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22\Chapter 05\e05_ScriptedLecture\e05_ScriptedLecture\2021\"/>
    </mc:Choice>
  </mc:AlternateContent>
  <xr:revisionPtr revIDLastSave="0" documentId="13_ncr:1_{377B3FE1-D1F0-4AFC-914F-68BCF818ED12}" xr6:coauthVersionLast="47" xr6:coauthVersionMax="47" xr10:uidLastSave="{00000000-0000-0000-0000-000000000000}"/>
  <bookViews>
    <workbookView xWindow="28680" yWindow="-120" windowWidth="38640" windowHeight="21840" activeTab="2" xr2:uid="{00000000-000D-0000-FFFF-FFFF00000000}"/>
  </bookViews>
  <sheets>
    <sheet name="Bags SubTotal" sheetId="2" r:id="rId1"/>
    <sheet name="Bags Data" sheetId="1" r:id="rId2"/>
    <sheet name="Bags" sheetId="3" r:id="rId3"/>
    <sheet name="Codes" sheetId="4" r:id="rId4"/>
  </sheets>
  <definedNames>
    <definedName name="RetailRate" localSheetId="0">'Bags SubTotal'!$I$1</definedName>
    <definedName name="RetailRate">'Bags Data'!$J$1</definedName>
    <definedName name="RoyaltyRate" localSheetId="0">'Bags SubTotal'!$I$2</definedName>
    <definedName name="RoyaltyRate">'Bags Data'!$J$2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" i="3" l="1"/>
  <c r="J90" i="3" s="1"/>
  <c r="K90" i="3" s="1"/>
  <c r="G90" i="3"/>
  <c r="I89" i="3"/>
  <c r="J89" i="3" s="1"/>
  <c r="G89" i="3"/>
  <c r="I88" i="3"/>
  <c r="J88" i="3" s="1"/>
  <c r="K88" i="3" s="1"/>
  <c r="G88" i="3"/>
  <c r="J87" i="3"/>
  <c r="I87" i="3"/>
  <c r="G87" i="3"/>
  <c r="I86" i="3"/>
  <c r="J86" i="3" s="1"/>
  <c r="K86" i="3" s="1"/>
  <c r="G86" i="3"/>
  <c r="I85" i="3"/>
  <c r="J85" i="3" s="1"/>
  <c r="G85" i="3"/>
  <c r="I84" i="3"/>
  <c r="J84" i="3" s="1"/>
  <c r="K84" i="3" s="1"/>
  <c r="G84" i="3"/>
  <c r="I83" i="3"/>
  <c r="J83" i="3" s="1"/>
  <c r="G83" i="3"/>
  <c r="I82" i="3"/>
  <c r="J82" i="3" s="1"/>
  <c r="K82" i="3" s="1"/>
  <c r="G82" i="3"/>
  <c r="J81" i="3"/>
  <c r="I81" i="3"/>
  <c r="G81" i="3"/>
  <c r="I80" i="3"/>
  <c r="J80" i="3" s="1"/>
  <c r="K80" i="3" s="1"/>
  <c r="G80" i="3"/>
  <c r="I79" i="3"/>
  <c r="J79" i="3" s="1"/>
  <c r="G79" i="3"/>
  <c r="I78" i="3"/>
  <c r="J78" i="3" s="1"/>
  <c r="K78" i="3" s="1"/>
  <c r="G78" i="3"/>
  <c r="J77" i="3"/>
  <c r="I77" i="3"/>
  <c r="G77" i="3"/>
  <c r="I76" i="3"/>
  <c r="J76" i="3" s="1"/>
  <c r="K76" i="3" s="1"/>
  <c r="G76" i="3"/>
  <c r="J75" i="3"/>
  <c r="I75" i="3"/>
  <c r="G75" i="3"/>
  <c r="I74" i="3"/>
  <c r="J74" i="3" s="1"/>
  <c r="K74" i="3" s="1"/>
  <c r="G74" i="3"/>
  <c r="I73" i="3"/>
  <c r="J73" i="3" s="1"/>
  <c r="G73" i="3"/>
  <c r="I72" i="3"/>
  <c r="J72" i="3" s="1"/>
  <c r="K72" i="3" s="1"/>
  <c r="G72" i="3"/>
  <c r="J71" i="3"/>
  <c r="I71" i="3"/>
  <c r="G71" i="3"/>
  <c r="I70" i="3"/>
  <c r="J70" i="3" s="1"/>
  <c r="K70" i="3" s="1"/>
  <c r="G70" i="3"/>
  <c r="I69" i="3"/>
  <c r="J69" i="3" s="1"/>
  <c r="G69" i="3"/>
  <c r="I68" i="3"/>
  <c r="J68" i="3" s="1"/>
  <c r="K68" i="3" s="1"/>
  <c r="G68" i="3"/>
  <c r="I67" i="3"/>
  <c r="J67" i="3" s="1"/>
  <c r="G67" i="3"/>
  <c r="I66" i="3"/>
  <c r="J66" i="3" s="1"/>
  <c r="K66" i="3" s="1"/>
  <c r="G66" i="3"/>
  <c r="J65" i="3"/>
  <c r="I65" i="3"/>
  <c r="G65" i="3"/>
  <c r="I64" i="3"/>
  <c r="J64" i="3" s="1"/>
  <c r="K64" i="3" s="1"/>
  <c r="G64" i="3"/>
  <c r="I63" i="3"/>
  <c r="J63" i="3" s="1"/>
  <c r="G63" i="3"/>
  <c r="I62" i="3"/>
  <c r="J62" i="3" s="1"/>
  <c r="K62" i="3" s="1"/>
  <c r="G62" i="3"/>
  <c r="J61" i="3"/>
  <c r="I61" i="3"/>
  <c r="G61" i="3"/>
  <c r="I60" i="3"/>
  <c r="J60" i="3" s="1"/>
  <c r="K60" i="3" s="1"/>
  <c r="G60" i="3"/>
  <c r="J59" i="3"/>
  <c r="I59" i="3"/>
  <c r="G59" i="3"/>
  <c r="I58" i="3"/>
  <c r="J58" i="3" s="1"/>
  <c r="K58" i="3" s="1"/>
  <c r="G58" i="3"/>
  <c r="I57" i="3"/>
  <c r="J57" i="3" s="1"/>
  <c r="G57" i="3"/>
  <c r="I56" i="3"/>
  <c r="J56" i="3" s="1"/>
  <c r="K56" i="3" s="1"/>
  <c r="G56" i="3"/>
  <c r="J55" i="3"/>
  <c r="I55" i="3"/>
  <c r="G55" i="3"/>
  <c r="I54" i="3"/>
  <c r="J54" i="3" s="1"/>
  <c r="K54" i="3" s="1"/>
  <c r="G54" i="3"/>
  <c r="I53" i="3"/>
  <c r="J53" i="3" s="1"/>
  <c r="G53" i="3"/>
  <c r="I52" i="3"/>
  <c r="J52" i="3" s="1"/>
  <c r="K52" i="3" s="1"/>
  <c r="G52" i="3"/>
  <c r="I51" i="3"/>
  <c r="J51" i="3" s="1"/>
  <c r="G51" i="3"/>
  <c r="I50" i="3"/>
  <c r="J50" i="3" s="1"/>
  <c r="K50" i="3" s="1"/>
  <c r="G50" i="3"/>
  <c r="J49" i="3"/>
  <c r="I49" i="3"/>
  <c r="G49" i="3"/>
  <c r="I48" i="3"/>
  <c r="J48" i="3" s="1"/>
  <c r="K48" i="3" s="1"/>
  <c r="G48" i="3"/>
  <c r="I47" i="3"/>
  <c r="J47" i="3" s="1"/>
  <c r="G47" i="3"/>
  <c r="I46" i="3"/>
  <c r="J46" i="3" s="1"/>
  <c r="K46" i="3" s="1"/>
  <c r="G46" i="3"/>
  <c r="J45" i="3"/>
  <c r="I45" i="3"/>
  <c r="G45" i="3"/>
  <c r="K45" i="3" s="1"/>
  <c r="I44" i="3"/>
  <c r="J44" i="3" s="1"/>
  <c r="K44" i="3" s="1"/>
  <c r="G44" i="3"/>
  <c r="J43" i="3"/>
  <c r="I43" i="3"/>
  <c r="G43" i="3"/>
  <c r="I42" i="3"/>
  <c r="J42" i="3" s="1"/>
  <c r="K42" i="3" s="1"/>
  <c r="G42" i="3"/>
  <c r="I41" i="3"/>
  <c r="J41" i="3" s="1"/>
  <c r="G41" i="3"/>
  <c r="I40" i="3"/>
  <c r="J40" i="3" s="1"/>
  <c r="K40" i="3" s="1"/>
  <c r="G40" i="3"/>
  <c r="J39" i="3"/>
  <c r="I39" i="3"/>
  <c r="G39" i="3"/>
  <c r="I38" i="3"/>
  <c r="J38" i="3" s="1"/>
  <c r="K38" i="3" s="1"/>
  <c r="G38" i="3"/>
  <c r="I37" i="3"/>
  <c r="J37" i="3" s="1"/>
  <c r="G37" i="3"/>
  <c r="I36" i="3"/>
  <c r="J36" i="3" s="1"/>
  <c r="K36" i="3" s="1"/>
  <c r="G36" i="3"/>
  <c r="I35" i="3"/>
  <c r="J35" i="3" s="1"/>
  <c r="G35" i="3"/>
  <c r="I34" i="3"/>
  <c r="J34" i="3" s="1"/>
  <c r="K34" i="3" s="1"/>
  <c r="G34" i="3"/>
  <c r="J33" i="3"/>
  <c r="I33" i="3"/>
  <c r="G33" i="3"/>
  <c r="I32" i="3"/>
  <c r="J32" i="3" s="1"/>
  <c r="K32" i="3" s="1"/>
  <c r="G32" i="3"/>
  <c r="I31" i="3"/>
  <c r="J31" i="3" s="1"/>
  <c r="G31" i="3"/>
  <c r="I30" i="3"/>
  <c r="J30" i="3" s="1"/>
  <c r="K30" i="3" s="1"/>
  <c r="G30" i="3"/>
  <c r="I29" i="3"/>
  <c r="J29" i="3" s="1"/>
  <c r="G29" i="3"/>
  <c r="I28" i="3"/>
  <c r="J28" i="3" s="1"/>
  <c r="K28" i="3" s="1"/>
  <c r="G28" i="3"/>
  <c r="J27" i="3"/>
  <c r="I27" i="3"/>
  <c r="G27" i="3"/>
  <c r="I26" i="3"/>
  <c r="J26" i="3" s="1"/>
  <c r="K26" i="3" s="1"/>
  <c r="G26" i="3"/>
  <c r="I25" i="3"/>
  <c r="J25" i="3" s="1"/>
  <c r="G25" i="3"/>
  <c r="I24" i="3"/>
  <c r="J24" i="3" s="1"/>
  <c r="K24" i="3" s="1"/>
  <c r="G24" i="3"/>
  <c r="J23" i="3"/>
  <c r="I23" i="3"/>
  <c r="G23" i="3"/>
  <c r="I22" i="3"/>
  <c r="J22" i="3" s="1"/>
  <c r="K22" i="3" s="1"/>
  <c r="G22" i="3"/>
  <c r="I21" i="3"/>
  <c r="J21" i="3" s="1"/>
  <c r="G21" i="3"/>
  <c r="I20" i="3"/>
  <c r="J20" i="3" s="1"/>
  <c r="K20" i="3" s="1"/>
  <c r="G20" i="3"/>
  <c r="I19" i="3"/>
  <c r="J19" i="3" s="1"/>
  <c r="G19" i="3"/>
  <c r="I18" i="3"/>
  <c r="J18" i="3" s="1"/>
  <c r="K18" i="3" s="1"/>
  <c r="G18" i="3"/>
  <c r="J17" i="3"/>
  <c r="I17" i="3"/>
  <c r="G17" i="3"/>
  <c r="I16" i="3"/>
  <c r="J16" i="3" s="1"/>
  <c r="K16" i="3" s="1"/>
  <c r="G16" i="3"/>
  <c r="I15" i="3"/>
  <c r="J15" i="3" s="1"/>
  <c r="G15" i="3"/>
  <c r="I14" i="3"/>
  <c r="J14" i="3" s="1"/>
  <c r="K14" i="3" s="1"/>
  <c r="G14" i="3"/>
  <c r="I13" i="3"/>
  <c r="J13" i="3" s="1"/>
  <c r="G13" i="3"/>
  <c r="I12" i="3"/>
  <c r="J12" i="3" s="1"/>
  <c r="K12" i="3" s="1"/>
  <c r="G12" i="3"/>
  <c r="J11" i="3"/>
  <c r="I11" i="3"/>
  <c r="G11" i="3"/>
  <c r="I10" i="3"/>
  <c r="J10" i="3" s="1"/>
  <c r="K10" i="3" s="1"/>
  <c r="G10" i="3"/>
  <c r="I9" i="3"/>
  <c r="J9" i="3" s="1"/>
  <c r="G9" i="3"/>
  <c r="I8" i="3"/>
  <c r="J8" i="3" s="1"/>
  <c r="K8" i="3" s="1"/>
  <c r="G8" i="3"/>
  <c r="J7" i="3"/>
  <c r="I7" i="3"/>
  <c r="G7" i="3"/>
  <c r="I6" i="3"/>
  <c r="J6" i="3" s="1"/>
  <c r="K6" i="3" s="1"/>
  <c r="G6" i="3"/>
  <c r="I5" i="3"/>
  <c r="J5" i="3" s="1"/>
  <c r="G5" i="3"/>
  <c r="I90" i="1"/>
  <c r="J90" i="1" s="1"/>
  <c r="G90" i="1"/>
  <c r="I89" i="1"/>
  <c r="J89" i="1" s="1"/>
  <c r="G89" i="1"/>
  <c r="I88" i="1"/>
  <c r="J88" i="1" s="1"/>
  <c r="G88" i="1"/>
  <c r="I87" i="1"/>
  <c r="J87" i="1" s="1"/>
  <c r="G87" i="1"/>
  <c r="I86" i="1"/>
  <c r="J86" i="1" s="1"/>
  <c r="G86" i="1"/>
  <c r="I85" i="1"/>
  <c r="J85" i="1" s="1"/>
  <c r="G85" i="1"/>
  <c r="I84" i="1"/>
  <c r="J84" i="1" s="1"/>
  <c r="G84" i="1"/>
  <c r="I83" i="1"/>
  <c r="J83" i="1" s="1"/>
  <c r="G83" i="1"/>
  <c r="I82" i="1"/>
  <c r="J82" i="1" s="1"/>
  <c r="G82" i="1"/>
  <c r="I81" i="1"/>
  <c r="J81" i="1" s="1"/>
  <c r="G81" i="1"/>
  <c r="I80" i="1"/>
  <c r="J80" i="1" s="1"/>
  <c r="G80" i="1"/>
  <c r="I79" i="1"/>
  <c r="J79" i="1" s="1"/>
  <c r="G79" i="1"/>
  <c r="I78" i="1"/>
  <c r="J78" i="1" s="1"/>
  <c r="G78" i="1"/>
  <c r="I77" i="1"/>
  <c r="J77" i="1" s="1"/>
  <c r="G77" i="1"/>
  <c r="I76" i="1"/>
  <c r="J76" i="1" s="1"/>
  <c r="G76" i="1"/>
  <c r="I75" i="1"/>
  <c r="J75" i="1" s="1"/>
  <c r="G75" i="1"/>
  <c r="I74" i="1"/>
  <c r="J74" i="1" s="1"/>
  <c r="G74" i="1"/>
  <c r="I73" i="1"/>
  <c r="J73" i="1" s="1"/>
  <c r="G73" i="1"/>
  <c r="I72" i="1"/>
  <c r="J72" i="1" s="1"/>
  <c r="G72" i="1"/>
  <c r="I71" i="1"/>
  <c r="J71" i="1" s="1"/>
  <c r="G71" i="1"/>
  <c r="I70" i="1"/>
  <c r="J70" i="1" s="1"/>
  <c r="G70" i="1"/>
  <c r="I69" i="1"/>
  <c r="J69" i="1" s="1"/>
  <c r="G69" i="1"/>
  <c r="I68" i="1"/>
  <c r="J68" i="1" s="1"/>
  <c r="G68" i="1"/>
  <c r="I67" i="1"/>
  <c r="J67" i="1" s="1"/>
  <c r="G67" i="1"/>
  <c r="I66" i="1"/>
  <c r="J66" i="1" s="1"/>
  <c r="G66" i="1"/>
  <c r="I65" i="1"/>
  <c r="J65" i="1" s="1"/>
  <c r="G65" i="1"/>
  <c r="I64" i="1"/>
  <c r="J64" i="1" s="1"/>
  <c r="G64" i="1"/>
  <c r="I63" i="1"/>
  <c r="J63" i="1" s="1"/>
  <c r="G63" i="1"/>
  <c r="I62" i="1"/>
  <c r="J62" i="1" s="1"/>
  <c r="G62" i="1"/>
  <c r="I61" i="1"/>
  <c r="J61" i="1" s="1"/>
  <c r="G61" i="1"/>
  <c r="I60" i="1"/>
  <c r="J60" i="1" s="1"/>
  <c r="G60" i="1"/>
  <c r="I59" i="1"/>
  <c r="J59" i="1" s="1"/>
  <c r="G59" i="1"/>
  <c r="I58" i="1"/>
  <c r="J58" i="1" s="1"/>
  <c r="G58" i="1"/>
  <c r="I57" i="1"/>
  <c r="J57" i="1" s="1"/>
  <c r="G57" i="1"/>
  <c r="I56" i="1"/>
  <c r="J56" i="1" s="1"/>
  <c r="G56" i="1"/>
  <c r="I55" i="1"/>
  <c r="J55" i="1" s="1"/>
  <c r="G55" i="1"/>
  <c r="I54" i="1"/>
  <c r="J54" i="1" s="1"/>
  <c r="G54" i="1"/>
  <c r="I53" i="1"/>
  <c r="J53" i="1" s="1"/>
  <c r="G53" i="1"/>
  <c r="I52" i="1"/>
  <c r="J52" i="1" s="1"/>
  <c r="G52" i="1"/>
  <c r="I51" i="1"/>
  <c r="J51" i="1" s="1"/>
  <c r="G51" i="1"/>
  <c r="I50" i="1"/>
  <c r="J50" i="1" s="1"/>
  <c r="G50" i="1"/>
  <c r="I49" i="1"/>
  <c r="J49" i="1" s="1"/>
  <c r="G49" i="1"/>
  <c r="I48" i="1"/>
  <c r="J48" i="1" s="1"/>
  <c r="G48" i="1"/>
  <c r="I47" i="1"/>
  <c r="J47" i="1" s="1"/>
  <c r="G47" i="1"/>
  <c r="I46" i="1"/>
  <c r="J46" i="1" s="1"/>
  <c r="G46" i="1"/>
  <c r="I45" i="1"/>
  <c r="J45" i="1" s="1"/>
  <c r="G45" i="1"/>
  <c r="I44" i="1"/>
  <c r="J44" i="1" s="1"/>
  <c r="G44" i="1"/>
  <c r="I43" i="1"/>
  <c r="J43" i="1" s="1"/>
  <c r="G43" i="1"/>
  <c r="I42" i="1"/>
  <c r="J42" i="1" s="1"/>
  <c r="G42" i="1"/>
  <c r="I41" i="1"/>
  <c r="J41" i="1" s="1"/>
  <c r="G41" i="1"/>
  <c r="I40" i="1"/>
  <c r="J40" i="1" s="1"/>
  <c r="G40" i="1"/>
  <c r="I39" i="1"/>
  <c r="J39" i="1" s="1"/>
  <c r="G39" i="1"/>
  <c r="I38" i="1"/>
  <c r="J38" i="1" s="1"/>
  <c r="G38" i="1"/>
  <c r="I37" i="1"/>
  <c r="J37" i="1" s="1"/>
  <c r="G37" i="1"/>
  <c r="I36" i="1"/>
  <c r="J36" i="1" s="1"/>
  <c r="G36" i="1"/>
  <c r="I35" i="1"/>
  <c r="J35" i="1" s="1"/>
  <c r="G35" i="1"/>
  <c r="I34" i="1"/>
  <c r="J34" i="1" s="1"/>
  <c r="G34" i="1"/>
  <c r="I33" i="1"/>
  <c r="J33" i="1" s="1"/>
  <c r="G33" i="1"/>
  <c r="I32" i="1"/>
  <c r="J32" i="1" s="1"/>
  <c r="G32" i="1"/>
  <c r="I31" i="1"/>
  <c r="J31" i="1" s="1"/>
  <c r="G31" i="1"/>
  <c r="I30" i="1"/>
  <c r="J30" i="1" s="1"/>
  <c r="G30" i="1"/>
  <c r="I29" i="1"/>
  <c r="J29" i="1" s="1"/>
  <c r="G29" i="1"/>
  <c r="I28" i="1"/>
  <c r="J28" i="1" s="1"/>
  <c r="G28" i="1"/>
  <c r="I27" i="1"/>
  <c r="J27" i="1" s="1"/>
  <c r="G27" i="1"/>
  <c r="I26" i="1"/>
  <c r="J26" i="1" s="1"/>
  <c r="G26" i="1"/>
  <c r="I25" i="1"/>
  <c r="J25" i="1" s="1"/>
  <c r="G25" i="1"/>
  <c r="I24" i="1"/>
  <c r="J24" i="1" s="1"/>
  <c r="G24" i="1"/>
  <c r="I23" i="1"/>
  <c r="J23" i="1" s="1"/>
  <c r="G23" i="1"/>
  <c r="I22" i="1"/>
  <c r="J22" i="1" s="1"/>
  <c r="G22" i="1"/>
  <c r="I21" i="1"/>
  <c r="J21" i="1" s="1"/>
  <c r="G21" i="1"/>
  <c r="I20" i="1"/>
  <c r="J20" i="1" s="1"/>
  <c r="G20" i="1"/>
  <c r="I19" i="1"/>
  <c r="J19" i="1" s="1"/>
  <c r="G19" i="1"/>
  <c r="I18" i="1"/>
  <c r="J18" i="1" s="1"/>
  <c r="G18" i="1"/>
  <c r="I17" i="1"/>
  <c r="J17" i="1" s="1"/>
  <c r="G17" i="1"/>
  <c r="I16" i="1"/>
  <c r="J16" i="1" s="1"/>
  <c r="G16" i="1"/>
  <c r="I15" i="1"/>
  <c r="J15" i="1" s="1"/>
  <c r="G15" i="1"/>
  <c r="I14" i="1"/>
  <c r="J14" i="1" s="1"/>
  <c r="G14" i="1"/>
  <c r="I13" i="1"/>
  <c r="J13" i="1" s="1"/>
  <c r="G13" i="1"/>
  <c r="I12" i="1"/>
  <c r="J12" i="1" s="1"/>
  <c r="G12" i="1"/>
  <c r="K12" i="1" s="1"/>
  <c r="I11" i="1"/>
  <c r="J11" i="1" s="1"/>
  <c r="K11" i="1" s="1"/>
  <c r="G11" i="1"/>
  <c r="I10" i="1"/>
  <c r="J10" i="1" s="1"/>
  <c r="G10" i="1"/>
  <c r="I9" i="1"/>
  <c r="J9" i="1" s="1"/>
  <c r="G9" i="1"/>
  <c r="I8" i="1"/>
  <c r="J8" i="1" s="1"/>
  <c r="G8" i="1"/>
  <c r="K8" i="1" s="1"/>
  <c r="I7" i="1"/>
  <c r="J7" i="1" s="1"/>
  <c r="G7" i="1"/>
  <c r="I6" i="1"/>
  <c r="J6" i="1" s="1"/>
  <c r="K6" i="1" s="1"/>
  <c r="G6" i="1"/>
  <c r="I5" i="1"/>
  <c r="J5" i="1" s="1"/>
  <c r="G5" i="1"/>
  <c r="G81" i="2"/>
  <c r="I81" i="2"/>
  <c r="J81" i="2" s="1"/>
  <c r="G57" i="2"/>
  <c r="I57" i="2"/>
  <c r="J57" i="2" s="1"/>
  <c r="K15" i="3" l="1"/>
  <c r="K11" i="3"/>
  <c r="K27" i="3"/>
  <c r="K43" i="3"/>
  <c r="K59" i="3"/>
  <c r="K75" i="3"/>
  <c r="K19" i="1"/>
  <c r="K23" i="1"/>
  <c r="K75" i="1"/>
  <c r="K83" i="1"/>
  <c r="K87" i="1"/>
  <c r="K5" i="3"/>
  <c r="K21" i="3"/>
  <c r="K37" i="3"/>
  <c r="K53" i="3"/>
  <c r="K69" i="3"/>
  <c r="K85" i="3"/>
  <c r="K47" i="3"/>
  <c r="K25" i="3"/>
  <c r="K19" i="3"/>
  <c r="K35" i="3"/>
  <c r="K51" i="3"/>
  <c r="K67" i="3"/>
  <c r="K83" i="3"/>
  <c r="K79" i="3"/>
  <c r="K57" i="3"/>
  <c r="K13" i="3"/>
  <c r="K29" i="3"/>
  <c r="K61" i="3"/>
  <c r="K77" i="3"/>
  <c r="K63" i="3"/>
  <c r="K9" i="3"/>
  <c r="K41" i="3"/>
  <c r="K73" i="3"/>
  <c r="K89" i="3"/>
  <c r="K7" i="3"/>
  <c r="K23" i="3"/>
  <c r="K39" i="3"/>
  <c r="K55" i="3"/>
  <c r="K71" i="3"/>
  <c r="K87" i="3"/>
  <c r="K31" i="3"/>
  <c r="K17" i="3"/>
  <c r="K33" i="3"/>
  <c r="K49" i="3"/>
  <c r="K65" i="3"/>
  <c r="K81" i="3"/>
  <c r="K17" i="1"/>
  <c r="K21" i="1"/>
  <c r="K25" i="1"/>
  <c r="K29" i="1"/>
  <c r="K33" i="1"/>
  <c r="K37" i="1"/>
  <c r="K41" i="1"/>
  <c r="K45" i="1"/>
  <c r="K49" i="1"/>
  <c r="K53" i="1"/>
  <c r="K57" i="1"/>
  <c r="K65" i="1"/>
  <c r="K69" i="1"/>
  <c r="K73" i="1"/>
  <c r="K77" i="1"/>
  <c r="K81" i="1"/>
  <c r="K85" i="1"/>
  <c r="K27" i="1"/>
  <c r="K31" i="1"/>
  <c r="K35" i="1"/>
  <c r="K39" i="1"/>
  <c r="K43" i="1"/>
  <c r="K47" i="1"/>
  <c r="K51" i="1"/>
  <c r="K55" i="1"/>
  <c r="K59" i="1"/>
  <c r="K63" i="1"/>
  <c r="K67" i="1"/>
  <c r="K71" i="1"/>
  <c r="K79" i="1"/>
  <c r="K15" i="1"/>
  <c r="K16" i="1"/>
  <c r="K5" i="1"/>
  <c r="K9" i="1"/>
  <c r="K89" i="1"/>
  <c r="K90" i="1"/>
  <c r="K57" i="2"/>
  <c r="K7" i="1"/>
  <c r="K10" i="1"/>
  <c r="K14" i="1"/>
  <c r="K13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61" i="1"/>
  <c r="K81" i="2"/>
  <c r="I73" i="2"/>
  <c r="J73" i="2" s="1"/>
  <c r="G73" i="2"/>
  <c r="I43" i="2"/>
  <c r="J43" i="2" s="1"/>
  <c r="G43" i="2"/>
  <c r="I39" i="2"/>
  <c r="J39" i="2" s="1"/>
  <c r="G39" i="2"/>
  <c r="I70" i="2"/>
  <c r="J70" i="2" s="1"/>
  <c r="G70" i="2"/>
  <c r="I31" i="2"/>
  <c r="J31" i="2" s="1"/>
  <c r="G31" i="2"/>
  <c r="I72" i="2"/>
  <c r="J72" i="2" s="1"/>
  <c r="G72" i="2"/>
  <c r="I25" i="2"/>
  <c r="J25" i="2" s="1"/>
  <c r="G25" i="2"/>
  <c r="I53" i="2"/>
  <c r="J53" i="2" s="1"/>
  <c r="G53" i="2"/>
  <c r="I48" i="2"/>
  <c r="J48" i="2" s="1"/>
  <c r="G48" i="2"/>
  <c r="I62" i="2"/>
  <c r="J62" i="2" s="1"/>
  <c r="G62" i="2"/>
  <c r="I44" i="2"/>
  <c r="J44" i="2" s="1"/>
  <c r="G44" i="2"/>
  <c r="I76" i="2"/>
  <c r="J76" i="2" s="1"/>
  <c r="G76" i="2"/>
  <c r="I59" i="2"/>
  <c r="J59" i="2" s="1"/>
  <c r="G59" i="2"/>
  <c r="I12" i="2"/>
  <c r="J12" i="2" s="1"/>
  <c r="G12" i="2"/>
  <c r="I90" i="2"/>
  <c r="J90" i="2" s="1"/>
  <c r="G90" i="2"/>
  <c r="I68" i="2"/>
  <c r="J68" i="2" s="1"/>
  <c r="G68" i="2"/>
  <c r="I61" i="2"/>
  <c r="J61" i="2" s="1"/>
  <c r="G61" i="2"/>
  <c r="I18" i="2"/>
  <c r="J18" i="2" s="1"/>
  <c r="G18" i="2"/>
  <c r="I58" i="2"/>
  <c r="J58" i="2" s="1"/>
  <c r="G58" i="2"/>
  <c r="I51" i="2"/>
  <c r="J51" i="2" s="1"/>
  <c r="G51" i="2"/>
  <c r="I32" i="2"/>
  <c r="J32" i="2" s="1"/>
  <c r="G32" i="2"/>
  <c r="I77" i="2"/>
  <c r="J77" i="2" s="1"/>
  <c r="G77" i="2"/>
  <c r="I22" i="2"/>
  <c r="J22" i="2" s="1"/>
  <c r="G22" i="2"/>
  <c r="I14" i="2"/>
  <c r="J14" i="2" s="1"/>
  <c r="G14" i="2"/>
  <c r="I63" i="2"/>
  <c r="J63" i="2" s="1"/>
  <c r="G63" i="2"/>
  <c r="I49" i="2"/>
  <c r="J49" i="2" s="1"/>
  <c r="G49" i="2"/>
  <c r="I80" i="2"/>
  <c r="J80" i="2" s="1"/>
  <c r="G80" i="2"/>
  <c r="I41" i="2"/>
  <c r="J41" i="2" s="1"/>
  <c r="G41" i="2"/>
  <c r="I34" i="2"/>
  <c r="J34" i="2" s="1"/>
  <c r="G34" i="2"/>
  <c r="I46" i="2"/>
  <c r="J46" i="2" s="1"/>
  <c r="G46" i="2"/>
  <c r="I37" i="2"/>
  <c r="J37" i="2" s="1"/>
  <c r="G37" i="2"/>
  <c r="I56" i="2"/>
  <c r="J56" i="2" s="1"/>
  <c r="G56" i="2"/>
  <c r="I82" i="2"/>
  <c r="J82" i="2" s="1"/>
  <c r="G82" i="2"/>
  <c r="I35" i="2"/>
  <c r="J35" i="2" s="1"/>
  <c r="G35" i="2"/>
  <c r="I28" i="2"/>
  <c r="J28" i="2" s="1"/>
  <c r="G28" i="2"/>
  <c r="I8" i="2"/>
  <c r="J8" i="2" s="1"/>
  <c r="G8" i="2"/>
  <c r="I19" i="2"/>
  <c r="J19" i="2" s="1"/>
  <c r="G19" i="2"/>
  <c r="I79" i="2"/>
  <c r="J79" i="2" s="1"/>
  <c r="G79" i="2"/>
  <c r="I52" i="2"/>
  <c r="J52" i="2" s="1"/>
  <c r="G52" i="2"/>
  <c r="I33" i="2"/>
  <c r="J33" i="2" s="1"/>
  <c r="G33" i="2"/>
  <c r="I5" i="2"/>
  <c r="J5" i="2" s="1"/>
  <c r="G5" i="2"/>
  <c r="I83" i="2"/>
  <c r="J83" i="2" s="1"/>
  <c r="G83" i="2"/>
  <c r="I50" i="2"/>
  <c r="J50" i="2" s="1"/>
  <c r="G50" i="2"/>
  <c r="I36" i="2"/>
  <c r="J36" i="2" s="1"/>
  <c r="G36" i="2"/>
  <c r="I54" i="2"/>
  <c r="J54" i="2" s="1"/>
  <c r="G54" i="2"/>
  <c r="I13" i="2"/>
  <c r="J13" i="2" s="1"/>
  <c r="G13" i="2"/>
  <c r="I75" i="2"/>
  <c r="J75" i="2" s="1"/>
  <c r="G75" i="2"/>
  <c r="I85" i="2"/>
  <c r="J85" i="2" s="1"/>
  <c r="G85" i="2"/>
  <c r="I55" i="2"/>
  <c r="J55" i="2" s="1"/>
  <c r="G55" i="2"/>
  <c r="I47" i="2"/>
  <c r="J47" i="2" s="1"/>
  <c r="G47" i="2"/>
  <c r="I17" i="2"/>
  <c r="J17" i="2" s="1"/>
  <c r="G17" i="2"/>
  <c r="I16" i="2"/>
  <c r="J16" i="2" s="1"/>
  <c r="G16" i="2"/>
  <c r="I64" i="2"/>
  <c r="J64" i="2" s="1"/>
  <c r="G64" i="2"/>
  <c r="I21" i="2"/>
  <c r="J21" i="2" s="1"/>
  <c r="G21" i="2"/>
  <c r="I7" i="2"/>
  <c r="J7" i="2" s="1"/>
  <c r="G7" i="2"/>
  <c r="I89" i="2"/>
  <c r="J89" i="2" s="1"/>
  <c r="G89" i="2"/>
  <c r="I69" i="2"/>
  <c r="J69" i="2" s="1"/>
  <c r="G69" i="2"/>
  <c r="I74" i="2"/>
  <c r="J74" i="2" s="1"/>
  <c r="G74" i="2"/>
  <c r="I15" i="2"/>
  <c r="J15" i="2" s="1"/>
  <c r="G15" i="2"/>
  <c r="I38" i="2"/>
  <c r="J38" i="2" s="1"/>
  <c r="G38" i="2"/>
  <c r="I30" i="2"/>
  <c r="J30" i="2" s="1"/>
  <c r="G30" i="2"/>
  <c r="I45" i="2"/>
  <c r="J45" i="2" s="1"/>
  <c r="G45" i="2"/>
  <c r="I29" i="2"/>
  <c r="J29" i="2" s="1"/>
  <c r="G29" i="2"/>
  <c r="I65" i="2"/>
  <c r="J65" i="2" s="1"/>
  <c r="G65" i="2"/>
  <c r="I84" i="2"/>
  <c r="J84" i="2" s="1"/>
  <c r="G84" i="2"/>
  <c r="I27" i="2"/>
  <c r="J27" i="2" s="1"/>
  <c r="G27" i="2"/>
  <c r="I67" i="2"/>
  <c r="J67" i="2" s="1"/>
  <c r="G67" i="2"/>
  <c r="I10" i="2"/>
  <c r="J10" i="2" s="1"/>
  <c r="G10" i="2"/>
  <c r="I71" i="2"/>
  <c r="J71" i="2" s="1"/>
  <c r="G71" i="2"/>
  <c r="I11" i="2"/>
  <c r="J11" i="2" s="1"/>
  <c r="G11" i="2"/>
  <c r="I78" i="2"/>
  <c r="J78" i="2" s="1"/>
  <c r="G78" i="2"/>
  <c r="I6" i="2"/>
  <c r="J6" i="2" s="1"/>
  <c r="G6" i="2"/>
  <c r="G20" i="2"/>
  <c r="I20" i="2"/>
  <c r="J20" i="2" s="1"/>
  <c r="I86" i="2"/>
  <c r="J86" i="2" s="1"/>
  <c r="G86" i="2"/>
  <c r="I26" i="2"/>
  <c r="J26" i="2" s="1"/>
  <c r="G26" i="2"/>
  <c r="I40" i="2"/>
  <c r="J40" i="2" s="1"/>
  <c r="G40" i="2"/>
  <c r="I24" i="2"/>
  <c r="J24" i="2" s="1"/>
  <c r="G24" i="2"/>
  <c r="I60" i="2"/>
  <c r="J60" i="2" s="1"/>
  <c r="G60" i="2"/>
  <c r="I23" i="2"/>
  <c r="J23" i="2" s="1"/>
  <c r="G23" i="2"/>
  <c r="I66" i="2"/>
  <c r="J66" i="2" s="1"/>
  <c r="G66" i="2"/>
  <c r="I87" i="2"/>
  <c r="J87" i="2" s="1"/>
  <c r="G87" i="2"/>
  <c r="I9" i="2"/>
  <c r="J9" i="2" s="1"/>
  <c r="G9" i="2"/>
  <c r="I88" i="2"/>
  <c r="J88" i="2" s="1"/>
  <c r="G88" i="2"/>
  <c r="I42" i="2"/>
  <c r="J42" i="2" s="1"/>
  <c r="G42" i="2"/>
  <c r="K14" i="2" l="1"/>
  <c r="K29" i="2"/>
  <c r="K13" i="2"/>
  <c r="K7" i="2"/>
  <c r="K11" i="2"/>
  <c r="K65" i="2"/>
  <c r="K53" i="2"/>
  <c r="K10" i="2"/>
  <c r="K31" i="2"/>
  <c r="K73" i="2"/>
  <c r="K78" i="2"/>
  <c r="K22" i="2"/>
  <c r="K77" i="2"/>
  <c r="K16" i="2"/>
  <c r="K18" i="2"/>
  <c r="K12" i="2"/>
  <c r="K71" i="2"/>
  <c r="K50" i="2"/>
  <c r="K41" i="2"/>
  <c r="K40" i="2"/>
  <c r="K52" i="2"/>
  <c r="K27" i="2"/>
  <c r="K45" i="2"/>
  <c r="K15" i="2"/>
  <c r="K55" i="2"/>
  <c r="K79" i="2"/>
  <c r="K37" i="2"/>
  <c r="K70" i="2"/>
  <c r="K85" i="2"/>
  <c r="K35" i="2"/>
  <c r="K46" i="2"/>
  <c r="K68" i="2"/>
  <c r="K39" i="2"/>
  <c r="K9" i="2"/>
  <c r="K84" i="2"/>
  <c r="K21" i="2"/>
  <c r="K36" i="2"/>
  <c r="K59" i="2"/>
  <c r="K72" i="2"/>
  <c r="K69" i="2"/>
  <c r="K64" i="2"/>
  <c r="K75" i="2"/>
  <c r="K90" i="2"/>
  <c r="K74" i="2"/>
  <c r="K23" i="2"/>
  <c r="K30" i="2"/>
  <c r="K33" i="2"/>
  <c r="K48" i="2"/>
  <c r="K24" i="2"/>
  <c r="K86" i="2"/>
  <c r="K56" i="2"/>
  <c r="K32" i="2"/>
  <c r="K20" i="2"/>
  <c r="K26" i="2"/>
  <c r="K19" i="2"/>
  <c r="K88" i="2"/>
  <c r="K6" i="2"/>
  <c r="K89" i="2"/>
  <c r="K47" i="2"/>
  <c r="K5" i="2"/>
  <c r="K28" i="2"/>
  <c r="K63" i="2"/>
  <c r="K58" i="2"/>
  <c r="K62" i="2"/>
  <c r="K25" i="2"/>
  <c r="K43" i="2"/>
  <c r="K42" i="2"/>
  <c r="K87" i="2"/>
  <c r="K60" i="2"/>
  <c r="K82" i="2"/>
  <c r="K80" i="2"/>
  <c r="K61" i="2"/>
  <c r="K76" i="2"/>
  <c r="K67" i="2"/>
  <c r="K38" i="2"/>
  <c r="K17" i="2"/>
  <c r="K54" i="2"/>
  <c r="K83" i="2"/>
  <c r="K8" i="2"/>
  <c r="K34" i="2"/>
  <c r="K49" i="2"/>
  <c r="K51" i="2"/>
  <c r="K44" i="2"/>
  <c r="K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Griffin CE</author>
  </authors>
  <commentList>
    <comment ref="C79" authorId="0" shapeId="0" xr:uid="{C415D344-16B1-6842-8FA6-1F11D049EE98}">
      <text>
        <r>
          <rPr>
            <b/>
            <sz val="10"/>
            <color rgb="FF000000"/>
            <rFont val="Tahoma"/>
            <family val="2"/>
          </rPr>
          <t>Heather Griffin 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"Earth II"?</t>
        </r>
      </text>
    </comment>
  </commentList>
</comments>
</file>

<file path=xl/sharedStrings.xml><?xml version="1.0" encoding="utf-8"?>
<sst xmlns="http://schemas.openxmlformats.org/spreadsheetml/2006/main" count="1090" uniqueCount="125">
  <si>
    <t>Units Sold Wholesale</t>
  </si>
  <si>
    <t>Unit Price Wholesale</t>
  </si>
  <si>
    <t>Units Sold Retail</t>
  </si>
  <si>
    <t>Unit Price Retail</t>
  </si>
  <si>
    <t>Sales: Wholesale</t>
  </si>
  <si>
    <t>Sales: 
Retail</t>
  </si>
  <si>
    <t>Retail Price Rate (Based on Wholesale):</t>
  </si>
  <si>
    <t>Type</t>
  </si>
  <si>
    <t>Category</t>
  </si>
  <si>
    <t>Materials</t>
  </si>
  <si>
    <t>Product Name</t>
  </si>
  <si>
    <t>Handbag</t>
  </si>
  <si>
    <t>Leather</t>
  </si>
  <si>
    <t>Jessica Hobo</t>
  </si>
  <si>
    <t>W</t>
  </si>
  <si>
    <t>Backpack</t>
  </si>
  <si>
    <t>Suede</t>
  </si>
  <si>
    <t>Carrie Backpack</t>
  </si>
  <si>
    <t>Vegan</t>
  </si>
  <si>
    <t xml:space="preserve">Samantha Shoulder </t>
  </si>
  <si>
    <t>Carrie Hobo</t>
  </si>
  <si>
    <t>Carrie Clutch</t>
  </si>
  <si>
    <t>Edward Backpack</t>
  </si>
  <si>
    <t>M</t>
  </si>
  <si>
    <t>Samantha Backpack</t>
  </si>
  <si>
    <t>Messenger</t>
  </si>
  <si>
    <t>Edward Messenger</t>
  </si>
  <si>
    <t>Jessica Crossbody</t>
  </si>
  <si>
    <t>Catherine Shoulder</t>
  </si>
  <si>
    <t>Sullivan Messenger</t>
  </si>
  <si>
    <t>Duffle</t>
  </si>
  <si>
    <t>Edward Duffle</t>
  </si>
  <si>
    <t>Sullivan Duffle</t>
  </si>
  <si>
    <t>Samantha Crossbody</t>
  </si>
  <si>
    <t>Melinda Crossbody</t>
  </si>
  <si>
    <t>Catherine Crossbody</t>
  </si>
  <si>
    <t>Victor Messenger</t>
  </si>
  <si>
    <t>Canvas</t>
  </si>
  <si>
    <t>Carlisle Messenger</t>
  </si>
  <si>
    <t>U</t>
  </si>
  <si>
    <t>Samantha Messenger</t>
  </si>
  <si>
    <t>Victor Backpack</t>
  </si>
  <si>
    <t>Carlisle Backpack</t>
  </si>
  <si>
    <t>Catherine Clutch</t>
  </si>
  <si>
    <t>Carlisle Duffle</t>
  </si>
  <si>
    <t>Catherine Messenger</t>
  </si>
  <si>
    <t>Charlotte Crossbody</t>
  </si>
  <si>
    <t>Lisa Shoulder</t>
  </si>
  <si>
    <t>Charlotte Messenger</t>
  </si>
  <si>
    <t>Victor Duffle</t>
  </si>
  <si>
    <t>Tote</t>
  </si>
  <si>
    <t>Lisa Tote</t>
  </si>
  <si>
    <t>Violet Shoulder</t>
  </si>
  <si>
    <t>Sarah Tote</t>
  </si>
  <si>
    <t>London Duffle</t>
  </si>
  <si>
    <t>Charlotte Shoulder</t>
  </si>
  <si>
    <t>Charlotte Tote</t>
  </si>
  <si>
    <t>London Backpack</t>
  </si>
  <si>
    <t>Taylor Backpack</t>
  </si>
  <si>
    <t>Taylor Tote</t>
  </si>
  <si>
    <t>Paris Clutch</t>
  </si>
  <si>
    <t>Paris Crossbody</t>
  </si>
  <si>
    <t>Paris Shoulder</t>
  </si>
  <si>
    <t>Paris Tote</t>
  </si>
  <si>
    <t>Paris Backpack</t>
  </si>
  <si>
    <t>Sarah Shoulder</t>
  </si>
  <si>
    <t>Sarah Crossbody</t>
  </si>
  <si>
    <t>New York Tote</t>
  </si>
  <si>
    <t>Montana Backpack</t>
  </si>
  <si>
    <t>Nylon</t>
  </si>
  <si>
    <t>Sport I Backpack</t>
  </si>
  <si>
    <t>Sport I Tote</t>
  </si>
  <si>
    <t>Sport I Duffle</t>
  </si>
  <si>
    <t>Sport II Tote</t>
  </si>
  <si>
    <t>Sport II Duffle</t>
  </si>
  <si>
    <t>Sport II Backpack</t>
  </si>
  <si>
    <t>Sport X Tote</t>
  </si>
  <si>
    <t>Sport X Duffle</t>
  </si>
  <si>
    <t>Sport X Backpack</t>
  </si>
  <si>
    <t>Laura Shoulder</t>
  </si>
  <si>
    <t>Laura Crossbody</t>
  </si>
  <si>
    <t>Laura Clutch</t>
  </si>
  <si>
    <t>Vegas Tote</t>
  </si>
  <si>
    <t>Vegas Backpack</t>
  </si>
  <si>
    <t>Cambridge Backpack</t>
  </si>
  <si>
    <t>Cambridge Duffle</t>
  </si>
  <si>
    <t>Megan Shoulder</t>
  </si>
  <si>
    <t>Megan Crossbody</t>
  </si>
  <si>
    <t>Megan Clutch</t>
  </si>
  <si>
    <t>Megan Tote</t>
  </si>
  <si>
    <t>Megan Backpack</t>
  </si>
  <si>
    <t>Recycled Plastic</t>
  </si>
  <si>
    <t>Earth I Tote</t>
  </si>
  <si>
    <t>Earth I Backpack</t>
  </si>
  <si>
    <t>Earth I Duffle</t>
  </si>
  <si>
    <t>Earth II Tote</t>
  </si>
  <si>
    <t>Earth II Backpack</t>
  </si>
  <si>
    <t>Earth II Duffle</t>
  </si>
  <si>
    <t>Hillary Shoulder</t>
  </si>
  <si>
    <t>Hillary Crossbody</t>
  </si>
  <si>
    <t>Hillary Clutch</t>
  </si>
  <si>
    <t>Hillary Backpack</t>
  </si>
  <si>
    <t>Hillary Tote</t>
  </si>
  <si>
    <t>Hillary Messenger</t>
  </si>
  <si>
    <t>Earth I Messenger</t>
  </si>
  <si>
    <t>Earh II Messenger</t>
  </si>
  <si>
    <t>Megan Messenger</t>
  </si>
  <si>
    <t>Cambridge Messenger</t>
  </si>
  <si>
    <t>Sport I Messenger</t>
  </si>
  <si>
    <t>Sport II Messenger</t>
  </si>
  <si>
    <t>Sport X Messenger</t>
  </si>
  <si>
    <t>Total Bag Sales</t>
  </si>
  <si>
    <t>Earth II Messenger</t>
  </si>
  <si>
    <t>Total Units Sold Wholesale:</t>
  </si>
  <si>
    <t>Total Handbag Sold Wholesale:</t>
  </si>
  <si>
    <t>Men</t>
  </si>
  <si>
    <t>Women</t>
  </si>
  <si>
    <t>Unisex</t>
  </si>
  <si>
    <t>Gender</t>
  </si>
  <si>
    <t>CatCode</t>
  </si>
  <si>
    <t>B</t>
  </si>
  <si>
    <t>D</t>
  </si>
  <si>
    <t>H</t>
  </si>
  <si>
    <t>T</t>
  </si>
  <si>
    <t>Category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</si>
</sst>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2" applyNumberFormat="1" applyFont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0" xfId="0" applyFont="1"/>
    <xf numFmtId="37" fontId="0" fillId="0" borderId="0" xfId="1" applyNumberFormat="1" applyFont="1"/>
  </cellXfs>
  <cellStyles count="3">
    <cellStyle name="Comma" xfId="2" builtinId="3"/>
    <cellStyle name="Currency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C10F3-9DED-4E9E-BB2E-0EE31A023B34}" name="Bags" displayName="Bags" ref="A4:K90" totalsRowShown="0" headerRowDxfId="0">
  <autoFilter ref="A4:K90" xr:uid="{D32C10F3-9DED-4E9E-BB2E-0EE31A023B34}"/>
  <tableColumns count="11">
    <tableColumn id="1" xr3:uid="{59736BFB-1FDE-4F41-96CC-A4316A5D8C86}" name="Category Code"/>
    <tableColumn id="2" xr3:uid="{F93C1F09-331D-4E5E-8FC8-FB7DE8A2B17C}" name="Materials"/>
    <tableColumn id="3" xr3:uid="{EB313BD7-4DD6-4982-A4A8-E352D450AF68}" name="Product Name"/>
    <tableColumn id="4" xr3:uid="{BE6B492B-69F2-4546-B036-3405C4F62347}" name="Type" dataDxfId="8"/>
    <tableColumn id="5" xr3:uid="{5E586443-A9BE-4935-B4F7-CE8C085C44E3}" name="Units Sold Wholesale" dataDxfId="7" dataCellStyle="Comma"/>
    <tableColumn id="6" xr3:uid="{1D40DE4E-19B4-482A-9E6F-68C49C5B3354}" name="Unit Price Wholesale" dataDxfId="6" dataCellStyle="Currency"/>
    <tableColumn id="7" xr3:uid="{44981042-FACC-4477-B5E1-6D7FA29FA39E}" name="Sales: Wholesale" dataDxfId="5" dataCellStyle="Currency">
      <calculatedColumnFormula>E5*F5</calculatedColumnFormula>
    </tableColumn>
    <tableColumn id="8" xr3:uid="{6B77442A-73D8-4DF9-AFEC-8FDD982D18E2}" name="Units Sold Retail" dataDxfId="4" dataCellStyle="Comma"/>
    <tableColumn id="9" xr3:uid="{E0099A83-12DE-479D-AE38-11B6C60D2622}" name="Unit Price Retail" dataDxfId="3" dataCellStyle="Currency">
      <calculatedColumnFormula>ROUND(F5*RetailRate,0)</calculatedColumnFormula>
    </tableColumn>
    <tableColumn id="10" xr3:uid="{4AF8084D-672E-4309-B387-34E0CE5968F7}" name="Sales: _x000a_Retail" dataDxfId="2" dataCellStyle="Currency">
      <calculatedColumnFormula>H5*I5</calculatedColumnFormula>
    </tableColumn>
    <tableColumn id="11" xr3:uid="{BB75D4D4-624B-4BA7-844A-4DED7B7B3E1C}" name="Total Bag Sales" dataDxfId="1">
      <calculatedColumnFormula>G5+J5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CA8FA-747D-4B1A-9E36-359F70855623}" name="Gender" displayName="Gender" ref="D1:E4" totalsRowShown="0" headerRowDxfId="9">
  <autoFilter ref="D1:E4" xr:uid="{77ECA8FA-747D-4B1A-9E36-359F70855623}"/>
  <tableColumns count="2">
    <tableColumn id="1" xr3:uid="{E13D6AD5-4EB4-48CB-B09D-C11612096CFF}" name="Type"/>
    <tableColumn id="2" xr3:uid="{F69105CA-ADC4-4409-A6D4-F7A1AC0542BB}" name="Gend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1EC4CD-E8A5-4D17-9D8E-617421B84350}" name="Category" displayName="Category" ref="A1:B6" totalsRowShown="0">
  <autoFilter ref="A1:B6" xr:uid="{C11EC4CD-E8A5-4D17-9D8E-617421B84350}"/>
  <tableColumns count="2">
    <tableColumn id="1" xr3:uid="{28BCF543-C4A3-4512-9EDD-DBB9FD6C53C2}" name="CatCode"/>
    <tableColumn id="2" xr3:uid="{039F2967-E5FB-4B8E-A55A-C915D39B3FCB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4" sqref="H74"/>
    </sheetView>
  </sheetViews>
  <sheetFormatPr defaultColWidth="8.7109375" defaultRowHeight="15" x14ac:dyDescent="0.25"/>
  <cols>
    <col min="1" max="1" width="18.140625" bestFit="1" customWidth="1"/>
    <col min="2" max="2" width="14" bestFit="1" customWidth="1"/>
    <col min="3" max="3" width="19.140625" bestFit="1" customWidth="1"/>
    <col min="4" max="4" width="7.28515625" style="2" bestFit="1" customWidth="1"/>
    <col min="5" max="5" width="11" customWidth="1"/>
    <col min="6" max="6" width="12" customWidth="1"/>
    <col min="7" max="7" width="13.7109375" customWidth="1"/>
    <col min="8" max="8" width="11" customWidth="1"/>
    <col min="9" max="9" width="12" customWidth="1"/>
    <col min="10" max="11" width="13.7109375" customWidth="1"/>
  </cols>
  <sheetData>
    <row r="1" spans="1:11" x14ac:dyDescent="0.25">
      <c r="F1" t="s">
        <v>6</v>
      </c>
      <c r="I1" s="3">
        <v>1.3</v>
      </c>
    </row>
    <row r="2" spans="1:11" x14ac:dyDescent="0.25">
      <c r="I2" s="3"/>
    </row>
    <row r="3" spans="1:11" x14ac:dyDescent="0.25">
      <c r="I3" s="3"/>
    </row>
    <row r="4" spans="1:11" ht="30" x14ac:dyDescent="0.25">
      <c r="A4" s="4" t="s">
        <v>8</v>
      </c>
      <c r="B4" s="4" t="s">
        <v>9</v>
      </c>
      <c r="C4" s="4" t="s">
        <v>10</v>
      </c>
      <c r="D4" s="5" t="s">
        <v>7</v>
      </c>
      <c r="E4" s="6" t="s">
        <v>0</v>
      </c>
      <c r="F4" s="6" t="s">
        <v>1</v>
      </c>
      <c r="G4" s="6" t="s">
        <v>4</v>
      </c>
      <c r="H4" s="6" t="s">
        <v>2</v>
      </c>
      <c r="I4" s="6" t="s">
        <v>3</v>
      </c>
      <c r="J4" s="6" t="s">
        <v>5</v>
      </c>
      <c r="K4" s="6" t="s">
        <v>111</v>
      </c>
    </row>
    <row r="5" spans="1:11" x14ac:dyDescent="0.25">
      <c r="A5" t="s">
        <v>11</v>
      </c>
      <c r="B5" t="s">
        <v>12</v>
      </c>
      <c r="C5" t="s">
        <v>13</v>
      </c>
      <c r="D5" s="2" t="s">
        <v>14</v>
      </c>
      <c r="E5" s="7">
        <v>8925</v>
      </c>
      <c r="F5" s="1">
        <v>55</v>
      </c>
      <c r="G5" s="8">
        <f t="shared" ref="G5:G36" si="0">E5*F5</f>
        <v>490875</v>
      </c>
      <c r="H5" s="7">
        <v>93</v>
      </c>
      <c r="I5" s="1">
        <f t="shared" ref="I5:I36" si="1">ROUND(F5*RetailRate,0)</f>
        <v>72</v>
      </c>
      <c r="J5" s="8">
        <f t="shared" ref="J5:J36" si="2">H5*I5</f>
        <v>6696</v>
      </c>
      <c r="K5" s="9">
        <f t="shared" ref="K5:K36" si="3">G5+J5</f>
        <v>497571</v>
      </c>
    </row>
    <row r="6" spans="1:11" x14ac:dyDescent="0.25">
      <c r="A6" t="s">
        <v>15</v>
      </c>
      <c r="B6" t="s">
        <v>16</v>
      </c>
      <c r="C6" t="s">
        <v>17</v>
      </c>
      <c r="D6" s="2" t="s">
        <v>14</v>
      </c>
      <c r="E6" s="7">
        <v>2465</v>
      </c>
      <c r="F6" s="1">
        <v>75</v>
      </c>
      <c r="G6" s="8">
        <f t="shared" si="0"/>
        <v>184875</v>
      </c>
      <c r="H6" s="7">
        <v>24</v>
      </c>
      <c r="I6" s="1">
        <f t="shared" si="1"/>
        <v>98</v>
      </c>
      <c r="J6" s="8">
        <f t="shared" si="2"/>
        <v>2352</v>
      </c>
      <c r="K6" s="9">
        <f t="shared" si="3"/>
        <v>187227</v>
      </c>
    </row>
    <row r="7" spans="1:11" x14ac:dyDescent="0.25">
      <c r="A7" t="s">
        <v>11</v>
      </c>
      <c r="B7" t="s">
        <v>18</v>
      </c>
      <c r="C7" t="s">
        <v>19</v>
      </c>
      <c r="D7" s="2" t="s">
        <v>14</v>
      </c>
      <c r="E7" s="7">
        <v>8900</v>
      </c>
      <c r="F7" s="1">
        <v>75</v>
      </c>
      <c r="G7" s="8">
        <f t="shared" si="0"/>
        <v>667500</v>
      </c>
      <c r="H7" s="7">
        <v>29</v>
      </c>
      <c r="I7" s="1">
        <f t="shared" si="1"/>
        <v>98</v>
      </c>
      <c r="J7" s="8">
        <f t="shared" si="2"/>
        <v>2842</v>
      </c>
      <c r="K7" s="9">
        <f t="shared" si="3"/>
        <v>670342</v>
      </c>
    </row>
    <row r="8" spans="1:11" x14ac:dyDescent="0.25">
      <c r="A8" t="s">
        <v>11</v>
      </c>
      <c r="B8" t="s">
        <v>12</v>
      </c>
      <c r="C8" t="s">
        <v>20</v>
      </c>
      <c r="D8" s="2" t="s">
        <v>14</v>
      </c>
      <c r="E8" s="7">
        <v>8955</v>
      </c>
      <c r="F8" s="1">
        <v>80</v>
      </c>
      <c r="G8" s="8">
        <f t="shared" si="0"/>
        <v>716400</v>
      </c>
      <c r="H8" s="7">
        <v>87</v>
      </c>
      <c r="I8" s="1">
        <f t="shared" si="1"/>
        <v>104</v>
      </c>
      <c r="J8" s="8">
        <f t="shared" si="2"/>
        <v>9048</v>
      </c>
      <c r="K8" s="9">
        <f t="shared" si="3"/>
        <v>725448</v>
      </c>
    </row>
    <row r="9" spans="1:11" x14ac:dyDescent="0.25">
      <c r="A9" t="s">
        <v>11</v>
      </c>
      <c r="B9" t="s">
        <v>16</v>
      </c>
      <c r="C9" t="s">
        <v>21</v>
      </c>
      <c r="D9" s="2" t="s">
        <v>14</v>
      </c>
      <c r="E9" s="7">
        <v>16425</v>
      </c>
      <c r="F9" s="1">
        <v>65</v>
      </c>
      <c r="G9" s="8">
        <f t="shared" si="0"/>
        <v>1067625</v>
      </c>
      <c r="H9" s="7">
        <v>245</v>
      </c>
      <c r="I9" s="1">
        <f t="shared" si="1"/>
        <v>85</v>
      </c>
      <c r="J9" s="8">
        <f t="shared" si="2"/>
        <v>20825</v>
      </c>
      <c r="K9" s="9">
        <f t="shared" si="3"/>
        <v>1088450</v>
      </c>
    </row>
    <row r="10" spans="1:11" x14ac:dyDescent="0.25">
      <c r="A10" t="s">
        <v>15</v>
      </c>
      <c r="B10" t="s">
        <v>12</v>
      </c>
      <c r="C10" t="s">
        <v>22</v>
      </c>
      <c r="D10" s="2" t="s">
        <v>23</v>
      </c>
      <c r="E10" s="7">
        <v>4255</v>
      </c>
      <c r="F10" s="1">
        <v>75</v>
      </c>
      <c r="G10" s="8">
        <f t="shared" si="0"/>
        <v>319125</v>
      </c>
      <c r="H10" s="7">
        <v>32</v>
      </c>
      <c r="I10" s="1">
        <f t="shared" si="1"/>
        <v>98</v>
      </c>
      <c r="J10" s="8">
        <f t="shared" si="2"/>
        <v>3136</v>
      </c>
      <c r="K10" s="9">
        <f t="shared" si="3"/>
        <v>322261</v>
      </c>
    </row>
    <row r="11" spans="1:11" x14ac:dyDescent="0.25">
      <c r="A11" t="s">
        <v>15</v>
      </c>
      <c r="B11" t="s">
        <v>18</v>
      </c>
      <c r="C11" t="s">
        <v>24</v>
      </c>
      <c r="D11" s="2" t="s">
        <v>14</v>
      </c>
      <c r="E11" s="7">
        <v>2375</v>
      </c>
      <c r="F11" s="1">
        <v>75</v>
      </c>
      <c r="G11" s="8">
        <f t="shared" si="0"/>
        <v>178125</v>
      </c>
      <c r="H11" s="7">
        <v>632</v>
      </c>
      <c r="I11" s="1">
        <f t="shared" si="1"/>
        <v>98</v>
      </c>
      <c r="J11" s="8">
        <f t="shared" si="2"/>
        <v>61936</v>
      </c>
      <c r="K11" s="9">
        <f t="shared" si="3"/>
        <v>240061</v>
      </c>
    </row>
    <row r="12" spans="1:11" x14ac:dyDescent="0.25">
      <c r="A12" t="s">
        <v>25</v>
      </c>
      <c r="B12" t="s">
        <v>12</v>
      </c>
      <c r="C12" t="s">
        <v>26</v>
      </c>
      <c r="D12" s="2" t="s">
        <v>23</v>
      </c>
      <c r="E12" s="7">
        <v>15780</v>
      </c>
      <c r="F12" s="1">
        <v>90</v>
      </c>
      <c r="G12" s="8">
        <f t="shared" si="0"/>
        <v>1420200</v>
      </c>
      <c r="H12" s="7">
        <v>1023</v>
      </c>
      <c r="I12" s="1">
        <f t="shared" si="1"/>
        <v>117</v>
      </c>
      <c r="J12" s="8">
        <f t="shared" si="2"/>
        <v>119691</v>
      </c>
      <c r="K12" s="9">
        <f t="shared" si="3"/>
        <v>1539891</v>
      </c>
    </row>
    <row r="13" spans="1:11" x14ac:dyDescent="0.25">
      <c r="A13" t="s">
        <v>11</v>
      </c>
      <c r="B13" t="s">
        <v>16</v>
      </c>
      <c r="C13" t="s">
        <v>27</v>
      </c>
      <c r="D13" s="2" t="s">
        <v>14</v>
      </c>
      <c r="E13" s="7">
        <v>9125</v>
      </c>
      <c r="F13" s="1">
        <v>80</v>
      </c>
      <c r="G13" s="8">
        <f t="shared" si="0"/>
        <v>730000</v>
      </c>
      <c r="H13" s="7">
        <v>48</v>
      </c>
      <c r="I13" s="1">
        <f t="shared" si="1"/>
        <v>104</v>
      </c>
      <c r="J13" s="8">
        <f t="shared" si="2"/>
        <v>4992</v>
      </c>
      <c r="K13" s="9">
        <f t="shared" si="3"/>
        <v>734992</v>
      </c>
    </row>
    <row r="14" spans="1:11" x14ac:dyDescent="0.25">
      <c r="A14" t="s">
        <v>11</v>
      </c>
      <c r="B14" t="s">
        <v>12</v>
      </c>
      <c r="C14" t="s">
        <v>28</v>
      </c>
      <c r="D14" s="2" t="s">
        <v>14</v>
      </c>
      <c r="E14" s="7">
        <v>22345</v>
      </c>
      <c r="F14" s="1">
        <v>75</v>
      </c>
      <c r="G14" s="8">
        <f t="shared" si="0"/>
        <v>1675875</v>
      </c>
      <c r="H14" s="7">
        <v>732</v>
      </c>
      <c r="I14" s="1">
        <f t="shared" si="1"/>
        <v>98</v>
      </c>
      <c r="J14" s="8">
        <f t="shared" si="2"/>
        <v>71736</v>
      </c>
      <c r="K14" s="9">
        <f t="shared" si="3"/>
        <v>1747611</v>
      </c>
    </row>
    <row r="15" spans="1:11" x14ac:dyDescent="0.25">
      <c r="A15" t="s">
        <v>25</v>
      </c>
      <c r="B15" t="s">
        <v>16</v>
      </c>
      <c r="C15" t="s">
        <v>29</v>
      </c>
      <c r="D15" s="2" t="s">
        <v>23</v>
      </c>
      <c r="E15" s="7">
        <v>25750</v>
      </c>
      <c r="F15" s="1">
        <v>90</v>
      </c>
      <c r="G15" s="8">
        <f t="shared" si="0"/>
        <v>2317500</v>
      </c>
      <c r="H15" s="7">
        <v>1234</v>
      </c>
      <c r="I15" s="1">
        <f t="shared" si="1"/>
        <v>117</v>
      </c>
      <c r="J15" s="8">
        <f t="shared" si="2"/>
        <v>144378</v>
      </c>
      <c r="K15" s="9">
        <f t="shared" si="3"/>
        <v>2461878</v>
      </c>
    </row>
    <row r="16" spans="1:11" x14ac:dyDescent="0.25">
      <c r="A16" t="s">
        <v>30</v>
      </c>
      <c r="B16" t="s">
        <v>12</v>
      </c>
      <c r="C16" t="s">
        <v>31</v>
      </c>
      <c r="D16" s="2" t="s">
        <v>23</v>
      </c>
      <c r="E16" s="7">
        <v>5500</v>
      </c>
      <c r="F16" s="1">
        <v>75</v>
      </c>
      <c r="G16" s="8">
        <f t="shared" si="0"/>
        <v>412500</v>
      </c>
      <c r="H16" s="7">
        <v>114</v>
      </c>
      <c r="I16" s="1">
        <f t="shared" si="1"/>
        <v>98</v>
      </c>
      <c r="J16" s="8">
        <f t="shared" si="2"/>
        <v>11172</v>
      </c>
      <c r="K16" s="9">
        <f t="shared" si="3"/>
        <v>423672</v>
      </c>
    </row>
    <row r="17" spans="1:11" x14ac:dyDescent="0.25">
      <c r="A17" t="s">
        <v>30</v>
      </c>
      <c r="B17" t="s">
        <v>16</v>
      </c>
      <c r="C17" t="s">
        <v>32</v>
      </c>
      <c r="D17" s="2" t="s">
        <v>23</v>
      </c>
      <c r="E17" s="7">
        <v>3500</v>
      </c>
      <c r="F17" s="1">
        <v>90</v>
      </c>
      <c r="G17" s="8">
        <f t="shared" si="0"/>
        <v>315000</v>
      </c>
      <c r="H17" s="7">
        <v>43</v>
      </c>
      <c r="I17" s="1">
        <f t="shared" si="1"/>
        <v>117</v>
      </c>
      <c r="J17" s="8">
        <f t="shared" si="2"/>
        <v>5031</v>
      </c>
      <c r="K17" s="9">
        <f t="shared" si="3"/>
        <v>320031</v>
      </c>
    </row>
    <row r="18" spans="1:11" x14ac:dyDescent="0.25">
      <c r="A18" t="s">
        <v>11</v>
      </c>
      <c r="B18" t="s">
        <v>18</v>
      </c>
      <c r="C18" t="s">
        <v>33</v>
      </c>
      <c r="D18" s="2" t="s">
        <v>14</v>
      </c>
      <c r="E18" s="7">
        <v>5387</v>
      </c>
      <c r="F18" s="1">
        <v>65</v>
      </c>
      <c r="G18" s="8">
        <f t="shared" si="0"/>
        <v>350155</v>
      </c>
      <c r="H18" s="7">
        <v>34</v>
      </c>
      <c r="I18" s="1">
        <f t="shared" si="1"/>
        <v>85</v>
      </c>
      <c r="J18" s="8">
        <f t="shared" si="2"/>
        <v>2890</v>
      </c>
      <c r="K18" s="9">
        <f t="shared" si="3"/>
        <v>353045</v>
      </c>
    </row>
    <row r="19" spans="1:11" x14ac:dyDescent="0.25">
      <c r="A19" t="s">
        <v>11</v>
      </c>
      <c r="B19" t="s">
        <v>12</v>
      </c>
      <c r="C19" t="s">
        <v>34</v>
      </c>
      <c r="D19" s="2" t="s">
        <v>14</v>
      </c>
      <c r="E19" s="7">
        <v>9245</v>
      </c>
      <c r="F19" s="1">
        <v>75</v>
      </c>
      <c r="G19" s="8">
        <f t="shared" si="0"/>
        <v>693375</v>
      </c>
      <c r="H19" s="7">
        <v>218</v>
      </c>
      <c r="I19" s="1">
        <f t="shared" si="1"/>
        <v>98</v>
      </c>
      <c r="J19" s="8">
        <f t="shared" si="2"/>
        <v>21364</v>
      </c>
      <c r="K19" s="9">
        <f t="shared" si="3"/>
        <v>714739</v>
      </c>
    </row>
    <row r="20" spans="1:11" x14ac:dyDescent="0.25">
      <c r="A20" t="s">
        <v>11</v>
      </c>
      <c r="B20" t="s">
        <v>16</v>
      </c>
      <c r="C20" t="s">
        <v>35</v>
      </c>
      <c r="D20" s="2" t="s">
        <v>14</v>
      </c>
      <c r="E20" s="7">
        <v>2750</v>
      </c>
      <c r="F20" s="1">
        <v>55</v>
      </c>
      <c r="G20" s="8">
        <f t="shared" si="0"/>
        <v>151250</v>
      </c>
      <c r="H20" s="7">
        <v>83</v>
      </c>
      <c r="I20" s="1">
        <f t="shared" si="1"/>
        <v>72</v>
      </c>
      <c r="J20" s="8">
        <f t="shared" si="2"/>
        <v>5976</v>
      </c>
      <c r="K20" s="9">
        <f t="shared" si="3"/>
        <v>157226</v>
      </c>
    </row>
    <row r="21" spans="1:11" x14ac:dyDescent="0.25">
      <c r="A21" t="s">
        <v>25</v>
      </c>
      <c r="B21" t="s">
        <v>18</v>
      </c>
      <c r="C21" t="s">
        <v>36</v>
      </c>
      <c r="D21" s="2" t="s">
        <v>23</v>
      </c>
      <c r="E21" s="7">
        <v>22500</v>
      </c>
      <c r="F21" s="1">
        <v>55</v>
      </c>
      <c r="G21" s="8">
        <f t="shared" si="0"/>
        <v>1237500</v>
      </c>
      <c r="H21" s="7">
        <v>1000</v>
      </c>
      <c r="I21" s="1">
        <f t="shared" si="1"/>
        <v>72</v>
      </c>
      <c r="J21" s="8">
        <f t="shared" si="2"/>
        <v>72000</v>
      </c>
      <c r="K21" s="9">
        <f t="shared" si="3"/>
        <v>1309500</v>
      </c>
    </row>
    <row r="22" spans="1:11" x14ac:dyDescent="0.25">
      <c r="A22" t="s">
        <v>25</v>
      </c>
      <c r="B22" t="s">
        <v>37</v>
      </c>
      <c r="C22" t="s">
        <v>38</v>
      </c>
      <c r="D22" s="2" t="s">
        <v>23</v>
      </c>
      <c r="E22" s="7">
        <v>9875</v>
      </c>
      <c r="F22" s="1">
        <v>75</v>
      </c>
      <c r="G22" s="8">
        <f t="shared" si="0"/>
        <v>740625</v>
      </c>
      <c r="H22" s="7">
        <v>93</v>
      </c>
      <c r="I22" s="1">
        <f t="shared" si="1"/>
        <v>98</v>
      </c>
      <c r="J22" s="8">
        <f t="shared" si="2"/>
        <v>9114</v>
      </c>
      <c r="K22" s="9">
        <f t="shared" si="3"/>
        <v>749739</v>
      </c>
    </row>
    <row r="23" spans="1:11" x14ac:dyDescent="0.25">
      <c r="A23" t="s">
        <v>25</v>
      </c>
      <c r="B23" t="s">
        <v>18</v>
      </c>
      <c r="C23" t="s">
        <v>40</v>
      </c>
      <c r="D23" s="2" t="s">
        <v>14</v>
      </c>
      <c r="E23" s="7">
        <v>15725</v>
      </c>
      <c r="F23" s="1">
        <v>90</v>
      </c>
      <c r="G23" s="8">
        <f t="shared" si="0"/>
        <v>1415250</v>
      </c>
      <c r="H23" s="7">
        <v>118</v>
      </c>
      <c r="I23" s="1">
        <f t="shared" si="1"/>
        <v>117</v>
      </c>
      <c r="J23" s="8">
        <f t="shared" si="2"/>
        <v>13806</v>
      </c>
      <c r="K23" s="9">
        <f t="shared" si="3"/>
        <v>1429056</v>
      </c>
    </row>
    <row r="24" spans="1:11" x14ac:dyDescent="0.25">
      <c r="A24" t="s">
        <v>15</v>
      </c>
      <c r="B24" t="s">
        <v>18</v>
      </c>
      <c r="C24" t="s">
        <v>41</v>
      </c>
      <c r="D24" s="2" t="s">
        <v>23</v>
      </c>
      <c r="E24" s="7">
        <v>4500</v>
      </c>
      <c r="F24" s="1">
        <v>90</v>
      </c>
      <c r="G24" s="8">
        <f t="shared" si="0"/>
        <v>405000</v>
      </c>
      <c r="H24" s="7">
        <v>312</v>
      </c>
      <c r="I24" s="1">
        <f t="shared" si="1"/>
        <v>117</v>
      </c>
      <c r="J24" s="8">
        <f t="shared" si="2"/>
        <v>36504</v>
      </c>
      <c r="K24" s="9">
        <f t="shared" si="3"/>
        <v>441504</v>
      </c>
    </row>
    <row r="25" spans="1:11" x14ac:dyDescent="0.25">
      <c r="A25" t="s">
        <v>15</v>
      </c>
      <c r="B25" t="s">
        <v>37</v>
      </c>
      <c r="C25" t="s">
        <v>42</v>
      </c>
      <c r="D25" s="2" t="s">
        <v>23</v>
      </c>
      <c r="E25" s="7">
        <v>7500</v>
      </c>
      <c r="F25" s="1">
        <v>85</v>
      </c>
      <c r="G25" s="8">
        <f t="shared" si="0"/>
        <v>637500</v>
      </c>
      <c r="H25" s="7">
        <v>100</v>
      </c>
      <c r="I25" s="1">
        <f t="shared" si="1"/>
        <v>111</v>
      </c>
      <c r="J25" s="8">
        <f t="shared" si="2"/>
        <v>11100</v>
      </c>
      <c r="K25" s="9">
        <f t="shared" si="3"/>
        <v>648600</v>
      </c>
    </row>
    <row r="26" spans="1:11" x14ac:dyDescent="0.25">
      <c r="A26" t="s">
        <v>11</v>
      </c>
      <c r="B26" t="s">
        <v>12</v>
      </c>
      <c r="C26" t="s">
        <v>43</v>
      </c>
      <c r="D26" s="2" t="s">
        <v>14</v>
      </c>
      <c r="E26" s="7">
        <v>14500</v>
      </c>
      <c r="F26" s="1">
        <v>65</v>
      </c>
      <c r="G26" s="8">
        <f t="shared" si="0"/>
        <v>942500</v>
      </c>
      <c r="H26" s="7">
        <v>123</v>
      </c>
      <c r="I26" s="1">
        <f t="shared" si="1"/>
        <v>85</v>
      </c>
      <c r="J26" s="8">
        <f t="shared" si="2"/>
        <v>10455</v>
      </c>
      <c r="K26" s="9">
        <f t="shared" si="3"/>
        <v>952955</v>
      </c>
    </row>
    <row r="27" spans="1:11" x14ac:dyDescent="0.25">
      <c r="A27" t="s">
        <v>30</v>
      </c>
      <c r="B27" t="s">
        <v>37</v>
      </c>
      <c r="C27" t="s">
        <v>44</v>
      </c>
      <c r="D27" s="2" t="s">
        <v>23</v>
      </c>
      <c r="E27" s="7">
        <v>10500</v>
      </c>
      <c r="F27" s="1">
        <v>75</v>
      </c>
      <c r="G27" s="8">
        <f t="shared" si="0"/>
        <v>787500</v>
      </c>
      <c r="H27" s="7">
        <v>1000</v>
      </c>
      <c r="I27" s="1">
        <f t="shared" si="1"/>
        <v>98</v>
      </c>
      <c r="J27" s="8">
        <f t="shared" si="2"/>
        <v>98000</v>
      </c>
      <c r="K27" s="9">
        <f t="shared" si="3"/>
        <v>885500</v>
      </c>
    </row>
    <row r="28" spans="1:11" x14ac:dyDescent="0.25">
      <c r="A28" t="s">
        <v>25</v>
      </c>
      <c r="B28" t="s">
        <v>16</v>
      </c>
      <c r="C28" t="s">
        <v>45</v>
      </c>
      <c r="D28" s="2" t="s">
        <v>14</v>
      </c>
      <c r="E28" s="7">
        <v>6500</v>
      </c>
      <c r="F28" s="1">
        <v>90</v>
      </c>
      <c r="G28" s="8">
        <f t="shared" si="0"/>
        <v>585000</v>
      </c>
      <c r="H28" s="7">
        <v>1723</v>
      </c>
      <c r="I28" s="1">
        <f t="shared" si="1"/>
        <v>117</v>
      </c>
      <c r="J28" s="8">
        <f t="shared" si="2"/>
        <v>201591</v>
      </c>
      <c r="K28" s="9">
        <f t="shared" si="3"/>
        <v>786591</v>
      </c>
    </row>
    <row r="29" spans="1:11" x14ac:dyDescent="0.25">
      <c r="A29" t="s">
        <v>11</v>
      </c>
      <c r="B29" t="s">
        <v>37</v>
      </c>
      <c r="C29" t="s">
        <v>46</v>
      </c>
      <c r="D29" s="2" t="s">
        <v>14</v>
      </c>
      <c r="E29" s="7">
        <v>12375</v>
      </c>
      <c r="F29" s="1">
        <v>75</v>
      </c>
      <c r="G29" s="8">
        <f t="shared" si="0"/>
        <v>928125</v>
      </c>
      <c r="H29" s="7">
        <v>212</v>
      </c>
      <c r="I29" s="1">
        <f t="shared" si="1"/>
        <v>98</v>
      </c>
      <c r="J29" s="8">
        <f t="shared" si="2"/>
        <v>20776</v>
      </c>
      <c r="K29" s="9">
        <f t="shared" si="3"/>
        <v>948901</v>
      </c>
    </row>
    <row r="30" spans="1:11" x14ac:dyDescent="0.25">
      <c r="A30" t="s">
        <v>11</v>
      </c>
      <c r="B30" t="s">
        <v>12</v>
      </c>
      <c r="C30" t="s">
        <v>47</v>
      </c>
      <c r="D30" s="2" t="s">
        <v>14</v>
      </c>
      <c r="E30" s="7">
        <v>4575</v>
      </c>
      <c r="F30" s="1">
        <v>90</v>
      </c>
      <c r="G30" s="8">
        <f t="shared" si="0"/>
        <v>411750</v>
      </c>
      <c r="H30" s="7">
        <v>22</v>
      </c>
      <c r="I30" s="1">
        <f t="shared" si="1"/>
        <v>117</v>
      </c>
      <c r="J30" s="8">
        <f t="shared" si="2"/>
        <v>2574</v>
      </c>
      <c r="K30" s="9">
        <f t="shared" si="3"/>
        <v>414324</v>
      </c>
    </row>
    <row r="31" spans="1:11" x14ac:dyDescent="0.25">
      <c r="A31" t="s">
        <v>25</v>
      </c>
      <c r="B31" t="s">
        <v>37</v>
      </c>
      <c r="C31" t="s">
        <v>48</v>
      </c>
      <c r="D31" s="2" t="s">
        <v>14</v>
      </c>
      <c r="E31" s="7">
        <v>1250</v>
      </c>
      <c r="F31" s="1">
        <v>85</v>
      </c>
      <c r="G31" s="8">
        <f t="shared" si="0"/>
        <v>106250</v>
      </c>
      <c r="H31" s="7">
        <v>418</v>
      </c>
      <c r="I31" s="1">
        <f t="shared" si="1"/>
        <v>111</v>
      </c>
      <c r="J31" s="8">
        <f t="shared" si="2"/>
        <v>46398</v>
      </c>
      <c r="K31" s="9">
        <f t="shared" si="3"/>
        <v>152648</v>
      </c>
    </row>
    <row r="32" spans="1:11" x14ac:dyDescent="0.25">
      <c r="A32" t="s">
        <v>30</v>
      </c>
      <c r="B32" t="s">
        <v>18</v>
      </c>
      <c r="C32" t="s">
        <v>49</v>
      </c>
      <c r="D32" s="2" t="s">
        <v>23</v>
      </c>
      <c r="E32" s="7">
        <v>10500</v>
      </c>
      <c r="F32" s="1">
        <v>75</v>
      </c>
      <c r="G32" s="8">
        <f t="shared" si="0"/>
        <v>787500</v>
      </c>
      <c r="H32" s="7">
        <v>142</v>
      </c>
      <c r="I32" s="1">
        <f t="shared" si="1"/>
        <v>98</v>
      </c>
      <c r="J32" s="8">
        <f t="shared" si="2"/>
        <v>13916</v>
      </c>
      <c r="K32" s="9">
        <f t="shared" si="3"/>
        <v>801416</v>
      </c>
    </row>
    <row r="33" spans="1:11" x14ac:dyDescent="0.25">
      <c r="A33" t="s">
        <v>50</v>
      </c>
      <c r="B33" t="s">
        <v>12</v>
      </c>
      <c r="C33" t="s">
        <v>51</v>
      </c>
      <c r="D33" s="2" t="s">
        <v>14</v>
      </c>
      <c r="E33" s="7">
        <v>6750</v>
      </c>
      <c r="F33" s="1">
        <v>65</v>
      </c>
      <c r="G33" s="8">
        <f t="shared" si="0"/>
        <v>438750</v>
      </c>
      <c r="H33" s="7">
        <v>43</v>
      </c>
      <c r="I33" s="1">
        <f t="shared" si="1"/>
        <v>85</v>
      </c>
      <c r="J33" s="8">
        <f t="shared" si="2"/>
        <v>3655</v>
      </c>
      <c r="K33" s="9">
        <f t="shared" si="3"/>
        <v>442405</v>
      </c>
    </row>
    <row r="34" spans="1:11" x14ac:dyDescent="0.25">
      <c r="A34" t="s">
        <v>11</v>
      </c>
      <c r="B34" t="s">
        <v>18</v>
      </c>
      <c r="C34" t="s">
        <v>52</v>
      </c>
      <c r="D34" s="2" t="s">
        <v>14</v>
      </c>
      <c r="E34" s="7">
        <v>10500</v>
      </c>
      <c r="F34" s="1">
        <v>80</v>
      </c>
      <c r="G34" s="8">
        <f t="shared" si="0"/>
        <v>840000</v>
      </c>
      <c r="H34" s="7">
        <v>155</v>
      </c>
      <c r="I34" s="1">
        <f t="shared" si="1"/>
        <v>104</v>
      </c>
      <c r="J34" s="8">
        <f t="shared" si="2"/>
        <v>16120</v>
      </c>
      <c r="K34" s="9">
        <f t="shared" si="3"/>
        <v>856120</v>
      </c>
    </row>
    <row r="35" spans="1:11" x14ac:dyDescent="0.25">
      <c r="A35" t="s">
        <v>50</v>
      </c>
      <c r="B35" t="s">
        <v>16</v>
      </c>
      <c r="C35" t="s">
        <v>53</v>
      </c>
      <c r="D35" s="2" t="s">
        <v>14</v>
      </c>
      <c r="E35" s="7">
        <v>6750</v>
      </c>
      <c r="F35" s="1">
        <v>60</v>
      </c>
      <c r="G35" s="8">
        <f t="shared" si="0"/>
        <v>405000</v>
      </c>
      <c r="H35" s="7">
        <v>83</v>
      </c>
      <c r="I35" s="1">
        <f t="shared" si="1"/>
        <v>78</v>
      </c>
      <c r="J35" s="8">
        <f t="shared" si="2"/>
        <v>6474</v>
      </c>
      <c r="K35" s="9">
        <f t="shared" si="3"/>
        <v>411474</v>
      </c>
    </row>
    <row r="36" spans="1:11" x14ac:dyDescent="0.25">
      <c r="A36" t="s">
        <v>30</v>
      </c>
      <c r="B36" t="s">
        <v>12</v>
      </c>
      <c r="C36" t="s">
        <v>54</v>
      </c>
      <c r="D36" s="2" t="s">
        <v>23</v>
      </c>
      <c r="E36" s="7">
        <v>2350</v>
      </c>
      <c r="F36" s="1">
        <v>65</v>
      </c>
      <c r="G36" s="8">
        <f t="shared" si="0"/>
        <v>152750</v>
      </c>
      <c r="H36" s="7">
        <v>63</v>
      </c>
      <c r="I36" s="1">
        <f t="shared" si="1"/>
        <v>85</v>
      </c>
      <c r="J36" s="8">
        <f t="shared" si="2"/>
        <v>5355</v>
      </c>
      <c r="K36" s="9">
        <f t="shared" si="3"/>
        <v>158105</v>
      </c>
    </row>
    <row r="37" spans="1:11" x14ac:dyDescent="0.25">
      <c r="A37" t="s">
        <v>50</v>
      </c>
      <c r="B37" t="s">
        <v>69</v>
      </c>
      <c r="C37" t="s">
        <v>73</v>
      </c>
      <c r="D37" s="2" t="s">
        <v>39</v>
      </c>
      <c r="E37" s="7">
        <v>10500</v>
      </c>
      <c r="F37" s="1">
        <v>65</v>
      </c>
      <c r="G37" s="8">
        <f>E37*F37</f>
        <v>682500</v>
      </c>
      <c r="H37" s="7">
        <v>142</v>
      </c>
      <c r="I37" s="1">
        <f>ROUND(F37*RetailRate,0)</f>
        <v>85</v>
      </c>
      <c r="J37" s="8">
        <f>H37*I37</f>
        <v>12070</v>
      </c>
      <c r="K37" s="9">
        <f>G37+J37</f>
        <v>694570</v>
      </c>
    </row>
    <row r="38" spans="1:11" x14ac:dyDescent="0.25">
      <c r="A38" t="s">
        <v>15</v>
      </c>
      <c r="B38" t="s">
        <v>12</v>
      </c>
      <c r="C38" t="s">
        <v>64</v>
      </c>
      <c r="D38" s="2" t="s">
        <v>14</v>
      </c>
      <c r="E38" s="7">
        <v>8450</v>
      </c>
      <c r="F38" s="1">
        <v>90</v>
      </c>
      <c r="G38" s="8">
        <f>E38*F38</f>
        <v>760500</v>
      </c>
      <c r="H38" s="7">
        <v>1200</v>
      </c>
      <c r="I38" s="1">
        <f>ROUND(F38*RetailRate,0)</f>
        <v>117</v>
      </c>
      <c r="J38" s="8">
        <f>H38*I38</f>
        <v>140400</v>
      </c>
      <c r="K38" s="9">
        <f>G38+J38</f>
        <v>900900</v>
      </c>
    </row>
    <row r="39" spans="1:11" x14ac:dyDescent="0.25">
      <c r="A39" t="s">
        <v>15</v>
      </c>
      <c r="B39" t="s">
        <v>12</v>
      </c>
      <c r="C39" t="s">
        <v>57</v>
      </c>
      <c r="D39" s="2" t="s">
        <v>39</v>
      </c>
      <c r="E39" s="7">
        <v>22500</v>
      </c>
      <c r="F39" s="1">
        <v>80</v>
      </c>
      <c r="G39" s="8">
        <f t="shared" ref="G39:G63" si="4">E39*F39</f>
        <v>1800000</v>
      </c>
      <c r="H39" s="7">
        <v>100</v>
      </c>
      <c r="I39" s="1">
        <f t="shared" ref="I39:I63" si="5">ROUND(F39*RetailRate,0)</f>
        <v>104</v>
      </c>
      <c r="J39" s="8">
        <f t="shared" ref="J39:J63" si="6">H39*I39</f>
        <v>10400</v>
      </c>
      <c r="K39" s="9">
        <f t="shared" ref="K39:K63" si="7">G39+J39</f>
        <v>1810400</v>
      </c>
    </row>
    <row r="40" spans="1:11" x14ac:dyDescent="0.25">
      <c r="A40" t="s">
        <v>50</v>
      </c>
      <c r="B40" t="s">
        <v>16</v>
      </c>
      <c r="C40" t="s">
        <v>59</v>
      </c>
      <c r="D40" s="2" t="s">
        <v>14</v>
      </c>
      <c r="E40" s="7">
        <v>3250</v>
      </c>
      <c r="F40" s="1">
        <v>50</v>
      </c>
      <c r="G40" s="8">
        <f t="shared" si="4"/>
        <v>162500</v>
      </c>
      <c r="H40" s="7">
        <v>12</v>
      </c>
      <c r="I40" s="1">
        <f t="shared" si="5"/>
        <v>65</v>
      </c>
      <c r="J40" s="8">
        <f t="shared" si="6"/>
        <v>780</v>
      </c>
      <c r="K40" s="9">
        <f t="shared" si="7"/>
        <v>163280</v>
      </c>
    </row>
    <row r="41" spans="1:11" x14ac:dyDescent="0.25">
      <c r="A41" t="s">
        <v>11</v>
      </c>
      <c r="B41" t="s">
        <v>12</v>
      </c>
      <c r="C41" t="s">
        <v>60</v>
      </c>
      <c r="D41" s="2" t="s">
        <v>14</v>
      </c>
      <c r="E41" s="7">
        <v>9050</v>
      </c>
      <c r="F41" s="1">
        <v>65</v>
      </c>
      <c r="G41" s="8">
        <f t="shared" si="4"/>
        <v>588250</v>
      </c>
      <c r="H41" s="7">
        <v>1200</v>
      </c>
      <c r="I41" s="1">
        <f t="shared" si="5"/>
        <v>85</v>
      </c>
      <c r="J41" s="8">
        <f t="shared" si="6"/>
        <v>102000</v>
      </c>
      <c r="K41" s="9">
        <f t="shared" si="7"/>
        <v>690250</v>
      </c>
    </row>
    <row r="42" spans="1:11" x14ac:dyDescent="0.25">
      <c r="A42" t="s">
        <v>15</v>
      </c>
      <c r="B42" t="s">
        <v>69</v>
      </c>
      <c r="C42" t="s">
        <v>75</v>
      </c>
      <c r="D42" s="2" t="s">
        <v>39</v>
      </c>
      <c r="E42" s="7">
        <v>12200</v>
      </c>
      <c r="F42" s="1">
        <v>65</v>
      </c>
      <c r="G42" s="8">
        <f>E42*F42</f>
        <v>793000</v>
      </c>
      <c r="H42" s="7">
        <v>853</v>
      </c>
      <c r="I42" s="1">
        <f>ROUND(F42*RetailRate,0)</f>
        <v>85</v>
      </c>
      <c r="J42" s="8">
        <f>H42*I42</f>
        <v>72505</v>
      </c>
      <c r="K42" s="9">
        <f>G42+J42</f>
        <v>865505</v>
      </c>
    </row>
    <row r="43" spans="1:11" x14ac:dyDescent="0.25">
      <c r="A43" t="s">
        <v>11</v>
      </c>
      <c r="B43" t="s">
        <v>12</v>
      </c>
      <c r="C43" t="s">
        <v>62</v>
      </c>
      <c r="D43" s="2" t="s">
        <v>14</v>
      </c>
      <c r="E43" s="7">
        <v>12350</v>
      </c>
      <c r="F43" s="1">
        <v>90</v>
      </c>
      <c r="G43" s="8">
        <f t="shared" si="4"/>
        <v>1111500</v>
      </c>
      <c r="H43" s="7">
        <v>110</v>
      </c>
      <c r="I43" s="1">
        <f t="shared" si="5"/>
        <v>117</v>
      </c>
      <c r="J43" s="8">
        <f t="shared" si="6"/>
        <v>12870</v>
      </c>
      <c r="K43" s="9">
        <f t="shared" si="7"/>
        <v>1124370</v>
      </c>
    </row>
    <row r="44" spans="1:11" x14ac:dyDescent="0.25">
      <c r="A44" t="s">
        <v>50</v>
      </c>
      <c r="B44" t="s">
        <v>69</v>
      </c>
      <c r="C44" t="s">
        <v>76</v>
      </c>
      <c r="D44" s="2" t="s">
        <v>39</v>
      </c>
      <c r="E44" s="7">
        <v>5775</v>
      </c>
      <c r="F44" s="1">
        <v>55</v>
      </c>
      <c r="G44" s="8">
        <f>E44*F44</f>
        <v>317625</v>
      </c>
      <c r="H44" s="7">
        <v>1420</v>
      </c>
      <c r="I44" s="1">
        <f>ROUND(F44*RetailRate,0)</f>
        <v>72</v>
      </c>
      <c r="J44" s="8">
        <f>H44*I44</f>
        <v>102240</v>
      </c>
      <c r="K44" s="9">
        <f>G44+J44</f>
        <v>419865</v>
      </c>
    </row>
    <row r="45" spans="1:11" x14ac:dyDescent="0.25">
      <c r="A45" t="s">
        <v>15</v>
      </c>
      <c r="B45" t="s">
        <v>16</v>
      </c>
      <c r="C45" t="s">
        <v>58</v>
      </c>
      <c r="D45" s="2" t="s">
        <v>14</v>
      </c>
      <c r="E45" s="7">
        <v>6575</v>
      </c>
      <c r="F45" s="1">
        <v>75</v>
      </c>
      <c r="G45" s="8">
        <f>E45*F45</f>
        <v>493125</v>
      </c>
      <c r="H45" s="7">
        <v>251</v>
      </c>
      <c r="I45" s="1">
        <f>ROUND(F45*RetailRate,0)</f>
        <v>98</v>
      </c>
      <c r="J45" s="8">
        <f>H45*I45</f>
        <v>24598</v>
      </c>
      <c r="K45" s="9">
        <f>G45+J45</f>
        <v>517723</v>
      </c>
    </row>
    <row r="46" spans="1:11" x14ac:dyDescent="0.25">
      <c r="A46" t="s">
        <v>11</v>
      </c>
      <c r="B46" t="s">
        <v>16</v>
      </c>
      <c r="C46" t="s">
        <v>65</v>
      </c>
      <c r="D46" s="2" t="s">
        <v>14</v>
      </c>
      <c r="E46" s="7">
        <v>12850</v>
      </c>
      <c r="F46" s="1">
        <v>85</v>
      </c>
      <c r="G46" s="8">
        <f t="shared" si="4"/>
        <v>1092250</v>
      </c>
      <c r="H46" s="7">
        <v>45</v>
      </c>
      <c r="I46" s="1">
        <f t="shared" si="5"/>
        <v>111</v>
      </c>
      <c r="J46" s="8">
        <f t="shared" si="6"/>
        <v>4995</v>
      </c>
      <c r="K46" s="9">
        <f t="shared" si="7"/>
        <v>1097245</v>
      </c>
    </row>
    <row r="47" spans="1:11" x14ac:dyDescent="0.25">
      <c r="A47" t="s">
        <v>50</v>
      </c>
      <c r="B47" t="s">
        <v>12</v>
      </c>
      <c r="C47" t="s">
        <v>63</v>
      </c>
      <c r="D47" s="2" t="s">
        <v>39</v>
      </c>
      <c r="E47" s="7">
        <v>10675</v>
      </c>
      <c r="F47" s="1">
        <v>65</v>
      </c>
      <c r="G47" s="8">
        <f>E47*F47</f>
        <v>693875</v>
      </c>
      <c r="H47" s="7">
        <v>1309</v>
      </c>
      <c r="I47" s="1">
        <f>ROUND(F47*RetailRate,0)</f>
        <v>85</v>
      </c>
      <c r="J47" s="8">
        <f>H47*I47</f>
        <v>111265</v>
      </c>
      <c r="K47" s="9">
        <f>G47+J47</f>
        <v>805140</v>
      </c>
    </row>
    <row r="48" spans="1:11" x14ac:dyDescent="0.25">
      <c r="A48" t="s">
        <v>50</v>
      </c>
      <c r="B48" t="s">
        <v>37</v>
      </c>
      <c r="C48" t="s">
        <v>67</v>
      </c>
      <c r="D48" s="2" t="s">
        <v>39</v>
      </c>
      <c r="E48" s="7">
        <v>1250</v>
      </c>
      <c r="F48" s="1">
        <v>55</v>
      </c>
      <c r="G48" s="8">
        <f t="shared" si="4"/>
        <v>68750</v>
      </c>
      <c r="H48" s="7">
        <v>53</v>
      </c>
      <c r="I48" s="1">
        <f t="shared" si="5"/>
        <v>72</v>
      </c>
      <c r="J48" s="8">
        <f t="shared" si="6"/>
        <v>3816</v>
      </c>
      <c r="K48" s="9">
        <f t="shared" si="7"/>
        <v>72566</v>
      </c>
    </row>
    <row r="49" spans="1:11" x14ac:dyDescent="0.25">
      <c r="A49" t="s">
        <v>15</v>
      </c>
      <c r="B49" t="s">
        <v>12</v>
      </c>
      <c r="C49" t="s">
        <v>68</v>
      </c>
      <c r="D49" s="2" t="s">
        <v>23</v>
      </c>
      <c r="E49" s="7">
        <v>6575</v>
      </c>
      <c r="F49" s="1">
        <v>90</v>
      </c>
      <c r="G49" s="8">
        <f t="shared" si="4"/>
        <v>591750</v>
      </c>
      <c r="H49" s="7">
        <v>750</v>
      </c>
      <c r="I49" s="1">
        <f t="shared" si="5"/>
        <v>117</v>
      </c>
      <c r="J49" s="8">
        <f t="shared" si="6"/>
        <v>87750</v>
      </c>
      <c r="K49" s="9">
        <f t="shared" si="7"/>
        <v>679500</v>
      </c>
    </row>
    <row r="50" spans="1:11" x14ac:dyDescent="0.25">
      <c r="A50" t="s">
        <v>11</v>
      </c>
      <c r="B50" t="s">
        <v>16</v>
      </c>
      <c r="C50" t="s">
        <v>86</v>
      </c>
      <c r="D50" s="2" t="s">
        <v>14</v>
      </c>
      <c r="E50" s="7">
        <v>6575</v>
      </c>
      <c r="F50" s="1">
        <v>95</v>
      </c>
      <c r="G50" s="8">
        <f>E50*F50</f>
        <v>624625</v>
      </c>
      <c r="H50" s="7">
        <v>154</v>
      </c>
      <c r="I50" s="1">
        <f>ROUND(F50*RetailRate,0)</f>
        <v>124</v>
      </c>
      <c r="J50" s="8">
        <f>H50*I50</f>
        <v>19096</v>
      </c>
      <c r="K50" s="9">
        <f>G50+J50</f>
        <v>643721</v>
      </c>
    </row>
    <row r="51" spans="1:11" x14ac:dyDescent="0.25">
      <c r="A51" t="s">
        <v>50</v>
      </c>
      <c r="B51" t="s">
        <v>69</v>
      </c>
      <c r="C51" t="s">
        <v>71</v>
      </c>
      <c r="D51" s="2" t="s">
        <v>39</v>
      </c>
      <c r="E51" s="7">
        <v>8950</v>
      </c>
      <c r="F51" s="1">
        <v>55</v>
      </c>
      <c r="G51" s="8">
        <f t="shared" si="4"/>
        <v>492250</v>
      </c>
      <c r="H51" s="7">
        <v>101</v>
      </c>
      <c r="I51" s="1">
        <f t="shared" si="5"/>
        <v>72</v>
      </c>
      <c r="J51" s="8">
        <f t="shared" si="6"/>
        <v>7272</v>
      </c>
      <c r="K51" s="9">
        <f t="shared" si="7"/>
        <v>499522</v>
      </c>
    </row>
    <row r="52" spans="1:11" x14ac:dyDescent="0.25">
      <c r="A52" t="s">
        <v>15</v>
      </c>
      <c r="B52" t="s">
        <v>91</v>
      </c>
      <c r="C52" t="s">
        <v>93</v>
      </c>
      <c r="D52" s="2" t="s">
        <v>39</v>
      </c>
      <c r="E52" s="7">
        <v>5450</v>
      </c>
      <c r="F52" s="1">
        <v>75</v>
      </c>
      <c r="G52" s="8">
        <f t="shared" ref="G52:G57" si="8">E52*F52</f>
        <v>408750</v>
      </c>
      <c r="H52" s="7">
        <v>76</v>
      </c>
      <c r="I52" s="1">
        <f t="shared" ref="I52:I57" si="9">ROUND(F52*RetailRate,0)</f>
        <v>98</v>
      </c>
      <c r="J52" s="8">
        <f t="shared" ref="J52:J57" si="10">H52*I52</f>
        <v>7448</v>
      </c>
      <c r="K52" s="9">
        <f t="shared" ref="K52:K57" si="11">G52+J52</f>
        <v>416198</v>
      </c>
    </row>
    <row r="53" spans="1:11" x14ac:dyDescent="0.25">
      <c r="A53" t="s">
        <v>50</v>
      </c>
      <c r="B53" t="s">
        <v>37</v>
      </c>
      <c r="C53" t="s">
        <v>56</v>
      </c>
      <c r="D53" s="2" t="s">
        <v>14</v>
      </c>
      <c r="E53" s="7">
        <v>6500</v>
      </c>
      <c r="F53" s="1">
        <v>65</v>
      </c>
      <c r="G53" s="8">
        <f t="shared" si="8"/>
        <v>422500</v>
      </c>
      <c r="H53" s="7">
        <v>1000</v>
      </c>
      <c r="I53" s="1">
        <f t="shared" si="9"/>
        <v>85</v>
      </c>
      <c r="J53" s="8">
        <f t="shared" si="10"/>
        <v>85000</v>
      </c>
      <c r="K53" s="9">
        <f t="shared" si="11"/>
        <v>507500</v>
      </c>
    </row>
    <row r="54" spans="1:11" x14ac:dyDescent="0.25">
      <c r="A54" t="s">
        <v>11</v>
      </c>
      <c r="B54" t="s">
        <v>12</v>
      </c>
      <c r="C54" t="s">
        <v>61</v>
      </c>
      <c r="D54" s="2" t="s">
        <v>14</v>
      </c>
      <c r="E54" s="7">
        <v>8575</v>
      </c>
      <c r="F54" s="1">
        <v>75</v>
      </c>
      <c r="G54" s="8">
        <f t="shared" si="8"/>
        <v>643125</v>
      </c>
      <c r="H54" s="7">
        <v>93</v>
      </c>
      <c r="I54" s="1">
        <f t="shared" si="9"/>
        <v>98</v>
      </c>
      <c r="J54" s="8">
        <f t="shared" si="10"/>
        <v>9114</v>
      </c>
      <c r="K54" s="9">
        <f t="shared" si="11"/>
        <v>652239</v>
      </c>
    </row>
    <row r="55" spans="1:11" x14ac:dyDescent="0.25">
      <c r="A55" t="s">
        <v>30</v>
      </c>
      <c r="B55" t="s">
        <v>69</v>
      </c>
      <c r="C55" t="s">
        <v>77</v>
      </c>
      <c r="D55" s="2" t="s">
        <v>39</v>
      </c>
      <c r="E55" s="7">
        <v>7255</v>
      </c>
      <c r="F55" s="1">
        <v>90</v>
      </c>
      <c r="G55" s="8">
        <f t="shared" si="8"/>
        <v>652950</v>
      </c>
      <c r="H55" s="7">
        <v>115</v>
      </c>
      <c r="I55" s="1">
        <f t="shared" si="9"/>
        <v>117</v>
      </c>
      <c r="J55" s="8">
        <f t="shared" si="10"/>
        <v>13455</v>
      </c>
      <c r="K55" s="9">
        <f t="shared" si="11"/>
        <v>666405</v>
      </c>
    </row>
    <row r="56" spans="1:11" x14ac:dyDescent="0.25">
      <c r="A56" t="s">
        <v>11</v>
      </c>
      <c r="B56" t="s">
        <v>16</v>
      </c>
      <c r="C56" t="s">
        <v>87</v>
      </c>
      <c r="D56" s="2" t="s">
        <v>14</v>
      </c>
      <c r="E56" s="7">
        <v>10500</v>
      </c>
      <c r="F56" s="1">
        <v>65</v>
      </c>
      <c r="G56" s="8">
        <f t="shared" si="8"/>
        <v>682500</v>
      </c>
      <c r="H56" s="7">
        <v>93</v>
      </c>
      <c r="I56" s="1">
        <f t="shared" si="9"/>
        <v>85</v>
      </c>
      <c r="J56" s="8">
        <f t="shared" si="10"/>
        <v>7905</v>
      </c>
      <c r="K56" s="9">
        <f t="shared" si="11"/>
        <v>690405</v>
      </c>
    </row>
    <row r="57" spans="1:11" x14ac:dyDescent="0.25">
      <c r="A57" t="s">
        <v>30</v>
      </c>
      <c r="B57" t="s">
        <v>69</v>
      </c>
      <c r="C57" t="s">
        <v>72</v>
      </c>
      <c r="D57" s="2" t="s">
        <v>39</v>
      </c>
      <c r="E57" s="7">
        <v>3450</v>
      </c>
      <c r="F57" s="1">
        <v>85</v>
      </c>
      <c r="G57" s="8">
        <f t="shared" si="8"/>
        <v>293250</v>
      </c>
      <c r="H57" s="7">
        <v>1034</v>
      </c>
      <c r="I57" s="1">
        <f t="shared" si="9"/>
        <v>111</v>
      </c>
      <c r="J57" s="8">
        <f t="shared" si="10"/>
        <v>114774</v>
      </c>
      <c r="K57" s="9">
        <f t="shared" si="11"/>
        <v>408024</v>
      </c>
    </row>
    <row r="58" spans="1:11" x14ac:dyDescent="0.25">
      <c r="A58" t="s">
        <v>15</v>
      </c>
      <c r="B58" t="s">
        <v>69</v>
      </c>
      <c r="C58" t="s">
        <v>78</v>
      </c>
      <c r="D58" s="2" t="s">
        <v>39</v>
      </c>
      <c r="E58" s="7">
        <v>8950</v>
      </c>
      <c r="F58" s="1">
        <v>75</v>
      </c>
      <c r="G58" s="8">
        <f t="shared" si="4"/>
        <v>671250</v>
      </c>
      <c r="H58" s="7">
        <v>1000</v>
      </c>
      <c r="I58" s="1">
        <f t="shared" si="5"/>
        <v>98</v>
      </c>
      <c r="J58" s="8">
        <f t="shared" si="6"/>
        <v>98000</v>
      </c>
      <c r="K58" s="9">
        <f t="shared" si="7"/>
        <v>769250</v>
      </c>
    </row>
    <row r="59" spans="1:11" x14ac:dyDescent="0.25">
      <c r="A59" t="s">
        <v>11</v>
      </c>
      <c r="B59" t="s">
        <v>16</v>
      </c>
      <c r="C59" t="s">
        <v>79</v>
      </c>
      <c r="D59" s="2" t="s">
        <v>14</v>
      </c>
      <c r="E59" s="7">
        <v>7675</v>
      </c>
      <c r="F59" s="1">
        <v>85</v>
      </c>
      <c r="G59" s="8">
        <f t="shared" si="4"/>
        <v>652375</v>
      </c>
      <c r="H59" s="7">
        <v>69</v>
      </c>
      <c r="I59" s="1">
        <f t="shared" si="5"/>
        <v>111</v>
      </c>
      <c r="J59" s="8">
        <f t="shared" si="6"/>
        <v>7659</v>
      </c>
      <c r="K59" s="9">
        <f t="shared" si="7"/>
        <v>660034</v>
      </c>
    </row>
    <row r="60" spans="1:11" x14ac:dyDescent="0.25">
      <c r="A60" t="s">
        <v>30</v>
      </c>
      <c r="B60" t="s">
        <v>69</v>
      </c>
      <c r="C60" t="s">
        <v>74</v>
      </c>
      <c r="D60" s="2" t="s">
        <v>39</v>
      </c>
      <c r="E60" s="7">
        <v>6500</v>
      </c>
      <c r="F60" s="1">
        <v>75</v>
      </c>
      <c r="G60" s="8">
        <f>E60*F60</f>
        <v>487500</v>
      </c>
      <c r="H60" s="7">
        <v>94</v>
      </c>
      <c r="I60" s="1">
        <f>ROUND(F60*RetailRate,0)</f>
        <v>98</v>
      </c>
      <c r="J60" s="8">
        <f>H60*I60</f>
        <v>9212</v>
      </c>
      <c r="K60" s="9">
        <f>G60+J60</f>
        <v>496712</v>
      </c>
    </row>
    <row r="61" spans="1:11" x14ac:dyDescent="0.25">
      <c r="A61" t="s">
        <v>11</v>
      </c>
      <c r="B61" t="s">
        <v>16</v>
      </c>
      <c r="C61" t="s">
        <v>81</v>
      </c>
      <c r="D61" s="2" t="s">
        <v>14</v>
      </c>
      <c r="E61" s="7">
        <v>7850</v>
      </c>
      <c r="F61" s="1">
        <v>75</v>
      </c>
      <c r="G61" s="8">
        <f t="shared" si="4"/>
        <v>588750</v>
      </c>
      <c r="H61" s="7">
        <v>73</v>
      </c>
      <c r="I61" s="1">
        <f t="shared" si="5"/>
        <v>98</v>
      </c>
      <c r="J61" s="8">
        <f t="shared" si="6"/>
        <v>7154</v>
      </c>
      <c r="K61" s="9">
        <f t="shared" si="7"/>
        <v>595904</v>
      </c>
    </row>
    <row r="62" spans="1:11" x14ac:dyDescent="0.25">
      <c r="A62" t="s">
        <v>50</v>
      </c>
      <c r="B62" t="s">
        <v>12</v>
      </c>
      <c r="C62" t="s">
        <v>82</v>
      </c>
      <c r="D62" s="2" t="s">
        <v>39</v>
      </c>
      <c r="E62" s="7">
        <v>2500</v>
      </c>
      <c r="F62" s="1">
        <v>50</v>
      </c>
      <c r="G62" s="8">
        <f t="shared" si="4"/>
        <v>125000</v>
      </c>
      <c r="H62" s="7">
        <v>142</v>
      </c>
      <c r="I62" s="1">
        <f t="shared" si="5"/>
        <v>65</v>
      </c>
      <c r="J62" s="8">
        <f t="shared" si="6"/>
        <v>9230</v>
      </c>
      <c r="K62" s="9">
        <f t="shared" si="7"/>
        <v>134230</v>
      </c>
    </row>
    <row r="63" spans="1:11" x14ac:dyDescent="0.25">
      <c r="A63" t="s">
        <v>15</v>
      </c>
      <c r="B63" t="s">
        <v>12</v>
      </c>
      <c r="C63" t="s">
        <v>83</v>
      </c>
      <c r="D63" s="2" t="s">
        <v>39</v>
      </c>
      <c r="E63" s="7">
        <v>6750</v>
      </c>
      <c r="F63" s="1">
        <v>115</v>
      </c>
      <c r="G63" s="8">
        <f t="shared" si="4"/>
        <v>776250</v>
      </c>
      <c r="H63" s="7">
        <v>1288</v>
      </c>
      <c r="I63" s="1">
        <f t="shared" si="5"/>
        <v>150</v>
      </c>
      <c r="J63" s="8">
        <f t="shared" si="6"/>
        <v>193200</v>
      </c>
      <c r="K63" s="9">
        <f t="shared" si="7"/>
        <v>969450</v>
      </c>
    </row>
    <row r="64" spans="1:11" x14ac:dyDescent="0.25">
      <c r="A64" t="s">
        <v>11</v>
      </c>
      <c r="B64" t="s">
        <v>16</v>
      </c>
      <c r="C64" t="s">
        <v>88</v>
      </c>
      <c r="D64" s="2" t="s">
        <v>14</v>
      </c>
      <c r="E64" s="7">
        <v>6500</v>
      </c>
      <c r="F64" s="1">
        <v>55</v>
      </c>
      <c r="G64" s="8">
        <f>E64*F64</f>
        <v>357500</v>
      </c>
      <c r="H64" s="7">
        <v>650</v>
      </c>
      <c r="I64" s="1">
        <f>ROUND(F64*RetailRate,0)</f>
        <v>72</v>
      </c>
      <c r="J64" s="8">
        <f>H64*I64</f>
        <v>46800</v>
      </c>
      <c r="K64" s="9">
        <f>G64+J64</f>
        <v>404300</v>
      </c>
    </row>
    <row r="65" spans="1:11" x14ac:dyDescent="0.25">
      <c r="A65" t="s">
        <v>15</v>
      </c>
      <c r="B65" t="s">
        <v>69</v>
      </c>
      <c r="C65" t="s">
        <v>70</v>
      </c>
      <c r="D65" s="2" t="s">
        <v>39</v>
      </c>
      <c r="E65" s="7">
        <v>5450</v>
      </c>
      <c r="F65" s="1">
        <v>75</v>
      </c>
      <c r="G65" s="8">
        <f>E65*F65</f>
        <v>408750</v>
      </c>
      <c r="H65" s="7">
        <v>11</v>
      </c>
      <c r="I65" s="1">
        <f>ROUND(F65*RetailRate,0)</f>
        <v>98</v>
      </c>
      <c r="J65" s="8">
        <f>H65*I65</f>
        <v>1078</v>
      </c>
      <c r="K65" s="9">
        <f>G65+J65</f>
        <v>409828</v>
      </c>
    </row>
    <row r="66" spans="1:11" x14ac:dyDescent="0.25">
      <c r="A66" t="s">
        <v>11</v>
      </c>
      <c r="B66" t="s">
        <v>16</v>
      </c>
      <c r="C66" t="s">
        <v>66</v>
      </c>
      <c r="D66" s="2" t="s">
        <v>14</v>
      </c>
      <c r="E66" s="7">
        <v>3675</v>
      </c>
      <c r="F66" s="1">
        <v>75</v>
      </c>
      <c r="G66" s="8">
        <f>E66*F66</f>
        <v>275625</v>
      </c>
      <c r="H66" s="7">
        <v>1245</v>
      </c>
      <c r="I66" s="1">
        <f>ROUND(F66*RetailRate,0)</f>
        <v>98</v>
      </c>
      <c r="J66" s="8">
        <f>H66*I66</f>
        <v>122010</v>
      </c>
      <c r="K66" s="9">
        <f>G66+J66</f>
        <v>397635</v>
      </c>
    </row>
    <row r="67" spans="1:11" x14ac:dyDescent="0.25">
      <c r="A67" t="s">
        <v>15</v>
      </c>
      <c r="B67" t="s">
        <v>91</v>
      </c>
      <c r="C67" t="s">
        <v>96</v>
      </c>
      <c r="D67" s="2" t="s">
        <v>39</v>
      </c>
      <c r="E67" s="7">
        <v>7000</v>
      </c>
      <c r="F67" s="1">
        <v>75</v>
      </c>
      <c r="G67" s="8">
        <f>E67*F67</f>
        <v>525000</v>
      </c>
      <c r="H67" s="7">
        <v>15</v>
      </c>
      <c r="I67" s="1">
        <f>ROUND(F67*RetailRate,0)</f>
        <v>98</v>
      </c>
      <c r="J67" s="8">
        <f>H67*I67</f>
        <v>1470</v>
      </c>
      <c r="K67" s="9">
        <f>G67+J67</f>
        <v>526470</v>
      </c>
    </row>
    <row r="68" spans="1:11" x14ac:dyDescent="0.25">
      <c r="A68" t="s">
        <v>50</v>
      </c>
      <c r="B68" t="s">
        <v>16</v>
      </c>
      <c r="C68" t="s">
        <v>89</v>
      </c>
      <c r="D68" s="2" t="s">
        <v>14</v>
      </c>
      <c r="E68" s="7">
        <v>12500</v>
      </c>
      <c r="F68" s="1">
        <v>65</v>
      </c>
      <c r="G68" s="8">
        <f t="shared" ref="G68:G90" si="12">E68*F68</f>
        <v>812500</v>
      </c>
      <c r="H68" s="7">
        <v>123</v>
      </c>
      <c r="I68" s="1">
        <f t="shared" ref="I68:I90" si="13">ROUND(F68*RetailRate,0)</f>
        <v>85</v>
      </c>
      <c r="J68" s="8">
        <f t="shared" ref="J68:J90" si="14">H68*I68</f>
        <v>10455</v>
      </c>
      <c r="K68" s="9">
        <f t="shared" ref="K68:K90" si="15">G68+J68</f>
        <v>822955</v>
      </c>
    </row>
    <row r="69" spans="1:11" x14ac:dyDescent="0.25">
      <c r="A69" t="s">
        <v>25</v>
      </c>
      <c r="B69" t="s">
        <v>69</v>
      </c>
      <c r="C69" t="s">
        <v>109</v>
      </c>
      <c r="D69" s="2" t="s">
        <v>39</v>
      </c>
      <c r="E69" s="7">
        <v>1275</v>
      </c>
      <c r="F69" s="1">
        <v>75</v>
      </c>
      <c r="G69" s="8">
        <f>E69*F69</f>
        <v>95625</v>
      </c>
      <c r="H69" s="7">
        <v>75</v>
      </c>
      <c r="I69" s="1">
        <f>ROUND(F69*RetailRate,0)</f>
        <v>98</v>
      </c>
      <c r="J69" s="8">
        <f>H69*I69</f>
        <v>7350</v>
      </c>
      <c r="K69" s="9">
        <f>G69+J69</f>
        <v>102975</v>
      </c>
    </row>
    <row r="70" spans="1:11" x14ac:dyDescent="0.25">
      <c r="A70" t="s">
        <v>50</v>
      </c>
      <c r="B70" t="s">
        <v>91</v>
      </c>
      <c r="C70" t="s">
        <v>92</v>
      </c>
      <c r="D70" s="2" t="s">
        <v>39</v>
      </c>
      <c r="E70" s="7">
        <v>9050</v>
      </c>
      <c r="F70" s="1">
        <v>65</v>
      </c>
      <c r="G70" s="8">
        <f t="shared" si="12"/>
        <v>588250</v>
      </c>
      <c r="H70" s="7">
        <v>615</v>
      </c>
      <c r="I70" s="1">
        <f t="shared" si="13"/>
        <v>85</v>
      </c>
      <c r="J70" s="8">
        <f t="shared" si="14"/>
        <v>52275</v>
      </c>
      <c r="K70" s="9">
        <f t="shared" si="15"/>
        <v>640525</v>
      </c>
    </row>
    <row r="71" spans="1:11" x14ac:dyDescent="0.25">
      <c r="A71" t="s">
        <v>30</v>
      </c>
      <c r="B71" t="s">
        <v>12</v>
      </c>
      <c r="C71" t="s">
        <v>85</v>
      </c>
      <c r="D71" s="2" t="s">
        <v>23</v>
      </c>
      <c r="E71" s="7">
        <v>15650</v>
      </c>
      <c r="F71" s="1">
        <v>115</v>
      </c>
      <c r="G71" s="8">
        <f>E71*F71</f>
        <v>1799750</v>
      </c>
      <c r="H71" s="7">
        <v>432</v>
      </c>
      <c r="I71" s="1">
        <f>ROUND(F71*RetailRate,0)</f>
        <v>150</v>
      </c>
      <c r="J71" s="8">
        <f>H71*I71</f>
        <v>64800</v>
      </c>
      <c r="K71" s="9">
        <f>G71+J71</f>
        <v>1864550</v>
      </c>
    </row>
    <row r="72" spans="1:11" x14ac:dyDescent="0.25">
      <c r="A72" t="s">
        <v>25</v>
      </c>
      <c r="B72" t="s">
        <v>91</v>
      </c>
      <c r="C72" t="s">
        <v>104</v>
      </c>
      <c r="D72" s="2" t="s">
        <v>39</v>
      </c>
      <c r="E72" s="7">
        <v>5425</v>
      </c>
      <c r="F72" s="1">
        <v>45</v>
      </c>
      <c r="G72" s="8">
        <f>E72*F72</f>
        <v>244125</v>
      </c>
      <c r="H72" s="7">
        <v>1234</v>
      </c>
      <c r="I72" s="1">
        <f>ROUND(F72*RetailRate,0)</f>
        <v>59</v>
      </c>
      <c r="J72" s="8">
        <f>H72*I72</f>
        <v>72806</v>
      </c>
      <c r="K72" s="9">
        <f>G72+J72</f>
        <v>316931</v>
      </c>
    </row>
    <row r="73" spans="1:11" x14ac:dyDescent="0.25">
      <c r="A73" t="s">
        <v>11</v>
      </c>
      <c r="B73" t="s">
        <v>37</v>
      </c>
      <c r="C73" t="s">
        <v>55</v>
      </c>
      <c r="D73" s="2" t="s">
        <v>14</v>
      </c>
      <c r="E73" s="7">
        <v>10500</v>
      </c>
      <c r="F73" s="1">
        <v>90</v>
      </c>
      <c r="G73" s="8">
        <f>E73*F73</f>
        <v>945000</v>
      </c>
      <c r="H73" s="7">
        <v>240</v>
      </c>
      <c r="I73" s="1">
        <f>ROUND(F73*RetailRate,0)</f>
        <v>117</v>
      </c>
      <c r="J73" s="8">
        <f>H73*I73</f>
        <v>28080</v>
      </c>
      <c r="K73" s="9">
        <f>G73+J73</f>
        <v>973080</v>
      </c>
    </row>
    <row r="74" spans="1:11" x14ac:dyDescent="0.25">
      <c r="A74" t="s">
        <v>15</v>
      </c>
      <c r="B74" t="s">
        <v>16</v>
      </c>
      <c r="C74" t="s">
        <v>90</v>
      </c>
      <c r="D74" s="2" t="s">
        <v>14</v>
      </c>
      <c r="E74" s="7">
        <v>4250</v>
      </c>
      <c r="F74" s="1">
        <v>105</v>
      </c>
      <c r="G74" s="8">
        <f>E74*F74</f>
        <v>446250</v>
      </c>
      <c r="H74" s="7">
        <v>93</v>
      </c>
      <c r="I74" s="1">
        <f>ROUND(F74*RetailRate,0)</f>
        <v>137</v>
      </c>
      <c r="J74" s="8">
        <f>H74*I74</f>
        <v>12741</v>
      </c>
      <c r="K74" s="9">
        <f>G74+J74</f>
        <v>458991</v>
      </c>
    </row>
    <row r="75" spans="1:11" x14ac:dyDescent="0.25">
      <c r="A75" t="s">
        <v>25</v>
      </c>
      <c r="B75" t="s">
        <v>12</v>
      </c>
      <c r="C75" t="s">
        <v>107</v>
      </c>
      <c r="D75" s="2" t="s">
        <v>23</v>
      </c>
      <c r="E75" s="7">
        <v>2375</v>
      </c>
      <c r="F75" s="1">
        <v>115</v>
      </c>
      <c r="G75" s="8">
        <f>E75*F75</f>
        <v>273125</v>
      </c>
      <c r="H75" s="7">
        <v>143</v>
      </c>
      <c r="I75" s="1">
        <f>ROUND(F75*RetailRate,0)</f>
        <v>150</v>
      </c>
      <c r="J75" s="8">
        <f>H75*I75</f>
        <v>21450</v>
      </c>
      <c r="K75" s="9">
        <f>G75+J75</f>
        <v>294575</v>
      </c>
    </row>
    <row r="76" spans="1:11" x14ac:dyDescent="0.25">
      <c r="A76" t="s">
        <v>30</v>
      </c>
      <c r="B76" t="s">
        <v>91</v>
      </c>
      <c r="C76" t="s">
        <v>97</v>
      </c>
      <c r="D76" s="2" t="s">
        <v>39</v>
      </c>
      <c r="E76" s="7">
        <v>6500</v>
      </c>
      <c r="F76" s="1">
        <v>95</v>
      </c>
      <c r="G76" s="8">
        <f t="shared" si="12"/>
        <v>617500</v>
      </c>
      <c r="H76" s="7">
        <v>123</v>
      </c>
      <c r="I76" s="1">
        <f t="shared" si="13"/>
        <v>124</v>
      </c>
      <c r="J76" s="8">
        <f t="shared" si="14"/>
        <v>15252</v>
      </c>
      <c r="K76" s="9">
        <f t="shared" si="15"/>
        <v>632752</v>
      </c>
    </row>
    <row r="77" spans="1:11" x14ac:dyDescent="0.25">
      <c r="A77" t="s">
        <v>11</v>
      </c>
      <c r="B77" t="s">
        <v>12</v>
      </c>
      <c r="C77" t="s">
        <v>98</v>
      </c>
      <c r="D77" s="2" t="s">
        <v>14</v>
      </c>
      <c r="E77" s="7">
        <v>7850</v>
      </c>
      <c r="F77" s="1">
        <v>85</v>
      </c>
      <c r="G77" s="8">
        <f t="shared" si="12"/>
        <v>667250</v>
      </c>
      <c r="H77" s="7">
        <v>112</v>
      </c>
      <c r="I77" s="1">
        <f t="shared" si="13"/>
        <v>111</v>
      </c>
      <c r="J77" s="8">
        <f t="shared" si="14"/>
        <v>12432</v>
      </c>
      <c r="K77" s="9">
        <f t="shared" si="15"/>
        <v>679682</v>
      </c>
    </row>
    <row r="78" spans="1:11" x14ac:dyDescent="0.25">
      <c r="A78" t="s">
        <v>50</v>
      </c>
      <c r="B78" t="s">
        <v>91</v>
      </c>
      <c r="C78" t="s">
        <v>95</v>
      </c>
      <c r="D78" s="2" t="s">
        <v>39</v>
      </c>
      <c r="E78" s="7">
        <v>5025</v>
      </c>
      <c r="F78" s="1">
        <v>55</v>
      </c>
      <c r="G78" s="8">
        <f>E78*F78</f>
        <v>276375</v>
      </c>
      <c r="H78" s="7">
        <v>2375</v>
      </c>
      <c r="I78" s="1">
        <f>ROUND(F78*RetailRate,0)</f>
        <v>72</v>
      </c>
      <c r="J78" s="8">
        <f>H78*I78</f>
        <v>171000</v>
      </c>
      <c r="K78" s="9">
        <f>G78+J78</f>
        <v>447375</v>
      </c>
    </row>
    <row r="79" spans="1:11" x14ac:dyDescent="0.25">
      <c r="A79" t="s">
        <v>25</v>
      </c>
      <c r="B79" t="s">
        <v>91</v>
      </c>
      <c r="C79" t="s">
        <v>105</v>
      </c>
      <c r="D79" s="2" t="s">
        <v>39</v>
      </c>
      <c r="E79" s="7">
        <v>7850</v>
      </c>
      <c r="F79" s="1">
        <v>35</v>
      </c>
      <c r="G79" s="8">
        <f>E79*F79</f>
        <v>274750</v>
      </c>
      <c r="H79" s="7">
        <v>68</v>
      </c>
      <c r="I79" s="1">
        <f>ROUND(F79*RetailRate,0)</f>
        <v>46</v>
      </c>
      <c r="J79" s="8">
        <f>H79*I79</f>
        <v>3128</v>
      </c>
      <c r="K79" s="9">
        <f>G79+J79</f>
        <v>277878</v>
      </c>
    </row>
    <row r="80" spans="1:11" x14ac:dyDescent="0.25">
      <c r="A80" t="s">
        <v>15</v>
      </c>
      <c r="B80" t="s">
        <v>12</v>
      </c>
      <c r="C80" t="s">
        <v>101</v>
      </c>
      <c r="D80" s="2" t="s">
        <v>14</v>
      </c>
      <c r="E80" s="7">
        <v>33500</v>
      </c>
      <c r="F80" s="1">
        <v>90</v>
      </c>
      <c r="G80" s="8">
        <f t="shared" si="12"/>
        <v>3015000</v>
      </c>
      <c r="H80" s="7">
        <v>143</v>
      </c>
      <c r="I80" s="1">
        <f t="shared" si="13"/>
        <v>117</v>
      </c>
      <c r="J80" s="8">
        <f t="shared" si="14"/>
        <v>16731</v>
      </c>
      <c r="K80" s="9">
        <f t="shared" si="15"/>
        <v>3031731</v>
      </c>
    </row>
    <row r="81" spans="1:11" x14ac:dyDescent="0.25">
      <c r="A81" t="s">
        <v>11</v>
      </c>
      <c r="B81" t="s">
        <v>16</v>
      </c>
      <c r="C81" t="s">
        <v>80</v>
      </c>
      <c r="D81" s="2" t="s">
        <v>14</v>
      </c>
      <c r="E81" s="7">
        <v>11500</v>
      </c>
      <c r="F81" s="1">
        <v>75</v>
      </c>
      <c r="G81" s="8">
        <f>E81*F81</f>
        <v>862500</v>
      </c>
      <c r="H81" s="7">
        <v>312</v>
      </c>
      <c r="I81" s="1">
        <f>ROUND(F81*RetailRate,0)</f>
        <v>98</v>
      </c>
      <c r="J81" s="8">
        <f>H81*I81</f>
        <v>30576</v>
      </c>
      <c r="K81" s="9">
        <f>G81+J81</f>
        <v>893076</v>
      </c>
    </row>
    <row r="82" spans="1:11" x14ac:dyDescent="0.25">
      <c r="A82" t="s">
        <v>25</v>
      </c>
      <c r="B82" t="s">
        <v>12</v>
      </c>
      <c r="C82" t="s">
        <v>103</v>
      </c>
      <c r="D82" s="2" t="s">
        <v>14</v>
      </c>
      <c r="E82" s="7">
        <v>9000</v>
      </c>
      <c r="F82" s="1">
        <v>85</v>
      </c>
      <c r="G82" s="8">
        <f t="shared" si="12"/>
        <v>765000</v>
      </c>
      <c r="H82" s="7">
        <v>10</v>
      </c>
      <c r="I82" s="1">
        <f t="shared" si="13"/>
        <v>111</v>
      </c>
      <c r="J82" s="8">
        <f t="shared" si="14"/>
        <v>1110</v>
      </c>
      <c r="K82" s="9">
        <f t="shared" si="15"/>
        <v>766110</v>
      </c>
    </row>
    <row r="83" spans="1:11" x14ac:dyDescent="0.25">
      <c r="A83" t="s">
        <v>30</v>
      </c>
      <c r="B83" t="s">
        <v>91</v>
      </c>
      <c r="C83" t="s">
        <v>94</v>
      </c>
      <c r="D83" s="2" t="s">
        <v>39</v>
      </c>
      <c r="E83" s="7">
        <v>11450</v>
      </c>
      <c r="F83" s="1">
        <v>95</v>
      </c>
      <c r="G83" s="8">
        <f>E83*F83</f>
        <v>1087750</v>
      </c>
      <c r="H83" s="7">
        <v>15</v>
      </c>
      <c r="I83" s="1">
        <f>ROUND(F83*RetailRate,0)</f>
        <v>124</v>
      </c>
      <c r="J83" s="8">
        <f>H83*I83</f>
        <v>1860</v>
      </c>
      <c r="K83" s="9">
        <f>G83+J83</f>
        <v>1089610</v>
      </c>
    </row>
    <row r="84" spans="1:11" x14ac:dyDescent="0.25">
      <c r="A84" t="s">
        <v>15</v>
      </c>
      <c r="B84" t="s">
        <v>12</v>
      </c>
      <c r="C84" t="s">
        <v>84</v>
      </c>
      <c r="D84" s="2" t="s">
        <v>23</v>
      </c>
      <c r="E84" s="7">
        <v>22500</v>
      </c>
      <c r="F84" s="1">
        <v>75</v>
      </c>
      <c r="G84" s="8">
        <f>E84*F84</f>
        <v>1687500</v>
      </c>
      <c r="H84" s="7">
        <v>45</v>
      </c>
      <c r="I84" s="1">
        <f>ROUND(F84*RetailRate,0)</f>
        <v>98</v>
      </c>
      <c r="J84" s="8">
        <f>H84*I84</f>
        <v>4410</v>
      </c>
      <c r="K84" s="9">
        <f>G84+J84</f>
        <v>1691910</v>
      </c>
    </row>
    <row r="85" spans="1:11" x14ac:dyDescent="0.25">
      <c r="A85" t="s">
        <v>25</v>
      </c>
      <c r="B85" t="s">
        <v>16</v>
      </c>
      <c r="C85" t="s">
        <v>106</v>
      </c>
      <c r="D85" s="2" t="s">
        <v>14</v>
      </c>
      <c r="E85" s="7">
        <v>12500</v>
      </c>
      <c r="F85" s="1">
        <v>105</v>
      </c>
      <c r="G85" s="8">
        <f t="shared" si="12"/>
        <v>1312500</v>
      </c>
      <c r="H85" s="7">
        <v>100</v>
      </c>
      <c r="I85" s="1">
        <f t="shared" si="13"/>
        <v>137</v>
      </c>
      <c r="J85" s="8">
        <f t="shared" si="14"/>
        <v>13700</v>
      </c>
      <c r="K85" s="9">
        <f t="shared" si="15"/>
        <v>1326200</v>
      </c>
    </row>
    <row r="86" spans="1:11" x14ac:dyDescent="0.25">
      <c r="A86" t="s">
        <v>50</v>
      </c>
      <c r="B86" t="s">
        <v>12</v>
      </c>
      <c r="C86" t="s">
        <v>102</v>
      </c>
      <c r="D86" s="2" t="s">
        <v>14</v>
      </c>
      <c r="E86" s="7">
        <v>4675</v>
      </c>
      <c r="F86" s="1">
        <v>50</v>
      </c>
      <c r="G86" s="8">
        <f>E86*F86</f>
        <v>233750</v>
      </c>
      <c r="H86" s="7">
        <v>43</v>
      </c>
      <c r="I86" s="1">
        <f>ROUND(F86*RetailRate,0)</f>
        <v>65</v>
      </c>
      <c r="J86" s="8">
        <f>H86*I86</f>
        <v>2795</v>
      </c>
      <c r="K86" s="9">
        <f>G86+J86</f>
        <v>236545</v>
      </c>
    </row>
    <row r="87" spans="1:11" x14ac:dyDescent="0.25">
      <c r="A87" t="s">
        <v>25</v>
      </c>
      <c r="B87" t="s">
        <v>69</v>
      </c>
      <c r="C87" t="s">
        <v>108</v>
      </c>
      <c r="D87" s="2" t="s">
        <v>39</v>
      </c>
      <c r="E87" s="7">
        <v>5500</v>
      </c>
      <c r="F87" s="1">
        <v>75</v>
      </c>
      <c r="G87" s="8">
        <f t="shared" si="12"/>
        <v>412500</v>
      </c>
      <c r="H87" s="7">
        <v>100</v>
      </c>
      <c r="I87" s="1">
        <f t="shared" si="13"/>
        <v>98</v>
      </c>
      <c r="J87" s="8">
        <f t="shared" si="14"/>
        <v>9800</v>
      </c>
      <c r="K87" s="9">
        <f t="shared" si="15"/>
        <v>422300</v>
      </c>
    </row>
    <row r="88" spans="1:11" x14ac:dyDescent="0.25">
      <c r="A88" t="s">
        <v>11</v>
      </c>
      <c r="B88" t="s">
        <v>12</v>
      </c>
      <c r="C88" t="s">
        <v>99</v>
      </c>
      <c r="D88" s="2" t="s">
        <v>14</v>
      </c>
      <c r="E88" s="7">
        <v>13450</v>
      </c>
      <c r="F88" s="1">
        <v>100</v>
      </c>
      <c r="G88" s="8">
        <f>E88*F88</f>
        <v>1345000</v>
      </c>
      <c r="H88" s="7">
        <v>88</v>
      </c>
      <c r="I88" s="1">
        <f>ROUND(F88*RetailRate,0)</f>
        <v>130</v>
      </c>
      <c r="J88" s="8">
        <f>H88*I88</f>
        <v>11440</v>
      </c>
      <c r="K88" s="9">
        <f>G88+J88</f>
        <v>1356440</v>
      </c>
    </row>
    <row r="89" spans="1:11" x14ac:dyDescent="0.25">
      <c r="A89" t="s">
        <v>11</v>
      </c>
      <c r="B89" t="s">
        <v>12</v>
      </c>
      <c r="C89" t="s">
        <v>100</v>
      </c>
      <c r="D89" s="2" t="s">
        <v>14</v>
      </c>
      <c r="E89" s="7">
        <v>7850</v>
      </c>
      <c r="F89" s="1">
        <v>115</v>
      </c>
      <c r="G89" s="8">
        <f>E89*F89</f>
        <v>902750</v>
      </c>
      <c r="H89" s="7">
        <v>1654</v>
      </c>
      <c r="I89" s="1">
        <f>ROUND(F89*RetailRate,0)</f>
        <v>150</v>
      </c>
      <c r="J89" s="8">
        <f>H89*I89</f>
        <v>248100</v>
      </c>
      <c r="K89" s="9">
        <f>G89+J89</f>
        <v>1150850</v>
      </c>
    </row>
    <row r="90" spans="1:11" x14ac:dyDescent="0.25">
      <c r="A90" t="s">
        <v>25</v>
      </c>
      <c r="B90" t="s">
        <v>69</v>
      </c>
      <c r="C90" t="s">
        <v>110</v>
      </c>
      <c r="D90" s="2" t="s">
        <v>39</v>
      </c>
      <c r="E90" s="7">
        <v>7650</v>
      </c>
      <c r="F90" s="1">
        <v>75</v>
      </c>
      <c r="G90" s="8">
        <f t="shared" si="12"/>
        <v>573750</v>
      </c>
      <c r="H90" s="7">
        <v>100</v>
      </c>
      <c r="I90" s="1">
        <f t="shared" si="13"/>
        <v>98</v>
      </c>
      <c r="J90" s="8">
        <f t="shared" si="14"/>
        <v>9800</v>
      </c>
      <c r="K90" s="9">
        <f t="shared" si="15"/>
        <v>583550</v>
      </c>
    </row>
  </sheetData>
  <sortState xmlns:xlrd2="http://schemas.microsoft.com/office/spreadsheetml/2017/richdata2" ref="A5:K90">
    <sortCondition ref="C5:C90"/>
  </sortState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8.7109375" defaultRowHeight="15" x14ac:dyDescent="0.25"/>
  <cols>
    <col min="1" max="1" width="27.42578125" bestFit="1" customWidth="1"/>
    <col min="2" max="2" width="14" bestFit="1" customWidth="1"/>
    <col min="3" max="3" width="19.140625" bestFit="1" customWidth="1"/>
    <col min="4" max="4" width="7.28515625" style="2" bestFit="1" customWidth="1"/>
    <col min="5" max="5" width="11.7109375" style="2" customWidth="1"/>
    <col min="6" max="6" width="11" customWidth="1"/>
    <col min="7" max="7" width="12" customWidth="1"/>
    <col min="8" max="8" width="12.140625" customWidth="1"/>
    <col min="9" max="9" width="11" customWidth="1"/>
    <col min="10" max="10" width="12" customWidth="1"/>
    <col min="11" max="11" width="12.140625" customWidth="1"/>
  </cols>
  <sheetData>
    <row r="1" spans="1:11" x14ac:dyDescent="0.25">
      <c r="A1" s="10" t="s">
        <v>113</v>
      </c>
      <c r="B1" s="11"/>
      <c r="G1" t="s">
        <v>6</v>
      </c>
      <c r="J1" s="3">
        <v>1.3</v>
      </c>
    </row>
    <row r="2" spans="1:11" x14ac:dyDescent="0.25">
      <c r="A2" s="10" t="s">
        <v>114</v>
      </c>
      <c r="B2" s="11"/>
      <c r="J2" s="3"/>
    </row>
    <row r="3" spans="1:11" x14ac:dyDescent="0.25">
      <c r="J3" s="3"/>
    </row>
    <row r="4" spans="1:11" ht="30" x14ac:dyDescent="0.25">
      <c r="A4" s="4" t="s">
        <v>8</v>
      </c>
      <c r="B4" s="4" t="s">
        <v>9</v>
      </c>
      <c r="C4" s="4" t="s">
        <v>10</v>
      </c>
      <c r="D4" s="5" t="s">
        <v>7</v>
      </c>
      <c r="E4" s="6" t="s">
        <v>0</v>
      </c>
      <c r="F4" s="6" t="s">
        <v>1</v>
      </c>
      <c r="G4" s="6" t="s">
        <v>4</v>
      </c>
      <c r="H4" s="6" t="s">
        <v>2</v>
      </c>
      <c r="I4" s="6" t="s">
        <v>3</v>
      </c>
      <c r="J4" s="6" t="s">
        <v>5</v>
      </c>
      <c r="K4" s="6" t="s">
        <v>111</v>
      </c>
    </row>
    <row r="5" spans="1:11" x14ac:dyDescent="0.25">
      <c r="A5" t="s">
        <v>11</v>
      </c>
      <c r="B5" t="s">
        <v>12</v>
      </c>
      <c r="C5" t="s">
        <v>13</v>
      </c>
      <c r="D5" s="2" t="s">
        <v>14</v>
      </c>
      <c r="E5" s="7">
        <v>8925</v>
      </c>
      <c r="F5" s="1">
        <v>55</v>
      </c>
      <c r="G5" s="8">
        <f t="shared" ref="G5:G36" si="0">E5*F5</f>
        <v>490875</v>
      </c>
      <c r="H5" s="7">
        <v>93</v>
      </c>
      <c r="I5" s="1">
        <f t="shared" ref="I5:I36" si="1">ROUND(F5*RetailRate,0)</f>
        <v>72</v>
      </c>
      <c r="J5" s="8">
        <f t="shared" ref="J5:J36" si="2">H5*I5</f>
        <v>6696</v>
      </c>
      <c r="K5" s="9">
        <f t="shared" ref="K5:K36" si="3">G5+J5</f>
        <v>497571</v>
      </c>
    </row>
    <row r="6" spans="1:11" x14ac:dyDescent="0.25">
      <c r="A6" t="s">
        <v>15</v>
      </c>
      <c r="B6" t="s">
        <v>16</v>
      </c>
      <c r="C6" t="s">
        <v>17</v>
      </c>
      <c r="D6" s="2" t="s">
        <v>14</v>
      </c>
      <c r="E6" s="7">
        <v>2465</v>
      </c>
      <c r="F6" s="1">
        <v>75</v>
      </c>
      <c r="G6" s="8">
        <f t="shared" si="0"/>
        <v>184875</v>
      </c>
      <c r="H6" s="7">
        <v>24</v>
      </c>
      <c r="I6" s="1">
        <f t="shared" si="1"/>
        <v>98</v>
      </c>
      <c r="J6" s="8">
        <f t="shared" si="2"/>
        <v>2352</v>
      </c>
      <c r="K6" s="9">
        <f t="shared" si="3"/>
        <v>187227</v>
      </c>
    </row>
    <row r="7" spans="1:11" x14ac:dyDescent="0.25">
      <c r="A7" t="s">
        <v>11</v>
      </c>
      <c r="B7" t="s">
        <v>18</v>
      </c>
      <c r="C7" t="s">
        <v>19</v>
      </c>
      <c r="D7" s="2" t="s">
        <v>14</v>
      </c>
      <c r="E7" s="7">
        <v>8900</v>
      </c>
      <c r="F7" s="1">
        <v>75</v>
      </c>
      <c r="G7" s="8">
        <f t="shared" si="0"/>
        <v>667500</v>
      </c>
      <c r="H7" s="7">
        <v>29</v>
      </c>
      <c r="I7" s="1">
        <f t="shared" si="1"/>
        <v>98</v>
      </c>
      <c r="J7" s="8">
        <f t="shared" si="2"/>
        <v>2842</v>
      </c>
      <c r="K7" s="9">
        <f t="shared" si="3"/>
        <v>670342</v>
      </c>
    </row>
    <row r="8" spans="1:11" x14ac:dyDescent="0.25">
      <c r="A8" t="s">
        <v>11</v>
      </c>
      <c r="B8" t="s">
        <v>12</v>
      </c>
      <c r="C8" t="s">
        <v>20</v>
      </c>
      <c r="D8" s="2" t="s">
        <v>14</v>
      </c>
      <c r="E8" s="7">
        <v>8955</v>
      </c>
      <c r="F8" s="1">
        <v>80</v>
      </c>
      <c r="G8" s="8">
        <f t="shared" si="0"/>
        <v>716400</v>
      </c>
      <c r="H8" s="7">
        <v>87</v>
      </c>
      <c r="I8" s="1">
        <f t="shared" si="1"/>
        <v>104</v>
      </c>
      <c r="J8" s="8">
        <f t="shared" si="2"/>
        <v>9048</v>
      </c>
      <c r="K8" s="9">
        <f t="shared" si="3"/>
        <v>725448</v>
      </c>
    </row>
    <row r="9" spans="1:11" x14ac:dyDescent="0.25">
      <c r="A9" t="s">
        <v>11</v>
      </c>
      <c r="B9" t="s">
        <v>16</v>
      </c>
      <c r="C9" t="s">
        <v>21</v>
      </c>
      <c r="D9" s="2" t="s">
        <v>14</v>
      </c>
      <c r="E9" s="7">
        <v>16425</v>
      </c>
      <c r="F9" s="1">
        <v>65</v>
      </c>
      <c r="G9" s="8">
        <f t="shared" si="0"/>
        <v>1067625</v>
      </c>
      <c r="H9" s="7">
        <v>245</v>
      </c>
      <c r="I9" s="1">
        <f t="shared" si="1"/>
        <v>85</v>
      </c>
      <c r="J9" s="8">
        <f t="shared" si="2"/>
        <v>20825</v>
      </c>
      <c r="K9" s="9">
        <f t="shared" si="3"/>
        <v>1088450</v>
      </c>
    </row>
    <row r="10" spans="1:11" x14ac:dyDescent="0.25">
      <c r="A10" t="s">
        <v>15</v>
      </c>
      <c r="B10" t="s">
        <v>12</v>
      </c>
      <c r="C10" t="s">
        <v>22</v>
      </c>
      <c r="D10" s="2" t="s">
        <v>23</v>
      </c>
      <c r="E10" s="7">
        <v>4255</v>
      </c>
      <c r="F10" s="1">
        <v>75</v>
      </c>
      <c r="G10" s="8">
        <f t="shared" si="0"/>
        <v>319125</v>
      </c>
      <c r="H10" s="7">
        <v>32</v>
      </c>
      <c r="I10" s="1">
        <f t="shared" si="1"/>
        <v>98</v>
      </c>
      <c r="J10" s="8">
        <f t="shared" si="2"/>
        <v>3136</v>
      </c>
      <c r="K10" s="9">
        <f t="shared" si="3"/>
        <v>322261</v>
      </c>
    </row>
    <row r="11" spans="1:11" x14ac:dyDescent="0.25">
      <c r="A11" t="s">
        <v>15</v>
      </c>
      <c r="B11" t="s">
        <v>18</v>
      </c>
      <c r="C11" t="s">
        <v>24</v>
      </c>
      <c r="D11" s="2" t="s">
        <v>14</v>
      </c>
      <c r="E11" s="7">
        <v>2375</v>
      </c>
      <c r="F11" s="1">
        <v>75</v>
      </c>
      <c r="G11" s="8">
        <f t="shared" si="0"/>
        <v>178125</v>
      </c>
      <c r="H11" s="7">
        <v>632</v>
      </c>
      <c r="I11" s="1">
        <f t="shared" si="1"/>
        <v>98</v>
      </c>
      <c r="J11" s="8">
        <f t="shared" si="2"/>
        <v>61936</v>
      </c>
      <c r="K11" s="9">
        <f t="shared" si="3"/>
        <v>240061</v>
      </c>
    </row>
    <row r="12" spans="1:11" x14ac:dyDescent="0.25">
      <c r="A12" t="s">
        <v>25</v>
      </c>
      <c r="B12" t="s">
        <v>12</v>
      </c>
      <c r="C12" t="s">
        <v>26</v>
      </c>
      <c r="D12" s="2" t="s">
        <v>23</v>
      </c>
      <c r="E12" s="7">
        <v>15780</v>
      </c>
      <c r="F12" s="1">
        <v>90</v>
      </c>
      <c r="G12" s="8">
        <f t="shared" si="0"/>
        <v>1420200</v>
      </c>
      <c r="H12" s="7">
        <v>1023</v>
      </c>
      <c r="I12" s="1">
        <f t="shared" si="1"/>
        <v>117</v>
      </c>
      <c r="J12" s="8">
        <f t="shared" si="2"/>
        <v>119691</v>
      </c>
      <c r="K12" s="9">
        <f t="shared" si="3"/>
        <v>1539891</v>
      </c>
    </row>
    <row r="13" spans="1:11" x14ac:dyDescent="0.25">
      <c r="A13" t="s">
        <v>11</v>
      </c>
      <c r="B13" t="s">
        <v>16</v>
      </c>
      <c r="C13" t="s">
        <v>27</v>
      </c>
      <c r="D13" s="2" t="s">
        <v>14</v>
      </c>
      <c r="E13" s="7">
        <v>9125</v>
      </c>
      <c r="F13" s="1">
        <v>80</v>
      </c>
      <c r="G13" s="8">
        <f t="shared" si="0"/>
        <v>730000</v>
      </c>
      <c r="H13" s="7">
        <v>48</v>
      </c>
      <c r="I13" s="1">
        <f t="shared" si="1"/>
        <v>104</v>
      </c>
      <c r="J13" s="8">
        <f t="shared" si="2"/>
        <v>4992</v>
      </c>
      <c r="K13" s="9">
        <f t="shared" si="3"/>
        <v>734992</v>
      </c>
    </row>
    <row r="14" spans="1:11" x14ac:dyDescent="0.25">
      <c r="A14" t="s">
        <v>11</v>
      </c>
      <c r="B14" t="s">
        <v>12</v>
      </c>
      <c r="C14" t="s">
        <v>28</v>
      </c>
      <c r="D14" s="2" t="s">
        <v>14</v>
      </c>
      <c r="E14" s="7">
        <v>22345</v>
      </c>
      <c r="F14" s="1">
        <v>75</v>
      </c>
      <c r="G14" s="8">
        <f t="shared" si="0"/>
        <v>1675875</v>
      </c>
      <c r="H14" s="7">
        <v>732</v>
      </c>
      <c r="I14" s="1">
        <f t="shared" si="1"/>
        <v>98</v>
      </c>
      <c r="J14" s="8">
        <f t="shared" si="2"/>
        <v>71736</v>
      </c>
      <c r="K14" s="9">
        <f t="shared" si="3"/>
        <v>1747611</v>
      </c>
    </row>
    <row r="15" spans="1:11" x14ac:dyDescent="0.25">
      <c r="A15" t="s">
        <v>25</v>
      </c>
      <c r="B15" t="s">
        <v>16</v>
      </c>
      <c r="C15" t="s">
        <v>29</v>
      </c>
      <c r="D15" s="2" t="s">
        <v>23</v>
      </c>
      <c r="E15" s="7">
        <v>25750</v>
      </c>
      <c r="F15" s="1">
        <v>90</v>
      </c>
      <c r="G15" s="8">
        <f t="shared" si="0"/>
        <v>2317500</v>
      </c>
      <c r="H15" s="7">
        <v>1234</v>
      </c>
      <c r="I15" s="1">
        <f t="shared" si="1"/>
        <v>117</v>
      </c>
      <c r="J15" s="8">
        <f t="shared" si="2"/>
        <v>144378</v>
      </c>
      <c r="K15" s="9">
        <f t="shared" si="3"/>
        <v>2461878</v>
      </c>
    </row>
    <row r="16" spans="1:11" x14ac:dyDescent="0.25">
      <c r="A16" t="s">
        <v>30</v>
      </c>
      <c r="B16" t="s">
        <v>12</v>
      </c>
      <c r="C16" t="s">
        <v>31</v>
      </c>
      <c r="D16" s="2" t="s">
        <v>23</v>
      </c>
      <c r="E16" s="7">
        <v>5500</v>
      </c>
      <c r="F16" s="1">
        <v>75</v>
      </c>
      <c r="G16" s="8">
        <f t="shared" si="0"/>
        <v>412500</v>
      </c>
      <c r="H16" s="7">
        <v>114</v>
      </c>
      <c r="I16" s="1">
        <f t="shared" si="1"/>
        <v>98</v>
      </c>
      <c r="J16" s="8">
        <f t="shared" si="2"/>
        <v>11172</v>
      </c>
      <c r="K16" s="9">
        <f t="shared" si="3"/>
        <v>423672</v>
      </c>
    </row>
    <row r="17" spans="1:11" x14ac:dyDescent="0.25">
      <c r="A17" t="s">
        <v>30</v>
      </c>
      <c r="B17" t="s">
        <v>16</v>
      </c>
      <c r="C17" t="s">
        <v>32</v>
      </c>
      <c r="D17" s="2" t="s">
        <v>23</v>
      </c>
      <c r="E17" s="7">
        <v>3500</v>
      </c>
      <c r="F17" s="1">
        <v>90</v>
      </c>
      <c r="G17" s="8">
        <f t="shared" si="0"/>
        <v>315000</v>
      </c>
      <c r="H17" s="7">
        <v>43</v>
      </c>
      <c r="I17" s="1">
        <f t="shared" si="1"/>
        <v>117</v>
      </c>
      <c r="J17" s="8">
        <f t="shared" si="2"/>
        <v>5031</v>
      </c>
      <c r="K17" s="9">
        <f t="shared" si="3"/>
        <v>320031</v>
      </c>
    </row>
    <row r="18" spans="1:11" x14ac:dyDescent="0.25">
      <c r="A18" t="s">
        <v>11</v>
      </c>
      <c r="B18" t="s">
        <v>18</v>
      </c>
      <c r="C18" t="s">
        <v>33</v>
      </c>
      <c r="D18" s="2" t="s">
        <v>14</v>
      </c>
      <c r="E18" s="7">
        <v>5387</v>
      </c>
      <c r="F18" s="1">
        <v>65</v>
      </c>
      <c r="G18" s="8">
        <f t="shared" si="0"/>
        <v>350155</v>
      </c>
      <c r="H18" s="7">
        <v>34</v>
      </c>
      <c r="I18" s="1">
        <f t="shared" si="1"/>
        <v>85</v>
      </c>
      <c r="J18" s="8">
        <f t="shared" si="2"/>
        <v>2890</v>
      </c>
      <c r="K18" s="9">
        <f t="shared" si="3"/>
        <v>353045</v>
      </c>
    </row>
    <row r="19" spans="1:11" x14ac:dyDescent="0.25">
      <c r="A19" t="s">
        <v>11</v>
      </c>
      <c r="B19" t="s">
        <v>12</v>
      </c>
      <c r="C19" t="s">
        <v>34</v>
      </c>
      <c r="D19" s="2" t="s">
        <v>14</v>
      </c>
      <c r="E19" s="7">
        <v>9245</v>
      </c>
      <c r="F19" s="1">
        <v>75</v>
      </c>
      <c r="G19" s="8">
        <f t="shared" si="0"/>
        <v>693375</v>
      </c>
      <c r="H19" s="7">
        <v>218</v>
      </c>
      <c r="I19" s="1">
        <f t="shared" si="1"/>
        <v>98</v>
      </c>
      <c r="J19" s="8">
        <f t="shared" si="2"/>
        <v>21364</v>
      </c>
      <c r="K19" s="9">
        <f t="shared" si="3"/>
        <v>714739</v>
      </c>
    </row>
    <row r="20" spans="1:11" x14ac:dyDescent="0.25">
      <c r="A20" t="s">
        <v>11</v>
      </c>
      <c r="B20" t="s">
        <v>16</v>
      </c>
      <c r="C20" t="s">
        <v>35</v>
      </c>
      <c r="D20" s="2" t="s">
        <v>14</v>
      </c>
      <c r="E20" s="7">
        <v>2750</v>
      </c>
      <c r="F20" s="1">
        <v>55</v>
      </c>
      <c r="G20" s="8">
        <f t="shared" si="0"/>
        <v>151250</v>
      </c>
      <c r="H20" s="7">
        <v>83</v>
      </c>
      <c r="I20" s="1">
        <f t="shared" si="1"/>
        <v>72</v>
      </c>
      <c r="J20" s="8">
        <f t="shared" si="2"/>
        <v>5976</v>
      </c>
      <c r="K20" s="9">
        <f t="shared" si="3"/>
        <v>157226</v>
      </c>
    </row>
    <row r="21" spans="1:11" x14ac:dyDescent="0.25">
      <c r="A21" t="s">
        <v>25</v>
      </c>
      <c r="B21" t="s">
        <v>18</v>
      </c>
      <c r="C21" t="s">
        <v>36</v>
      </c>
      <c r="D21" s="2" t="s">
        <v>23</v>
      </c>
      <c r="E21" s="7">
        <v>22500</v>
      </c>
      <c r="F21" s="1">
        <v>55</v>
      </c>
      <c r="G21" s="8">
        <f t="shared" si="0"/>
        <v>1237500</v>
      </c>
      <c r="H21" s="7">
        <v>1000</v>
      </c>
      <c r="I21" s="1">
        <f t="shared" si="1"/>
        <v>72</v>
      </c>
      <c r="J21" s="8">
        <f t="shared" si="2"/>
        <v>72000</v>
      </c>
      <c r="K21" s="9">
        <f t="shared" si="3"/>
        <v>1309500</v>
      </c>
    </row>
    <row r="22" spans="1:11" x14ac:dyDescent="0.25">
      <c r="A22" t="s">
        <v>25</v>
      </c>
      <c r="B22" t="s">
        <v>37</v>
      </c>
      <c r="C22" t="s">
        <v>38</v>
      </c>
      <c r="D22" s="2" t="s">
        <v>23</v>
      </c>
      <c r="E22" s="7">
        <v>9875</v>
      </c>
      <c r="F22" s="1">
        <v>75</v>
      </c>
      <c r="G22" s="8">
        <f t="shared" si="0"/>
        <v>740625</v>
      </c>
      <c r="H22" s="7">
        <v>93</v>
      </c>
      <c r="I22" s="1">
        <f t="shared" si="1"/>
        <v>98</v>
      </c>
      <c r="J22" s="8">
        <f t="shared" si="2"/>
        <v>9114</v>
      </c>
      <c r="K22" s="9">
        <f t="shared" si="3"/>
        <v>749739</v>
      </c>
    </row>
    <row r="23" spans="1:11" x14ac:dyDescent="0.25">
      <c r="A23" t="s">
        <v>25</v>
      </c>
      <c r="B23" t="s">
        <v>18</v>
      </c>
      <c r="C23" t="s">
        <v>40</v>
      </c>
      <c r="D23" s="2" t="s">
        <v>14</v>
      </c>
      <c r="E23" s="7">
        <v>15725</v>
      </c>
      <c r="F23" s="1">
        <v>90</v>
      </c>
      <c r="G23" s="8">
        <f t="shared" si="0"/>
        <v>1415250</v>
      </c>
      <c r="H23" s="7">
        <v>118</v>
      </c>
      <c r="I23" s="1">
        <f t="shared" si="1"/>
        <v>117</v>
      </c>
      <c r="J23" s="8">
        <f t="shared" si="2"/>
        <v>13806</v>
      </c>
      <c r="K23" s="9">
        <f t="shared" si="3"/>
        <v>1429056</v>
      </c>
    </row>
    <row r="24" spans="1:11" x14ac:dyDescent="0.25">
      <c r="A24" t="s">
        <v>15</v>
      </c>
      <c r="B24" t="s">
        <v>18</v>
      </c>
      <c r="C24" t="s">
        <v>41</v>
      </c>
      <c r="D24" s="2" t="s">
        <v>23</v>
      </c>
      <c r="E24" s="7">
        <v>4500</v>
      </c>
      <c r="F24" s="1">
        <v>90</v>
      </c>
      <c r="G24" s="8">
        <f t="shared" si="0"/>
        <v>405000</v>
      </c>
      <c r="H24" s="7">
        <v>312</v>
      </c>
      <c r="I24" s="1">
        <f t="shared" si="1"/>
        <v>117</v>
      </c>
      <c r="J24" s="8">
        <f t="shared" si="2"/>
        <v>36504</v>
      </c>
      <c r="K24" s="9">
        <f t="shared" si="3"/>
        <v>441504</v>
      </c>
    </row>
    <row r="25" spans="1:11" x14ac:dyDescent="0.25">
      <c r="A25" t="s">
        <v>15</v>
      </c>
      <c r="B25" t="s">
        <v>37</v>
      </c>
      <c r="C25" t="s">
        <v>42</v>
      </c>
      <c r="D25" s="2" t="s">
        <v>23</v>
      </c>
      <c r="E25" s="7">
        <v>7500</v>
      </c>
      <c r="F25" s="1">
        <v>85</v>
      </c>
      <c r="G25" s="8">
        <f t="shared" si="0"/>
        <v>637500</v>
      </c>
      <c r="H25" s="7">
        <v>100</v>
      </c>
      <c r="I25" s="1">
        <f t="shared" si="1"/>
        <v>111</v>
      </c>
      <c r="J25" s="8">
        <f t="shared" si="2"/>
        <v>11100</v>
      </c>
      <c r="K25" s="9">
        <f t="shared" si="3"/>
        <v>648600</v>
      </c>
    </row>
    <row r="26" spans="1:11" x14ac:dyDescent="0.25">
      <c r="A26" t="s">
        <v>11</v>
      </c>
      <c r="B26" t="s">
        <v>12</v>
      </c>
      <c r="C26" t="s">
        <v>43</v>
      </c>
      <c r="D26" s="2" t="s">
        <v>14</v>
      </c>
      <c r="E26" s="7">
        <v>14500</v>
      </c>
      <c r="F26" s="1">
        <v>65</v>
      </c>
      <c r="G26" s="8">
        <f t="shared" si="0"/>
        <v>942500</v>
      </c>
      <c r="H26" s="7">
        <v>123</v>
      </c>
      <c r="I26" s="1">
        <f t="shared" si="1"/>
        <v>85</v>
      </c>
      <c r="J26" s="8">
        <f t="shared" si="2"/>
        <v>10455</v>
      </c>
      <c r="K26" s="9">
        <f t="shared" si="3"/>
        <v>952955</v>
      </c>
    </row>
    <row r="27" spans="1:11" x14ac:dyDescent="0.25">
      <c r="A27" t="s">
        <v>30</v>
      </c>
      <c r="B27" t="s">
        <v>37</v>
      </c>
      <c r="C27" t="s">
        <v>44</v>
      </c>
      <c r="D27" s="2" t="s">
        <v>23</v>
      </c>
      <c r="E27" s="7">
        <v>10500</v>
      </c>
      <c r="F27" s="1">
        <v>75</v>
      </c>
      <c r="G27" s="8">
        <f t="shared" si="0"/>
        <v>787500</v>
      </c>
      <c r="H27" s="7">
        <v>1000</v>
      </c>
      <c r="I27" s="1">
        <f t="shared" si="1"/>
        <v>98</v>
      </c>
      <c r="J27" s="8">
        <f t="shared" si="2"/>
        <v>98000</v>
      </c>
      <c r="K27" s="9">
        <f t="shared" si="3"/>
        <v>885500</v>
      </c>
    </row>
    <row r="28" spans="1:11" x14ac:dyDescent="0.25">
      <c r="A28" t="s">
        <v>25</v>
      </c>
      <c r="B28" t="s">
        <v>16</v>
      </c>
      <c r="C28" t="s">
        <v>45</v>
      </c>
      <c r="D28" s="2" t="s">
        <v>14</v>
      </c>
      <c r="E28" s="7">
        <v>6500</v>
      </c>
      <c r="F28" s="1">
        <v>90</v>
      </c>
      <c r="G28" s="8">
        <f t="shared" si="0"/>
        <v>585000</v>
      </c>
      <c r="H28" s="7">
        <v>1723</v>
      </c>
      <c r="I28" s="1">
        <f t="shared" si="1"/>
        <v>117</v>
      </c>
      <c r="J28" s="8">
        <f t="shared" si="2"/>
        <v>201591</v>
      </c>
      <c r="K28" s="9">
        <f t="shared" si="3"/>
        <v>786591</v>
      </c>
    </row>
    <row r="29" spans="1:11" x14ac:dyDescent="0.25">
      <c r="A29" t="s">
        <v>11</v>
      </c>
      <c r="B29" t="s">
        <v>37</v>
      </c>
      <c r="C29" t="s">
        <v>46</v>
      </c>
      <c r="D29" s="2" t="s">
        <v>14</v>
      </c>
      <c r="E29" s="7">
        <v>12375</v>
      </c>
      <c r="F29" s="1">
        <v>75</v>
      </c>
      <c r="G29" s="8">
        <f t="shared" si="0"/>
        <v>928125</v>
      </c>
      <c r="H29" s="7">
        <v>212</v>
      </c>
      <c r="I29" s="1">
        <f t="shared" si="1"/>
        <v>98</v>
      </c>
      <c r="J29" s="8">
        <f t="shared" si="2"/>
        <v>20776</v>
      </c>
      <c r="K29" s="9">
        <f t="shared" si="3"/>
        <v>948901</v>
      </c>
    </row>
    <row r="30" spans="1:11" x14ac:dyDescent="0.25">
      <c r="A30" t="s">
        <v>11</v>
      </c>
      <c r="B30" t="s">
        <v>12</v>
      </c>
      <c r="C30" t="s">
        <v>47</v>
      </c>
      <c r="D30" s="2" t="s">
        <v>14</v>
      </c>
      <c r="E30" s="7">
        <v>4575</v>
      </c>
      <c r="F30" s="1">
        <v>90</v>
      </c>
      <c r="G30" s="8">
        <f t="shared" si="0"/>
        <v>411750</v>
      </c>
      <c r="H30" s="7">
        <v>22</v>
      </c>
      <c r="I30" s="1">
        <f t="shared" si="1"/>
        <v>117</v>
      </c>
      <c r="J30" s="8">
        <f t="shared" si="2"/>
        <v>2574</v>
      </c>
      <c r="K30" s="9">
        <f t="shared" si="3"/>
        <v>414324</v>
      </c>
    </row>
    <row r="31" spans="1:11" x14ac:dyDescent="0.25">
      <c r="A31" t="s">
        <v>25</v>
      </c>
      <c r="B31" t="s">
        <v>37</v>
      </c>
      <c r="C31" t="s">
        <v>48</v>
      </c>
      <c r="D31" s="2" t="s">
        <v>14</v>
      </c>
      <c r="E31" s="7">
        <v>1250</v>
      </c>
      <c r="F31" s="1">
        <v>85</v>
      </c>
      <c r="G31" s="8">
        <f t="shared" si="0"/>
        <v>106250</v>
      </c>
      <c r="H31" s="7">
        <v>418</v>
      </c>
      <c r="I31" s="1">
        <f t="shared" si="1"/>
        <v>111</v>
      </c>
      <c r="J31" s="8">
        <f t="shared" si="2"/>
        <v>46398</v>
      </c>
      <c r="K31" s="9">
        <f t="shared" si="3"/>
        <v>152648</v>
      </c>
    </row>
    <row r="32" spans="1:11" x14ac:dyDescent="0.25">
      <c r="A32" t="s">
        <v>30</v>
      </c>
      <c r="B32" t="s">
        <v>18</v>
      </c>
      <c r="C32" t="s">
        <v>49</v>
      </c>
      <c r="D32" s="2" t="s">
        <v>23</v>
      </c>
      <c r="E32" s="7">
        <v>10500</v>
      </c>
      <c r="F32" s="1">
        <v>75</v>
      </c>
      <c r="G32" s="8">
        <f t="shared" si="0"/>
        <v>787500</v>
      </c>
      <c r="H32" s="7">
        <v>142</v>
      </c>
      <c r="I32" s="1">
        <f t="shared" si="1"/>
        <v>98</v>
      </c>
      <c r="J32" s="8">
        <f t="shared" si="2"/>
        <v>13916</v>
      </c>
      <c r="K32" s="9">
        <f t="shared" si="3"/>
        <v>801416</v>
      </c>
    </row>
    <row r="33" spans="1:11" x14ac:dyDescent="0.25">
      <c r="A33" t="s">
        <v>50</v>
      </c>
      <c r="B33" t="s">
        <v>12</v>
      </c>
      <c r="C33" t="s">
        <v>51</v>
      </c>
      <c r="D33" s="2" t="s">
        <v>14</v>
      </c>
      <c r="E33" s="7">
        <v>6750</v>
      </c>
      <c r="F33" s="1">
        <v>65</v>
      </c>
      <c r="G33" s="8">
        <f t="shared" si="0"/>
        <v>438750</v>
      </c>
      <c r="H33" s="7">
        <v>43</v>
      </c>
      <c r="I33" s="1">
        <f t="shared" si="1"/>
        <v>85</v>
      </c>
      <c r="J33" s="8">
        <f t="shared" si="2"/>
        <v>3655</v>
      </c>
      <c r="K33" s="9">
        <f t="shared" si="3"/>
        <v>442405</v>
      </c>
    </row>
    <row r="34" spans="1:11" x14ac:dyDescent="0.25">
      <c r="A34" t="s">
        <v>11</v>
      </c>
      <c r="B34" t="s">
        <v>18</v>
      </c>
      <c r="C34" t="s">
        <v>52</v>
      </c>
      <c r="D34" s="2" t="s">
        <v>14</v>
      </c>
      <c r="E34" s="7">
        <v>10500</v>
      </c>
      <c r="F34" s="1">
        <v>80</v>
      </c>
      <c r="G34" s="8">
        <f t="shared" si="0"/>
        <v>840000</v>
      </c>
      <c r="H34" s="7">
        <v>155</v>
      </c>
      <c r="I34" s="1">
        <f t="shared" si="1"/>
        <v>104</v>
      </c>
      <c r="J34" s="8">
        <f t="shared" si="2"/>
        <v>16120</v>
      </c>
      <c r="K34" s="9">
        <f t="shared" si="3"/>
        <v>856120</v>
      </c>
    </row>
    <row r="35" spans="1:11" x14ac:dyDescent="0.25">
      <c r="A35" t="s">
        <v>50</v>
      </c>
      <c r="B35" t="s">
        <v>16</v>
      </c>
      <c r="C35" t="s">
        <v>53</v>
      </c>
      <c r="D35" s="2" t="s">
        <v>14</v>
      </c>
      <c r="E35" s="7">
        <v>6750</v>
      </c>
      <c r="F35" s="1">
        <v>60</v>
      </c>
      <c r="G35" s="8">
        <f t="shared" si="0"/>
        <v>405000</v>
      </c>
      <c r="H35" s="7">
        <v>83</v>
      </c>
      <c r="I35" s="1">
        <f t="shared" si="1"/>
        <v>78</v>
      </c>
      <c r="J35" s="8">
        <f t="shared" si="2"/>
        <v>6474</v>
      </c>
      <c r="K35" s="9">
        <f t="shared" si="3"/>
        <v>411474</v>
      </c>
    </row>
    <row r="36" spans="1:11" x14ac:dyDescent="0.25">
      <c r="A36" t="s">
        <v>30</v>
      </c>
      <c r="B36" t="s">
        <v>12</v>
      </c>
      <c r="C36" t="s">
        <v>54</v>
      </c>
      <c r="D36" s="2" t="s">
        <v>23</v>
      </c>
      <c r="E36" s="7">
        <v>2350</v>
      </c>
      <c r="F36" s="1">
        <v>65</v>
      </c>
      <c r="G36" s="8">
        <f t="shared" si="0"/>
        <v>152750</v>
      </c>
      <c r="H36" s="7">
        <v>63</v>
      </c>
      <c r="I36" s="1">
        <f t="shared" si="1"/>
        <v>85</v>
      </c>
      <c r="J36" s="8">
        <f t="shared" si="2"/>
        <v>5355</v>
      </c>
      <c r="K36" s="9">
        <f t="shared" si="3"/>
        <v>158105</v>
      </c>
    </row>
    <row r="37" spans="1:11" x14ac:dyDescent="0.25">
      <c r="A37" t="s">
        <v>50</v>
      </c>
      <c r="B37" t="s">
        <v>69</v>
      </c>
      <c r="C37" t="s">
        <v>73</v>
      </c>
      <c r="D37" s="2" t="s">
        <v>39</v>
      </c>
      <c r="E37" s="7">
        <v>10500</v>
      </c>
      <c r="F37" s="1">
        <v>65</v>
      </c>
      <c r="G37" s="8">
        <f>E37*F37</f>
        <v>682500</v>
      </c>
      <c r="H37" s="7">
        <v>142</v>
      </c>
      <c r="I37" s="1">
        <f>ROUND(F37*RetailRate,0)</f>
        <v>85</v>
      </c>
      <c r="J37" s="8">
        <f>H37*I37</f>
        <v>12070</v>
      </c>
      <c r="K37" s="9">
        <f>G37+J37</f>
        <v>694570</v>
      </c>
    </row>
    <row r="38" spans="1:11" x14ac:dyDescent="0.25">
      <c r="A38" t="s">
        <v>15</v>
      </c>
      <c r="B38" t="s">
        <v>12</v>
      </c>
      <c r="C38" t="s">
        <v>64</v>
      </c>
      <c r="D38" s="2" t="s">
        <v>14</v>
      </c>
      <c r="E38" s="7">
        <v>8450</v>
      </c>
      <c r="F38" s="1">
        <v>90</v>
      </c>
      <c r="G38" s="8">
        <f>E38*F38</f>
        <v>760500</v>
      </c>
      <c r="H38" s="7">
        <v>1200</v>
      </c>
      <c r="I38" s="1">
        <f>ROUND(F38*RetailRate,0)</f>
        <v>117</v>
      </c>
      <c r="J38" s="8">
        <f>H38*I38</f>
        <v>140400</v>
      </c>
      <c r="K38" s="9">
        <f>G38+J38</f>
        <v>900900</v>
      </c>
    </row>
    <row r="39" spans="1:11" x14ac:dyDescent="0.25">
      <c r="A39" t="s">
        <v>15</v>
      </c>
      <c r="B39" t="s">
        <v>12</v>
      </c>
      <c r="C39" t="s">
        <v>57</v>
      </c>
      <c r="D39" s="2" t="s">
        <v>39</v>
      </c>
      <c r="E39" s="7">
        <v>22500</v>
      </c>
      <c r="F39" s="1">
        <v>80</v>
      </c>
      <c r="G39" s="8">
        <f t="shared" ref="G39:G63" si="4">E39*F39</f>
        <v>1800000</v>
      </c>
      <c r="H39" s="7">
        <v>100</v>
      </c>
      <c r="I39" s="1">
        <f t="shared" ref="I39:I63" si="5">ROUND(F39*RetailRate,0)</f>
        <v>104</v>
      </c>
      <c r="J39" s="8">
        <f t="shared" ref="J39:J63" si="6">H39*I39</f>
        <v>10400</v>
      </c>
      <c r="K39" s="9">
        <f t="shared" ref="K39:K63" si="7">G39+J39</f>
        <v>1810400</v>
      </c>
    </row>
    <row r="40" spans="1:11" x14ac:dyDescent="0.25">
      <c r="A40" t="s">
        <v>50</v>
      </c>
      <c r="B40" t="s">
        <v>16</v>
      </c>
      <c r="C40" t="s">
        <v>59</v>
      </c>
      <c r="D40" s="2" t="s">
        <v>14</v>
      </c>
      <c r="E40" s="7">
        <v>3250</v>
      </c>
      <c r="F40" s="1">
        <v>50</v>
      </c>
      <c r="G40" s="8">
        <f t="shared" si="4"/>
        <v>162500</v>
      </c>
      <c r="H40" s="7">
        <v>12</v>
      </c>
      <c r="I40" s="1">
        <f t="shared" si="5"/>
        <v>65</v>
      </c>
      <c r="J40" s="8">
        <f t="shared" si="6"/>
        <v>780</v>
      </c>
      <c r="K40" s="9">
        <f t="shared" si="7"/>
        <v>163280</v>
      </c>
    </row>
    <row r="41" spans="1:11" x14ac:dyDescent="0.25">
      <c r="A41" t="s">
        <v>11</v>
      </c>
      <c r="B41" t="s">
        <v>12</v>
      </c>
      <c r="C41" t="s">
        <v>60</v>
      </c>
      <c r="D41" s="2" t="s">
        <v>14</v>
      </c>
      <c r="E41" s="7">
        <v>9050</v>
      </c>
      <c r="F41" s="1">
        <v>65</v>
      </c>
      <c r="G41" s="8">
        <f t="shared" si="4"/>
        <v>588250</v>
      </c>
      <c r="H41" s="7">
        <v>1200</v>
      </c>
      <c r="I41" s="1">
        <f t="shared" si="5"/>
        <v>85</v>
      </c>
      <c r="J41" s="8">
        <f t="shared" si="6"/>
        <v>102000</v>
      </c>
      <c r="K41" s="9">
        <f t="shared" si="7"/>
        <v>690250</v>
      </c>
    </row>
    <row r="42" spans="1:11" x14ac:dyDescent="0.25">
      <c r="A42" t="s">
        <v>15</v>
      </c>
      <c r="B42" t="s">
        <v>69</v>
      </c>
      <c r="C42" t="s">
        <v>75</v>
      </c>
      <c r="D42" s="2" t="s">
        <v>39</v>
      </c>
      <c r="E42" s="7">
        <v>12200</v>
      </c>
      <c r="F42" s="1">
        <v>65</v>
      </c>
      <c r="G42" s="8">
        <f>E42*F42</f>
        <v>793000</v>
      </c>
      <c r="H42" s="7">
        <v>853</v>
      </c>
      <c r="I42" s="1">
        <f>ROUND(F42*RetailRate,0)</f>
        <v>85</v>
      </c>
      <c r="J42" s="8">
        <f>H42*I42</f>
        <v>72505</v>
      </c>
      <c r="K42" s="9">
        <f>G42+J42</f>
        <v>865505</v>
      </c>
    </row>
    <row r="43" spans="1:11" x14ac:dyDescent="0.25">
      <c r="A43" t="s">
        <v>11</v>
      </c>
      <c r="B43" t="s">
        <v>12</v>
      </c>
      <c r="C43" t="s">
        <v>62</v>
      </c>
      <c r="D43" s="2" t="s">
        <v>14</v>
      </c>
      <c r="E43" s="7">
        <v>12350</v>
      </c>
      <c r="F43" s="1">
        <v>90</v>
      </c>
      <c r="G43" s="8">
        <f t="shared" si="4"/>
        <v>1111500</v>
      </c>
      <c r="H43" s="7">
        <v>110</v>
      </c>
      <c r="I43" s="1">
        <f t="shared" si="5"/>
        <v>117</v>
      </c>
      <c r="J43" s="8">
        <f t="shared" si="6"/>
        <v>12870</v>
      </c>
      <c r="K43" s="9">
        <f t="shared" si="7"/>
        <v>1124370</v>
      </c>
    </row>
    <row r="44" spans="1:11" x14ac:dyDescent="0.25">
      <c r="A44" t="s">
        <v>50</v>
      </c>
      <c r="B44" t="s">
        <v>69</v>
      </c>
      <c r="C44" t="s">
        <v>76</v>
      </c>
      <c r="D44" s="2" t="s">
        <v>39</v>
      </c>
      <c r="E44" s="7">
        <v>5775</v>
      </c>
      <c r="F44" s="1">
        <v>55</v>
      </c>
      <c r="G44" s="8">
        <f>E44*F44</f>
        <v>317625</v>
      </c>
      <c r="H44" s="7">
        <v>1420</v>
      </c>
      <c r="I44" s="1">
        <f>ROUND(F44*RetailRate,0)</f>
        <v>72</v>
      </c>
      <c r="J44" s="8">
        <f>H44*I44</f>
        <v>102240</v>
      </c>
      <c r="K44" s="9">
        <f>G44+J44</f>
        <v>419865</v>
      </c>
    </row>
    <row r="45" spans="1:11" x14ac:dyDescent="0.25">
      <c r="A45" t="s">
        <v>15</v>
      </c>
      <c r="B45" t="s">
        <v>16</v>
      </c>
      <c r="C45" t="s">
        <v>58</v>
      </c>
      <c r="D45" s="2" t="s">
        <v>14</v>
      </c>
      <c r="E45" s="7">
        <v>6575</v>
      </c>
      <c r="F45" s="1">
        <v>75</v>
      </c>
      <c r="G45" s="8">
        <f>E45*F45</f>
        <v>493125</v>
      </c>
      <c r="H45" s="7">
        <v>251</v>
      </c>
      <c r="I45" s="1">
        <f>ROUND(F45*RetailRate,0)</f>
        <v>98</v>
      </c>
      <c r="J45" s="8">
        <f>H45*I45</f>
        <v>24598</v>
      </c>
      <c r="K45" s="9">
        <f>G45+J45</f>
        <v>517723</v>
      </c>
    </row>
    <row r="46" spans="1:11" x14ac:dyDescent="0.25">
      <c r="A46" t="s">
        <v>11</v>
      </c>
      <c r="B46" t="s">
        <v>16</v>
      </c>
      <c r="C46" t="s">
        <v>65</v>
      </c>
      <c r="D46" s="2" t="s">
        <v>14</v>
      </c>
      <c r="E46" s="7">
        <v>12850</v>
      </c>
      <c r="F46" s="1">
        <v>85</v>
      </c>
      <c r="G46" s="8">
        <f t="shared" si="4"/>
        <v>1092250</v>
      </c>
      <c r="H46" s="7">
        <v>45</v>
      </c>
      <c r="I46" s="1">
        <f t="shared" si="5"/>
        <v>111</v>
      </c>
      <c r="J46" s="8">
        <f t="shared" si="6"/>
        <v>4995</v>
      </c>
      <c r="K46" s="9">
        <f t="shared" si="7"/>
        <v>1097245</v>
      </c>
    </row>
    <row r="47" spans="1:11" x14ac:dyDescent="0.25">
      <c r="A47" t="s">
        <v>50</v>
      </c>
      <c r="B47" t="s">
        <v>12</v>
      </c>
      <c r="C47" t="s">
        <v>63</v>
      </c>
      <c r="D47" s="2" t="s">
        <v>39</v>
      </c>
      <c r="E47" s="7">
        <v>10675</v>
      </c>
      <c r="F47" s="1">
        <v>65</v>
      </c>
      <c r="G47" s="8">
        <f>E47*F47</f>
        <v>693875</v>
      </c>
      <c r="H47" s="7">
        <v>1309</v>
      </c>
      <c r="I47" s="1">
        <f>ROUND(F47*RetailRate,0)</f>
        <v>85</v>
      </c>
      <c r="J47" s="8">
        <f>H47*I47</f>
        <v>111265</v>
      </c>
      <c r="K47" s="9">
        <f>G47+J47</f>
        <v>805140</v>
      </c>
    </row>
    <row r="48" spans="1:11" x14ac:dyDescent="0.25">
      <c r="A48" t="s">
        <v>50</v>
      </c>
      <c r="B48" t="s">
        <v>37</v>
      </c>
      <c r="C48" t="s">
        <v>67</v>
      </c>
      <c r="D48" s="2" t="s">
        <v>39</v>
      </c>
      <c r="E48" s="7">
        <v>1250</v>
      </c>
      <c r="F48" s="1">
        <v>55</v>
      </c>
      <c r="G48" s="8">
        <f t="shared" si="4"/>
        <v>68750</v>
      </c>
      <c r="H48" s="7">
        <v>53</v>
      </c>
      <c r="I48" s="1">
        <f t="shared" si="5"/>
        <v>72</v>
      </c>
      <c r="J48" s="8">
        <f t="shared" si="6"/>
        <v>3816</v>
      </c>
      <c r="K48" s="9">
        <f t="shared" si="7"/>
        <v>72566</v>
      </c>
    </row>
    <row r="49" spans="1:11" x14ac:dyDescent="0.25">
      <c r="A49" t="s">
        <v>15</v>
      </c>
      <c r="B49" t="s">
        <v>12</v>
      </c>
      <c r="C49" t="s">
        <v>68</v>
      </c>
      <c r="D49" s="2" t="s">
        <v>23</v>
      </c>
      <c r="E49" s="7">
        <v>6575</v>
      </c>
      <c r="F49" s="1">
        <v>90</v>
      </c>
      <c r="G49" s="8">
        <f t="shared" si="4"/>
        <v>591750</v>
      </c>
      <c r="H49" s="7">
        <v>750</v>
      </c>
      <c r="I49" s="1">
        <f t="shared" si="5"/>
        <v>117</v>
      </c>
      <c r="J49" s="8">
        <f t="shared" si="6"/>
        <v>87750</v>
      </c>
      <c r="K49" s="9">
        <f t="shared" si="7"/>
        <v>679500</v>
      </c>
    </row>
    <row r="50" spans="1:11" x14ac:dyDescent="0.25">
      <c r="A50" t="s">
        <v>11</v>
      </c>
      <c r="B50" t="s">
        <v>16</v>
      </c>
      <c r="C50" t="s">
        <v>86</v>
      </c>
      <c r="D50" s="2" t="s">
        <v>14</v>
      </c>
      <c r="E50" s="7">
        <v>6575</v>
      </c>
      <c r="F50" s="1">
        <v>95</v>
      </c>
      <c r="G50" s="8">
        <f>E50*F50</f>
        <v>624625</v>
      </c>
      <c r="H50" s="7">
        <v>154</v>
      </c>
      <c r="I50" s="1">
        <f>ROUND(F50*RetailRate,0)</f>
        <v>124</v>
      </c>
      <c r="J50" s="8">
        <f>H50*I50</f>
        <v>19096</v>
      </c>
      <c r="K50" s="9">
        <f>G50+J50</f>
        <v>643721</v>
      </c>
    </row>
    <row r="51" spans="1:11" x14ac:dyDescent="0.25">
      <c r="A51" t="s">
        <v>50</v>
      </c>
      <c r="B51" t="s">
        <v>69</v>
      </c>
      <c r="C51" t="s">
        <v>71</v>
      </c>
      <c r="D51" s="2" t="s">
        <v>39</v>
      </c>
      <c r="E51" s="7">
        <v>8950</v>
      </c>
      <c r="F51" s="1">
        <v>55</v>
      </c>
      <c r="G51" s="8">
        <f t="shared" si="4"/>
        <v>492250</v>
      </c>
      <c r="H51" s="7">
        <v>101</v>
      </c>
      <c r="I51" s="1">
        <f t="shared" si="5"/>
        <v>72</v>
      </c>
      <c r="J51" s="8">
        <f t="shared" si="6"/>
        <v>7272</v>
      </c>
      <c r="K51" s="9">
        <f t="shared" si="7"/>
        <v>499522</v>
      </c>
    </row>
    <row r="52" spans="1:11" x14ac:dyDescent="0.25">
      <c r="A52" t="s">
        <v>15</v>
      </c>
      <c r="B52" t="s">
        <v>91</v>
      </c>
      <c r="C52" t="s">
        <v>93</v>
      </c>
      <c r="D52" s="2" t="s">
        <v>39</v>
      </c>
      <c r="E52" s="7">
        <v>5450</v>
      </c>
      <c r="F52" s="1">
        <v>75</v>
      </c>
      <c r="G52" s="8">
        <f t="shared" ref="G52:G57" si="8">E52*F52</f>
        <v>408750</v>
      </c>
      <c r="H52" s="7">
        <v>76</v>
      </c>
      <c r="I52" s="1">
        <f t="shared" ref="I52:I57" si="9">ROUND(F52*RetailRate,0)</f>
        <v>98</v>
      </c>
      <c r="J52" s="8">
        <f t="shared" ref="J52:J57" si="10">H52*I52</f>
        <v>7448</v>
      </c>
      <c r="K52" s="9">
        <f t="shared" ref="K52:K57" si="11">G52+J52</f>
        <v>416198</v>
      </c>
    </row>
    <row r="53" spans="1:11" x14ac:dyDescent="0.25">
      <c r="A53" t="s">
        <v>50</v>
      </c>
      <c r="B53" t="s">
        <v>37</v>
      </c>
      <c r="C53" t="s">
        <v>56</v>
      </c>
      <c r="D53" s="2" t="s">
        <v>14</v>
      </c>
      <c r="E53" s="7">
        <v>6500</v>
      </c>
      <c r="F53" s="1">
        <v>65</v>
      </c>
      <c r="G53" s="8">
        <f t="shared" si="8"/>
        <v>422500</v>
      </c>
      <c r="H53" s="7">
        <v>1000</v>
      </c>
      <c r="I53" s="1">
        <f t="shared" si="9"/>
        <v>85</v>
      </c>
      <c r="J53" s="8">
        <f t="shared" si="10"/>
        <v>85000</v>
      </c>
      <c r="K53" s="9">
        <f t="shared" si="11"/>
        <v>507500</v>
      </c>
    </row>
    <row r="54" spans="1:11" x14ac:dyDescent="0.25">
      <c r="A54" t="s">
        <v>11</v>
      </c>
      <c r="B54" t="s">
        <v>12</v>
      </c>
      <c r="C54" t="s">
        <v>61</v>
      </c>
      <c r="D54" s="2" t="s">
        <v>14</v>
      </c>
      <c r="E54" s="7">
        <v>8575</v>
      </c>
      <c r="F54" s="1">
        <v>75</v>
      </c>
      <c r="G54" s="8">
        <f t="shared" si="8"/>
        <v>643125</v>
      </c>
      <c r="H54" s="7">
        <v>93</v>
      </c>
      <c r="I54" s="1">
        <f t="shared" si="9"/>
        <v>98</v>
      </c>
      <c r="J54" s="8">
        <f t="shared" si="10"/>
        <v>9114</v>
      </c>
      <c r="K54" s="9">
        <f t="shared" si="11"/>
        <v>652239</v>
      </c>
    </row>
    <row r="55" spans="1:11" x14ac:dyDescent="0.25">
      <c r="A55" t="s">
        <v>30</v>
      </c>
      <c r="B55" t="s">
        <v>69</v>
      </c>
      <c r="C55" t="s">
        <v>77</v>
      </c>
      <c r="D55" s="2" t="s">
        <v>39</v>
      </c>
      <c r="E55" s="7">
        <v>7255</v>
      </c>
      <c r="F55" s="1">
        <v>90</v>
      </c>
      <c r="G55" s="8">
        <f t="shared" si="8"/>
        <v>652950</v>
      </c>
      <c r="H55" s="7">
        <v>115</v>
      </c>
      <c r="I55" s="1">
        <f t="shared" si="9"/>
        <v>117</v>
      </c>
      <c r="J55" s="8">
        <f t="shared" si="10"/>
        <v>13455</v>
      </c>
      <c r="K55" s="9">
        <f t="shared" si="11"/>
        <v>666405</v>
      </c>
    </row>
    <row r="56" spans="1:11" x14ac:dyDescent="0.25">
      <c r="A56" t="s">
        <v>11</v>
      </c>
      <c r="B56" t="s">
        <v>16</v>
      </c>
      <c r="C56" t="s">
        <v>87</v>
      </c>
      <c r="D56" s="2" t="s">
        <v>14</v>
      </c>
      <c r="E56" s="7">
        <v>10500</v>
      </c>
      <c r="F56" s="1">
        <v>65</v>
      </c>
      <c r="G56" s="8">
        <f t="shared" si="8"/>
        <v>682500</v>
      </c>
      <c r="H56" s="7">
        <v>93</v>
      </c>
      <c r="I56" s="1">
        <f t="shared" si="9"/>
        <v>85</v>
      </c>
      <c r="J56" s="8">
        <f t="shared" si="10"/>
        <v>7905</v>
      </c>
      <c r="K56" s="9">
        <f t="shared" si="11"/>
        <v>690405</v>
      </c>
    </row>
    <row r="57" spans="1:11" x14ac:dyDescent="0.25">
      <c r="A57" t="s">
        <v>30</v>
      </c>
      <c r="B57" t="s">
        <v>69</v>
      </c>
      <c r="C57" t="s">
        <v>72</v>
      </c>
      <c r="D57" s="2" t="s">
        <v>39</v>
      </c>
      <c r="E57" s="7">
        <v>3450</v>
      </c>
      <c r="F57" s="1">
        <v>85</v>
      </c>
      <c r="G57" s="8">
        <f t="shared" si="8"/>
        <v>293250</v>
      </c>
      <c r="H57" s="7">
        <v>1034</v>
      </c>
      <c r="I57" s="1">
        <f t="shared" si="9"/>
        <v>111</v>
      </c>
      <c r="J57" s="8">
        <f t="shared" si="10"/>
        <v>114774</v>
      </c>
      <c r="K57" s="9">
        <f t="shared" si="11"/>
        <v>408024</v>
      </c>
    </row>
    <row r="58" spans="1:11" x14ac:dyDescent="0.25">
      <c r="A58" t="s">
        <v>15</v>
      </c>
      <c r="B58" t="s">
        <v>69</v>
      </c>
      <c r="C58" t="s">
        <v>78</v>
      </c>
      <c r="D58" s="2" t="s">
        <v>39</v>
      </c>
      <c r="E58" s="7">
        <v>8950</v>
      </c>
      <c r="F58" s="1">
        <v>75</v>
      </c>
      <c r="G58" s="8">
        <f t="shared" si="4"/>
        <v>671250</v>
      </c>
      <c r="H58" s="7">
        <v>1000</v>
      </c>
      <c r="I58" s="1">
        <f t="shared" si="5"/>
        <v>98</v>
      </c>
      <c r="J58" s="8">
        <f t="shared" si="6"/>
        <v>98000</v>
      </c>
      <c r="K58" s="9">
        <f t="shared" si="7"/>
        <v>769250</v>
      </c>
    </row>
    <row r="59" spans="1:11" x14ac:dyDescent="0.25">
      <c r="A59" t="s">
        <v>11</v>
      </c>
      <c r="B59" t="s">
        <v>16</v>
      </c>
      <c r="C59" t="s">
        <v>79</v>
      </c>
      <c r="D59" s="2" t="s">
        <v>14</v>
      </c>
      <c r="E59" s="7">
        <v>7675</v>
      </c>
      <c r="F59" s="1">
        <v>85</v>
      </c>
      <c r="G59" s="8">
        <f t="shared" si="4"/>
        <v>652375</v>
      </c>
      <c r="H59" s="7">
        <v>69</v>
      </c>
      <c r="I59" s="1">
        <f t="shared" si="5"/>
        <v>111</v>
      </c>
      <c r="J59" s="8">
        <f t="shared" si="6"/>
        <v>7659</v>
      </c>
      <c r="K59" s="9">
        <f t="shared" si="7"/>
        <v>660034</v>
      </c>
    </row>
    <row r="60" spans="1:11" x14ac:dyDescent="0.25">
      <c r="A60" t="s">
        <v>30</v>
      </c>
      <c r="B60" t="s">
        <v>69</v>
      </c>
      <c r="C60" t="s">
        <v>74</v>
      </c>
      <c r="D60" s="2" t="s">
        <v>39</v>
      </c>
      <c r="E60" s="7">
        <v>6500</v>
      </c>
      <c r="F60" s="1">
        <v>75</v>
      </c>
      <c r="G60" s="8">
        <f>E60*F60</f>
        <v>487500</v>
      </c>
      <c r="H60" s="7">
        <v>94</v>
      </c>
      <c r="I60" s="1">
        <f>ROUND(F60*RetailRate,0)</f>
        <v>98</v>
      </c>
      <c r="J60" s="8">
        <f>H60*I60</f>
        <v>9212</v>
      </c>
      <c r="K60" s="9">
        <f>G60+J60</f>
        <v>496712</v>
      </c>
    </row>
    <row r="61" spans="1:11" x14ac:dyDescent="0.25">
      <c r="A61" t="s">
        <v>11</v>
      </c>
      <c r="B61" t="s">
        <v>16</v>
      </c>
      <c r="C61" t="s">
        <v>81</v>
      </c>
      <c r="D61" s="2" t="s">
        <v>14</v>
      </c>
      <c r="E61" s="7">
        <v>7850</v>
      </c>
      <c r="F61" s="1">
        <v>75</v>
      </c>
      <c r="G61" s="8">
        <f t="shared" si="4"/>
        <v>588750</v>
      </c>
      <c r="H61" s="7">
        <v>73</v>
      </c>
      <c r="I61" s="1">
        <f t="shared" si="5"/>
        <v>98</v>
      </c>
      <c r="J61" s="8">
        <f t="shared" si="6"/>
        <v>7154</v>
      </c>
      <c r="K61" s="9">
        <f t="shared" si="7"/>
        <v>595904</v>
      </c>
    </row>
    <row r="62" spans="1:11" x14ac:dyDescent="0.25">
      <c r="A62" t="s">
        <v>50</v>
      </c>
      <c r="B62" t="s">
        <v>12</v>
      </c>
      <c r="C62" t="s">
        <v>82</v>
      </c>
      <c r="D62" s="2" t="s">
        <v>39</v>
      </c>
      <c r="E62" s="7">
        <v>2500</v>
      </c>
      <c r="F62" s="1">
        <v>50</v>
      </c>
      <c r="G62" s="8">
        <f t="shared" si="4"/>
        <v>125000</v>
      </c>
      <c r="H62" s="7">
        <v>142</v>
      </c>
      <c r="I62" s="1">
        <f t="shared" si="5"/>
        <v>65</v>
      </c>
      <c r="J62" s="8">
        <f t="shared" si="6"/>
        <v>9230</v>
      </c>
      <c r="K62" s="9">
        <f t="shared" si="7"/>
        <v>134230</v>
      </c>
    </row>
    <row r="63" spans="1:11" x14ac:dyDescent="0.25">
      <c r="A63" t="s">
        <v>15</v>
      </c>
      <c r="B63" t="s">
        <v>12</v>
      </c>
      <c r="C63" t="s">
        <v>83</v>
      </c>
      <c r="D63" s="2" t="s">
        <v>39</v>
      </c>
      <c r="E63" s="7">
        <v>6750</v>
      </c>
      <c r="F63" s="1">
        <v>115</v>
      </c>
      <c r="G63" s="8">
        <f t="shared" si="4"/>
        <v>776250</v>
      </c>
      <c r="H63" s="7">
        <v>1288</v>
      </c>
      <c r="I63" s="1">
        <f t="shared" si="5"/>
        <v>150</v>
      </c>
      <c r="J63" s="8">
        <f t="shared" si="6"/>
        <v>193200</v>
      </c>
      <c r="K63" s="9">
        <f t="shared" si="7"/>
        <v>969450</v>
      </c>
    </row>
    <row r="64" spans="1:11" x14ac:dyDescent="0.25">
      <c r="A64" t="s">
        <v>11</v>
      </c>
      <c r="B64" t="s">
        <v>16</v>
      </c>
      <c r="C64" t="s">
        <v>88</v>
      </c>
      <c r="D64" s="2" t="s">
        <v>14</v>
      </c>
      <c r="E64" s="7">
        <v>6500</v>
      </c>
      <c r="F64" s="1">
        <v>55</v>
      </c>
      <c r="G64" s="8">
        <f>E64*F64</f>
        <v>357500</v>
      </c>
      <c r="H64" s="7">
        <v>650</v>
      </c>
      <c r="I64" s="1">
        <f>ROUND(F64*RetailRate,0)</f>
        <v>72</v>
      </c>
      <c r="J64" s="8">
        <f>H64*I64</f>
        <v>46800</v>
      </c>
      <c r="K64" s="9">
        <f>G64+J64</f>
        <v>404300</v>
      </c>
    </row>
    <row r="65" spans="1:11" x14ac:dyDescent="0.25">
      <c r="A65" t="s">
        <v>15</v>
      </c>
      <c r="B65" t="s">
        <v>69</v>
      </c>
      <c r="C65" t="s">
        <v>70</v>
      </c>
      <c r="D65" s="2" t="s">
        <v>39</v>
      </c>
      <c r="E65" s="7">
        <v>5450</v>
      </c>
      <c r="F65" s="1">
        <v>75</v>
      </c>
      <c r="G65" s="8">
        <f>E65*F65</f>
        <v>408750</v>
      </c>
      <c r="H65" s="7">
        <v>11</v>
      </c>
      <c r="I65" s="1">
        <f>ROUND(F65*RetailRate,0)</f>
        <v>98</v>
      </c>
      <c r="J65" s="8">
        <f>H65*I65</f>
        <v>1078</v>
      </c>
      <c r="K65" s="9">
        <f>G65+J65</f>
        <v>409828</v>
      </c>
    </row>
    <row r="66" spans="1:11" x14ac:dyDescent="0.25">
      <c r="A66" t="s">
        <v>11</v>
      </c>
      <c r="B66" t="s">
        <v>16</v>
      </c>
      <c r="C66" t="s">
        <v>66</v>
      </c>
      <c r="D66" s="2" t="s">
        <v>14</v>
      </c>
      <c r="E66" s="7">
        <v>3675</v>
      </c>
      <c r="F66" s="1">
        <v>75</v>
      </c>
      <c r="G66" s="8">
        <f>E66*F66</f>
        <v>275625</v>
      </c>
      <c r="H66" s="7">
        <v>1245</v>
      </c>
      <c r="I66" s="1">
        <f>ROUND(F66*RetailRate,0)</f>
        <v>98</v>
      </c>
      <c r="J66" s="8">
        <f>H66*I66</f>
        <v>122010</v>
      </c>
      <c r="K66" s="9">
        <f>G66+J66</f>
        <v>397635</v>
      </c>
    </row>
    <row r="67" spans="1:11" x14ac:dyDescent="0.25">
      <c r="A67" t="s">
        <v>15</v>
      </c>
      <c r="B67" t="s">
        <v>91</v>
      </c>
      <c r="C67" t="s">
        <v>96</v>
      </c>
      <c r="D67" s="2" t="s">
        <v>39</v>
      </c>
      <c r="E67" s="7">
        <v>7000</v>
      </c>
      <c r="F67" s="1">
        <v>75</v>
      </c>
      <c r="G67" s="8">
        <f>E67*F67</f>
        <v>525000</v>
      </c>
      <c r="H67" s="7">
        <v>15</v>
      </c>
      <c r="I67" s="1">
        <f>ROUND(F67*RetailRate,0)</f>
        <v>98</v>
      </c>
      <c r="J67" s="8">
        <f>H67*I67</f>
        <v>1470</v>
      </c>
      <c r="K67" s="9">
        <f>G67+J67</f>
        <v>526470</v>
      </c>
    </row>
    <row r="68" spans="1:11" x14ac:dyDescent="0.25">
      <c r="A68" t="s">
        <v>50</v>
      </c>
      <c r="B68" t="s">
        <v>16</v>
      </c>
      <c r="C68" t="s">
        <v>89</v>
      </c>
      <c r="D68" s="2" t="s">
        <v>14</v>
      </c>
      <c r="E68" s="7">
        <v>12500</v>
      </c>
      <c r="F68" s="1">
        <v>65</v>
      </c>
      <c r="G68" s="8">
        <f t="shared" ref="G68:G90" si="12">E68*F68</f>
        <v>812500</v>
      </c>
      <c r="H68" s="7">
        <v>123</v>
      </c>
      <c r="I68" s="1">
        <f t="shared" ref="I68:I90" si="13">ROUND(F68*RetailRate,0)</f>
        <v>85</v>
      </c>
      <c r="J68" s="8">
        <f t="shared" ref="J68:J90" si="14">H68*I68</f>
        <v>10455</v>
      </c>
      <c r="K68" s="9">
        <f t="shared" ref="K68:K90" si="15">G68+J68</f>
        <v>822955</v>
      </c>
    </row>
    <row r="69" spans="1:11" x14ac:dyDescent="0.25">
      <c r="A69" t="s">
        <v>25</v>
      </c>
      <c r="B69" t="s">
        <v>69</v>
      </c>
      <c r="C69" t="s">
        <v>109</v>
      </c>
      <c r="D69" s="2" t="s">
        <v>39</v>
      </c>
      <c r="E69" s="7">
        <v>1275</v>
      </c>
      <c r="F69" s="1">
        <v>75</v>
      </c>
      <c r="G69" s="8">
        <f>E69*F69</f>
        <v>95625</v>
      </c>
      <c r="H69" s="7">
        <v>75</v>
      </c>
      <c r="I69" s="1">
        <f>ROUND(F69*RetailRate,0)</f>
        <v>98</v>
      </c>
      <c r="J69" s="8">
        <f>H69*I69</f>
        <v>7350</v>
      </c>
      <c r="K69" s="9">
        <f>G69+J69</f>
        <v>102975</v>
      </c>
    </row>
    <row r="70" spans="1:11" x14ac:dyDescent="0.25">
      <c r="A70" t="s">
        <v>50</v>
      </c>
      <c r="B70" t="s">
        <v>91</v>
      </c>
      <c r="C70" t="s">
        <v>92</v>
      </c>
      <c r="D70" s="2" t="s">
        <v>39</v>
      </c>
      <c r="E70" s="7">
        <v>9050</v>
      </c>
      <c r="F70" s="1">
        <v>65</v>
      </c>
      <c r="G70" s="8">
        <f t="shared" si="12"/>
        <v>588250</v>
      </c>
      <c r="H70" s="7">
        <v>615</v>
      </c>
      <c r="I70" s="1">
        <f t="shared" si="13"/>
        <v>85</v>
      </c>
      <c r="J70" s="8">
        <f t="shared" si="14"/>
        <v>52275</v>
      </c>
      <c r="K70" s="9">
        <f t="shared" si="15"/>
        <v>640525</v>
      </c>
    </row>
    <row r="71" spans="1:11" x14ac:dyDescent="0.25">
      <c r="A71" t="s">
        <v>30</v>
      </c>
      <c r="B71" t="s">
        <v>12</v>
      </c>
      <c r="C71" t="s">
        <v>85</v>
      </c>
      <c r="D71" s="2" t="s">
        <v>23</v>
      </c>
      <c r="E71" s="7">
        <v>15650</v>
      </c>
      <c r="F71" s="1">
        <v>115</v>
      </c>
      <c r="G71" s="8">
        <f>E71*F71</f>
        <v>1799750</v>
      </c>
      <c r="H71" s="7">
        <v>432</v>
      </c>
      <c r="I71" s="1">
        <f>ROUND(F71*RetailRate,0)</f>
        <v>150</v>
      </c>
      <c r="J71" s="8">
        <f>H71*I71</f>
        <v>64800</v>
      </c>
      <c r="K71" s="9">
        <f>G71+J71</f>
        <v>1864550</v>
      </c>
    </row>
    <row r="72" spans="1:11" x14ac:dyDescent="0.25">
      <c r="A72" t="s">
        <v>25</v>
      </c>
      <c r="B72" t="s">
        <v>91</v>
      </c>
      <c r="C72" t="s">
        <v>104</v>
      </c>
      <c r="D72" s="2" t="s">
        <v>39</v>
      </c>
      <c r="E72" s="7">
        <v>5425</v>
      </c>
      <c r="F72" s="1">
        <v>45</v>
      </c>
      <c r="G72" s="8">
        <f>E72*F72</f>
        <v>244125</v>
      </c>
      <c r="H72" s="7">
        <v>1234</v>
      </c>
      <c r="I72" s="1">
        <f>ROUND(F72*RetailRate,0)</f>
        <v>59</v>
      </c>
      <c r="J72" s="8">
        <f>H72*I72</f>
        <v>72806</v>
      </c>
      <c r="K72" s="9">
        <f>G72+J72</f>
        <v>316931</v>
      </c>
    </row>
    <row r="73" spans="1:11" x14ac:dyDescent="0.25">
      <c r="A73" t="s">
        <v>11</v>
      </c>
      <c r="B73" t="s">
        <v>37</v>
      </c>
      <c r="C73" t="s">
        <v>55</v>
      </c>
      <c r="D73" s="2" t="s">
        <v>14</v>
      </c>
      <c r="E73" s="7">
        <v>10500</v>
      </c>
      <c r="F73" s="1">
        <v>90</v>
      </c>
      <c r="G73" s="8">
        <f>E73*F73</f>
        <v>945000</v>
      </c>
      <c r="H73" s="7">
        <v>240</v>
      </c>
      <c r="I73" s="1">
        <f>ROUND(F73*RetailRate,0)</f>
        <v>117</v>
      </c>
      <c r="J73" s="8">
        <f>H73*I73</f>
        <v>28080</v>
      </c>
      <c r="K73" s="9">
        <f>G73+J73</f>
        <v>973080</v>
      </c>
    </row>
    <row r="74" spans="1:11" x14ac:dyDescent="0.25">
      <c r="A74" t="s">
        <v>15</v>
      </c>
      <c r="B74" t="s">
        <v>16</v>
      </c>
      <c r="C74" t="s">
        <v>90</v>
      </c>
      <c r="D74" s="2" t="s">
        <v>14</v>
      </c>
      <c r="E74" s="7">
        <v>4250</v>
      </c>
      <c r="F74" s="1">
        <v>105</v>
      </c>
      <c r="G74" s="8">
        <f>E74*F74</f>
        <v>446250</v>
      </c>
      <c r="H74" s="7">
        <v>93</v>
      </c>
      <c r="I74" s="1">
        <f>ROUND(F74*RetailRate,0)</f>
        <v>137</v>
      </c>
      <c r="J74" s="8">
        <f>H74*I74</f>
        <v>12741</v>
      </c>
      <c r="K74" s="9">
        <f>G74+J74</f>
        <v>458991</v>
      </c>
    </row>
    <row r="75" spans="1:11" x14ac:dyDescent="0.25">
      <c r="A75" t="s">
        <v>25</v>
      </c>
      <c r="B75" t="s">
        <v>12</v>
      </c>
      <c r="C75" t="s">
        <v>107</v>
      </c>
      <c r="D75" s="2" t="s">
        <v>23</v>
      </c>
      <c r="E75" s="7">
        <v>2375</v>
      </c>
      <c r="F75" s="1">
        <v>115</v>
      </c>
      <c r="G75" s="8">
        <f>E75*F75</f>
        <v>273125</v>
      </c>
      <c r="H75" s="7">
        <v>143</v>
      </c>
      <c r="I75" s="1">
        <f>ROUND(F75*RetailRate,0)</f>
        <v>150</v>
      </c>
      <c r="J75" s="8">
        <f>H75*I75</f>
        <v>21450</v>
      </c>
      <c r="K75" s="9">
        <f>G75+J75</f>
        <v>294575</v>
      </c>
    </row>
    <row r="76" spans="1:11" x14ac:dyDescent="0.25">
      <c r="A76" t="s">
        <v>30</v>
      </c>
      <c r="B76" t="s">
        <v>91</v>
      </c>
      <c r="C76" t="s">
        <v>97</v>
      </c>
      <c r="D76" s="2" t="s">
        <v>39</v>
      </c>
      <c r="E76" s="7">
        <v>6500</v>
      </c>
      <c r="F76" s="1">
        <v>95</v>
      </c>
      <c r="G76" s="8">
        <f t="shared" si="12"/>
        <v>617500</v>
      </c>
      <c r="H76" s="7">
        <v>123</v>
      </c>
      <c r="I76" s="1">
        <f t="shared" si="13"/>
        <v>124</v>
      </c>
      <c r="J76" s="8">
        <f t="shared" si="14"/>
        <v>15252</v>
      </c>
      <c r="K76" s="9">
        <f t="shared" si="15"/>
        <v>632752</v>
      </c>
    </row>
    <row r="77" spans="1:11" x14ac:dyDescent="0.25">
      <c r="A77" t="s">
        <v>11</v>
      </c>
      <c r="B77" t="s">
        <v>12</v>
      </c>
      <c r="C77" t="s">
        <v>98</v>
      </c>
      <c r="D77" s="2" t="s">
        <v>14</v>
      </c>
      <c r="E77" s="7">
        <v>7850</v>
      </c>
      <c r="F77" s="1">
        <v>85</v>
      </c>
      <c r="G77" s="8">
        <f t="shared" si="12"/>
        <v>667250</v>
      </c>
      <c r="H77" s="7">
        <v>112</v>
      </c>
      <c r="I77" s="1">
        <f t="shared" si="13"/>
        <v>111</v>
      </c>
      <c r="J77" s="8">
        <f t="shared" si="14"/>
        <v>12432</v>
      </c>
      <c r="K77" s="9">
        <f t="shared" si="15"/>
        <v>679682</v>
      </c>
    </row>
    <row r="78" spans="1:11" x14ac:dyDescent="0.25">
      <c r="A78" t="s">
        <v>50</v>
      </c>
      <c r="B78" t="s">
        <v>91</v>
      </c>
      <c r="C78" t="s">
        <v>95</v>
      </c>
      <c r="D78" s="2" t="s">
        <v>39</v>
      </c>
      <c r="E78" s="7">
        <v>5025</v>
      </c>
      <c r="F78" s="1">
        <v>55</v>
      </c>
      <c r="G78" s="8">
        <f>E78*F78</f>
        <v>276375</v>
      </c>
      <c r="H78" s="7">
        <v>2375</v>
      </c>
      <c r="I78" s="1">
        <f>ROUND(F78*RetailRate,0)</f>
        <v>72</v>
      </c>
      <c r="J78" s="8">
        <f>H78*I78</f>
        <v>171000</v>
      </c>
      <c r="K78" s="9">
        <f>G78+J78</f>
        <v>447375</v>
      </c>
    </row>
    <row r="79" spans="1:11" x14ac:dyDescent="0.25">
      <c r="A79" t="s">
        <v>25</v>
      </c>
      <c r="B79" t="s">
        <v>91</v>
      </c>
      <c r="C79" t="s">
        <v>112</v>
      </c>
      <c r="D79" s="2" t="s">
        <v>39</v>
      </c>
      <c r="E79" s="7">
        <v>7850</v>
      </c>
      <c r="F79" s="1">
        <v>35</v>
      </c>
      <c r="G79" s="8">
        <f>E79*F79</f>
        <v>274750</v>
      </c>
      <c r="H79" s="7">
        <v>68</v>
      </c>
      <c r="I79" s="1">
        <f>ROUND(F79*RetailRate,0)</f>
        <v>46</v>
      </c>
      <c r="J79" s="8">
        <f>H79*I79</f>
        <v>3128</v>
      </c>
      <c r="K79" s="9">
        <f>G79+J79</f>
        <v>277878</v>
      </c>
    </row>
    <row r="80" spans="1:11" x14ac:dyDescent="0.25">
      <c r="A80" t="s">
        <v>15</v>
      </c>
      <c r="B80" t="s">
        <v>12</v>
      </c>
      <c r="C80" t="s">
        <v>101</v>
      </c>
      <c r="D80" s="2" t="s">
        <v>14</v>
      </c>
      <c r="E80" s="7">
        <v>33500</v>
      </c>
      <c r="F80" s="1">
        <v>90</v>
      </c>
      <c r="G80" s="8">
        <f t="shared" si="12"/>
        <v>3015000</v>
      </c>
      <c r="H80" s="7">
        <v>143</v>
      </c>
      <c r="I80" s="1">
        <f t="shared" si="13"/>
        <v>117</v>
      </c>
      <c r="J80" s="8">
        <f t="shared" si="14"/>
        <v>16731</v>
      </c>
      <c r="K80" s="9">
        <f t="shared" si="15"/>
        <v>3031731</v>
      </c>
    </row>
    <row r="81" spans="1:11" x14ac:dyDescent="0.25">
      <c r="A81" t="s">
        <v>11</v>
      </c>
      <c r="B81" t="s">
        <v>16</v>
      </c>
      <c r="C81" t="s">
        <v>80</v>
      </c>
      <c r="D81" s="2" t="s">
        <v>14</v>
      </c>
      <c r="E81" s="7">
        <v>11500</v>
      </c>
      <c r="F81" s="1">
        <v>75</v>
      </c>
      <c r="G81" s="8">
        <f>E81*F81</f>
        <v>862500</v>
      </c>
      <c r="H81" s="7">
        <v>312</v>
      </c>
      <c r="I81" s="1">
        <f>ROUND(F81*RetailRate,0)</f>
        <v>98</v>
      </c>
      <c r="J81" s="8">
        <f>H81*I81</f>
        <v>30576</v>
      </c>
      <c r="K81" s="9">
        <f>G81+J81</f>
        <v>893076</v>
      </c>
    </row>
    <row r="82" spans="1:11" x14ac:dyDescent="0.25">
      <c r="A82" t="s">
        <v>25</v>
      </c>
      <c r="B82" t="s">
        <v>12</v>
      </c>
      <c r="C82" t="s">
        <v>103</v>
      </c>
      <c r="D82" s="2" t="s">
        <v>14</v>
      </c>
      <c r="E82" s="7">
        <v>9000</v>
      </c>
      <c r="F82" s="1">
        <v>85</v>
      </c>
      <c r="G82" s="8">
        <f t="shared" si="12"/>
        <v>765000</v>
      </c>
      <c r="H82" s="7">
        <v>10</v>
      </c>
      <c r="I82" s="1">
        <f t="shared" si="13"/>
        <v>111</v>
      </c>
      <c r="J82" s="8">
        <f t="shared" si="14"/>
        <v>1110</v>
      </c>
      <c r="K82" s="9">
        <f t="shared" si="15"/>
        <v>766110</v>
      </c>
    </row>
    <row r="83" spans="1:11" x14ac:dyDescent="0.25">
      <c r="A83" t="s">
        <v>30</v>
      </c>
      <c r="B83" t="s">
        <v>91</v>
      </c>
      <c r="C83" t="s">
        <v>94</v>
      </c>
      <c r="D83" s="2" t="s">
        <v>39</v>
      </c>
      <c r="E83" s="7">
        <v>11450</v>
      </c>
      <c r="F83" s="1">
        <v>95</v>
      </c>
      <c r="G83" s="8">
        <f>E83*F83</f>
        <v>1087750</v>
      </c>
      <c r="H83" s="7">
        <v>15</v>
      </c>
      <c r="I83" s="1">
        <f>ROUND(F83*RetailRate,0)</f>
        <v>124</v>
      </c>
      <c r="J83" s="8">
        <f>H83*I83</f>
        <v>1860</v>
      </c>
      <c r="K83" s="9">
        <f>G83+J83</f>
        <v>1089610</v>
      </c>
    </row>
    <row r="84" spans="1:11" x14ac:dyDescent="0.25">
      <c r="A84" t="s">
        <v>15</v>
      </c>
      <c r="B84" t="s">
        <v>12</v>
      </c>
      <c r="C84" t="s">
        <v>84</v>
      </c>
      <c r="D84" s="2" t="s">
        <v>23</v>
      </c>
      <c r="E84" s="7">
        <v>22500</v>
      </c>
      <c r="F84" s="1">
        <v>75</v>
      </c>
      <c r="G84" s="8">
        <f>E84*F84</f>
        <v>1687500</v>
      </c>
      <c r="H84" s="7">
        <v>45</v>
      </c>
      <c r="I84" s="1">
        <f>ROUND(F84*RetailRate,0)</f>
        <v>98</v>
      </c>
      <c r="J84" s="8">
        <f>H84*I84</f>
        <v>4410</v>
      </c>
      <c r="K84" s="9">
        <f>G84+J84</f>
        <v>1691910</v>
      </c>
    </row>
    <row r="85" spans="1:11" x14ac:dyDescent="0.25">
      <c r="A85" t="s">
        <v>25</v>
      </c>
      <c r="B85" t="s">
        <v>16</v>
      </c>
      <c r="C85" t="s">
        <v>106</v>
      </c>
      <c r="D85" s="2" t="s">
        <v>14</v>
      </c>
      <c r="E85" s="7">
        <v>12500</v>
      </c>
      <c r="F85" s="1">
        <v>105</v>
      </c>
      <c r="G85" s="8">
        <f t="shared" si="12"/>
        <v>1312500</v>
      </c>
      <c r="H85" s="7">
        <v>100</v>
      </c>
      <c r="I85" s="1">
        <f t="shared" si="13"/>
        <v>137</v>
      </c>
      <c r="J85" s="8">
        <f t="shared" si="14"/>
        <v>13700</v>
      </c>
      <c r="K85" s="9">
        <f t="shared" si="15"/>
        <v>1326200</v>
      </c>
    </row>
    <row r="86" spans="1:11" x14ac:dyDescent="0.25">
      <c r="A86" t="s">
        <v>50</v>
      </c>
      <c r="B86" t="s">
        <v>12</v>
      </c>
      <c r="C86" t="s">
        <v>102</v>
      </c>
      <c r="D86" s="2" t="s">
        <v>14</v>
      </c>
      <c r="E86" s="7">
        <v>4675</v>
      </c>
      <c r="F86" s="1">
        <v>50</v>
      </c>
      <c r="G86" s="8">
        <f>E86*F86</f>
        <v>233750</v>
      </c>
      <c r="H86" s="7">
        <v>43</v>
      </c>
      <c r="I86" s="1">
        <f>ROUND(F86*RetailRate,0)</f>
        <v>65</v>
      </c>
      <c r="J86" s="8">
        <f>H86*I86</f>
        <v>2795</v>
      </c>
      <c r="K86" s="9">
        <f>G86+J86</f>
        <v>236545</v>
      </c>
    </row>
    <row r="87" spans="1:11" x14ac:dyDescent="0.25">
      <c r="A87" t="s">
        <v>25</v>
      </c>
      <c r="B87" t="s">
        <v>69</v>
      </c>
      <c r="C87" t="s">
        <v>108</v>
      </c>
      <c r="D87" s="2" t="s">
        <v>39</v>
      </c>
      <c r="E87" s="7">
        <v>5500</v>
      </c>
      <c r="F87" s="1">
        <v>75</v>
      </c>
      <c r="G87" s="8">
        <f t="shared" si="12"/>
        <v>412500</v>
      </c>
      <c r="H87" s="7">
        <v>100</v>
      </c>
      <c r="I87" s="1">
        <f t="shared" si="13"/>
        <v>98</v>
      </c>
      <c r="J87" s="8">
        <f t="shared" si="14"/>
        <v>9800</v>
      </c>
      <c r="K87" s="9">
        <f t="shared" si="15"/>
        <v>422300</v>
      </c>
    </row>
    <row r="88" spans="1:11" x14ac:dyDescent="0.25">
      <c r="A88" t="s">
        <v>11</v>
      </c>
      <c r="B88" t="s">
        <v>12</v>
      </c>
      <c r="C88" t="s">
        <v>99</v>
      </c>
      <c r="D88" s="2" t="s">
        <v>14</v>
      </c>
      <c r="E88" s="7">
        <v>13450</v>
      </c>
      <c r="F88" s="1">
        <v>100</v>
      </c>
      <c r="G88" s="8">
        <f>E88*F88</f>
        <v>1345000</v>
      </c>
      <c r="H88" s="7">
        <v>88</v>
      </c>
      <c r="I88" s="1">
        <f>ROUND(F88*RetailRate,0)</f>
        <v>130</v>
      </c>
      <c r="J88" s="8">
        <f>H88*I88</f>
        <v>11440</v>
      </c>
      <c r="K88" s="9">
        <f>G88+J88</f>
        <v>1356440</v>
      </c>
    </row>
    <row r="89" spans="1:11" x14ac:dyDescent="0.25">
      <c r="A89" t="s">
        <v>11</v>
      </c>
      <c r="B89" t="s">
        <v>12</v>
      </c>
      <c r="C89" t="s">
        <v>100</v>
      </c>
      <c r="D89" s="2" t="s">
        <v>14</v>
      </c>
      <c r="E89" s="7">
        <v>7850</v>
      </c>
      <c r="F89" s="1">
        <v>115</v>
      </c>
      <c r="G89" s="8">
        <f>E89*F89</f>
        <v>902750</v>
      </c>
      <c r="H89" s="7">
        <v>1654</v>
      </c>
      <c r="I89" s="1">
        <f>ROUND(F89*RetailRate,0)</f>
        <v>150</v>
      </c>
      <c r="J89" s="8">
        <f>H89*I89</f>
        <v>248100</v>
      </c>
      <c r="K89" s="9">
        <f>G89+J89</f>
        <v>1150850</v>
      </c>
    </row>
    <row r="90" spans="1:11" x14ac:dyDescent="0.25">
      <c r="A90" t="s">
        <v>25</v>
      </c>
      <c r="B90" t="s">
        <v>69</v>
      </c>
      <c r="C90" t="s">
        <v>110</v>
      </c>
      <c r="D90" s="2" t="s">
        <v>39</v>
      </c>
      <c r="E90" s="7">
        <v>7650</v>
      </c>
      <c r="F90" s="1">
        <v>75</v>
      </c>
      <c r="G90" s="8">
        <f t="shared" si="12"/>
        <v>573750</v>
      </c>
      <c r="H90" s="7">
        <v>100</v>
      </c>
      <c r="I90" s="1">
        <f t="shared" si="13"/>
        <v>98</v>
      </c>
      <c r="J90" s="8">
        <f t="shared" si="14"/>
        <v>9800</v>
      </c>
      <c r="K90" s="9">
        <f t="shared" si="15"/>
        <v>583550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87A4-F3A6-4FE9-A237-B9B019E55F41}">
  <dimension ref="A1:K90"/>
  <sheetViews>
    <sheetView tabSelected="1" workbookViewId="0">
      <pane xSplit="2" ySplit="4" topLeftCell="C39" activePane="bottomRight" state="frozen"/>
      <selection pane="topRight" activeCell="C1" sqref="C1"/>
      <selection pane="bottomLeft" activeCell="A5" sqref="A5"/>
      <selection pane="bottomRight" activeCell="A40" sqref="A40"/>
    </sheetView>
  </sheetViews>
  <sheetFormatPr defaultColWidth="8.7109375" defaultRowHeight="15" x14ac:dyDescent="0.25"/>
  <cols>
    <col min="1" max="1" width="16" customWidth="1"/>
    <col min="2" max="2" width="14" bestFit="1" customWidth="1"/>
    <col min="3" max="3" width="19.140625" bestFit="1" customWidth="1"/>
    <col min="4" max="4" width="7.42578125" style="2" customWidth="1"/>
    <col min="5" max="5" width="22.140625" style="2" customWidth="1"/>
    <col min="6" max="6" width="21.85546875" customWidth="1"/>
    <col min="7" max="7" width="18.28515625" customWidth="1"/>
    <col min="8" max="8" width="17.7109375" customWidth="1"/>
    <col min="9" max="9" width="17.42578125" customWidth="1"/>
    <col min="10" max="10" width="12" customWidth="1"/>
    <col min="11" max="11" width="16.140625" customWidth="1"/>
  </cols>
  <sheetData>
    <row r="1" spans="1:11" x14ac:dyDescent="0.25">
      <c r="A1" s="10"/>
      <c r="B1" s="11"/>
      <c r="G1" t="s">
        <v>6</v>
      </c>
      <c r="J1" s="3">
        <v>1.3</v>
      </c>
    </row>
    <row r="2" spans="1:11" x14ac:dyDescent="0.25">
      <c r="A2" s="10"/>
      <c r="B2" s="11"/>
      <c r="J2" s="3"/>
    </row>
    <row r="3" spans="1:11" x14ac:dyDescent="0.25">
      <c r="J3" s="3"/>
    </row>
    <row r="4" spans="1:11" ht="30" x14ac:dyDescent="0.25">
      <c r="A4" s="4" t="s">
        <v>124</v>
      </c>
      <c r="B4" s="4" t="s">
        <v>9</v>
      </c>
      <c r="C4" s="4" t="s">
        <v>10</v>
      </c>
      <c r="D4" s="5" t="s">
        <v>7</v>
      </c>
      <c r="E4" s="6" t="s">
        <v>0</v>
      </c>
      <c r="F4" s="6" t="s">
        <v>1</v>
      </c>
      <c r="G4" s="6" t="s">
        <v>4</v>
      </c>
      <c r="H4" s="6" t="s">
        <v>2</v>
      </c>
      <c r="I4" s="6" t="s">
        <v>3</v>
      </c>
      <c r="J4" s="6" t="s">
        <v>5</v>
      </c>
      <c r="K4" s="6" t="s">
        <v>111</v>
      </c>
    </row>
    <row r="5" spans="1:11" x14ac:dyDescent="0.25">
      <c r="A5" t="s">
        <v>122</v>
      </c>
      <c r="B5" t="s">
        <v>12</v>
      </c>
      <c r="C5" t="s">
        <v>13</v>
      </c>
      <c r="D5" s="2" t="s">
        <v>14</v>
      </c>
      <c r="E5" s="7">
        <v>8925</v>
      </c>
      <c r="F5" s="1">
        <v>55</v>
      </c>
      <c r="G5" s="8">
        <f t="shared" ref="G5:G36" si="0">E5*F5</f>
        <v>490875</v>
      </c>
      <c r="H5" s="7">
        <v>93</v>
      </c>
      <c r="I5" s="1">
        <f t="shared" ref="I5:I36" si="1">ROUND(F5*RetailRate,0)</f>
        <v>72</v>
      </c>
      <c r="J5" s="8">
        <f t="shared" ref="J5:J36" si="2">H5*I5</f>
        <v>6696</v>
      </c>
      <c r="K5" s="9">
        <f t="shared" ref="K5:K36" si="3">G5+J5</f>
        <v>497571</v>
      </c>
    </row>
    <row r="6" spans="1:11" x14ac:dyDescent="0.25">
      <c r="A6" t="s">
        <v>120</v>
      </c>
      <c r="B6" t="s">
        <v>16</v>
      </c>
      <c r="C6" t="s">
        <v>17</v>
      </c>
      <c r="D6" s="2" t="s">
        <v>14</v>
      </c>
      <c r="E6" s="7">
        <v>2465</v>
      </c>
      <c r="F6" s="1">
        <v>75</v>
      </c>
      <c r="G6" s="8">
        <f t="shared" si="0"/>
        <v>184875</v>
      </c>
      <c r="H6" s="7">
        <v>24</v>
      </c>
      <c r="I6" s="1">
        <f t="shared" si="1"/>
        <v>98</v>
      </c>
      <c r="J6" s="8">
        <f t="shared" si="2"/>
        <v>2352</v>
      </c>
      <c r="K6" s="9">
        <f t="shared" si="3"/>
        <v>187227</v>
      </c>
    </row>
    <row r="7" spans="1:11" x14ac:dyDescent="0.25">
      <c r="A7" t="s">
        <v>122</v>
      </c>
      <c r="B7" t="s">
        <v>18</v>
      </c>
      <c r="C7" t="s">
        <v>19</v>
      </c>
      <c r="D7" s="2" t="s">
        <v>14</v>
      </c>
      <c r="E7" s="7">
        <v>8900</v>
      </c>
      <c r="F7" s="1">
        <v>75</v>
      </c>
      <c r="G7" s="8">
        <f t="shared" si="0"/>
        <v>667500</v>
      </c>
      <c r="H7" s="7">
        <v>29</v>
      </c>
      <c r="I7" s="1">
        <f t="shared" si="1"/>
        <v>98</v>
      </c>
      <c r="J7" s="8">
        <f t="shared" si="2"/>
        <v>2842</v>
      </c>
      <c r="K7" s="9">
        <f t="shared" si="3"/>
        <v>670342</v>
      </c>
    </row>
    <row r="8" spans="1:11" x14ac:dyDescent="0.25">
      <c r="A8" t="s">
        <v>122</v>
      </c>
      <c r="B8" t="s">
        <v>12</v>
      </c>
      <c r="C8" t="s">
        <v>20</v>
      </c>
      <c r="D8" s="2" t="s">
        <v>14</v>
      </c>
      <c r="E8" s="7">
        <v>8955</v>
      </c>
      <c r="F8" s="1">
        <v>80</v>
      </c>
      <c r="G8" s="8">
        <f t="shared" si="0"/>
        <v>716400</v>
      </c>
      <c r="H8" s="7">
        <v>87</v>
      </c>
      <c r="I8" s="1">
        <f t="shared" si="1"/>
        <v>104</v>
      </c>
      <c r="J8" s="8">
        <f t="shared" si="2"/>
        <v>9048</v>
      </c>
      <c r="K8" s="9">
        <f t="shared" si="3"/>
        <v>725448</v>
      </c>
    </row>
    <row r="9" spans="1:11" x14ac:dyDescent="0.25">
      <c r="A9" t="s">
        <v>122</v>
      </c>
      <c r="B9" t="s">
        <v>16</v>
      </c>
      <c r="C9" t="s">
        <v>21</v>
      </c>
      <c r="D9" s="2" t="s">
        <v>14</v>
      </c>
      <c r="E9" s="7">
        <v>16425</v>
      </c>
      <c r="F9" s="1">
        <v>65</v>
      </c>
      <c r="G9" s="8">
        <f t="shared" si="0"/>
        <v>1067625</v>
      </c>
      <c r="H9" s="7">
        <v>245</v>
      </c>
      <c r="I9" s="1">
        <f t="shared" si="1"/>
        <v>85</v>
      </c>
      <c r="J9" s="8">
        <f t="shared" si="2"/>
        <v>20825</v>
      </c>
      <c r="K9" s="9">
        <f t="shared" si="3"/>
        <v>1088450</v>
      </c>
    </row>
    <row r="10" spans="1:11" x14ac:dyDescent="0.25">
      <c r="A10" t="s">
        <v>120</v>
      </c>
      <c r="B10" t="s">
        <v>12</v>
      </c>
      <c r="C10" t="s">
        <v>22</v>
      </c>
      <c r="D10" s="2" t="s">
        <v>23</v>
      </c>
      <c r="E10" s="7">
        <v>4255</v>
      </c>
      <c r="F10" s="1">
        <v>75</v>
      </c>
      <c r="G10" s="8">
        <f t="shared" si="0"/>
        <v>319125</v>
      </c>
      <c r="H10" s="7">
        <v>32</v>
      </c>
      <c r="I10" s="1">
        <f t="shared" si="1"/>
        <v>98</v>
      </c>
      <c r="J10" s="8">
        <f t="shared" si="2"/>
        <v>3136</v>
      </c>
      <c r="K10" s="9">
        <f t="shared" si="3"/>
        <v>322261</v>
      </c>
    </row>
    <row r="11" spans="1:11" x14ac:dyDescent="0.25">
      <c r="A11" t="s">
        <v>120</v>
      </c>
      <c r="B11" t="s">
        <v>18</v>
      </c>
      <c r="C11" t="s">
        <v>24</v>
      </c>
      <c r="D11" s="2" t="s">
        <v>14</v>
      </c>
      <c r="E11" s="7">
        <v>2375</v>
      </c>
      <c r="F11" s="1">
        <v>75</v>
      </c>
      <c r="G11" s="8">
        <f t="shared" si="0"/>
        <v>178125</v>
      </c>
      <c r="H11" s="7">
        <v>632</v>
      </c>
      <c r="I11" s="1">
        <f t="shared" si="1"/>
        <v>98</v>
      </c>
      <c r="J11" s="8">
        <f t="shared" si="2"/>
        <v>61936</v>
      </c>
      <c r="K11" s="9">
        <f t="shared" si="3"/>
        <v>240061</v>
      </c>
    </row>
    <row r="12" spans="1:11" x14ac:dyDescent="0.25">
      <c r="A12" t="s">
        <v>23</v>
      </c>
      <c r="B12" t="s">
        <v>12</v>
      </c>
      <c r="C12" t="s">
        <v>26</v>
      </c>
      <c r="D12" s="2" t="s">
        <v>23</v>
      </c>
      <c r="E12" s="7">
        <v>15780</v>
      </c>
      <c r="F12" s="1">
        <v>90</v>
      </c>
      <c r="G12" s="8">
        <f t="shared" si="0"/>
        <v>1420200</v>
      </c>
      <c r="H12" s="7">
        <v>1023</v>
      </c>
      <c r="I12" s="1">
        <f t="shared" si="1"/>
        <v>117</v>
      </c>
      <c r="J12" s="8">
        <f t="shared" si="2"/>
        <v>119691</v>
      </c>
      <c r="K12" s="9">
        <f t="shared" si="3"/>
        <v>1539891</v>
      </c>
    </row>
    <row r="13" spans="1:11" x14ac:dyDescent="0.25">
      <c r="A13" t="s">
        <v>122</v>
      </c>
      <c r="B13" t="s">
        <v>16</v>
      </c>
      <c r="C13" t="s">
        <v>27</v>
      </c>
      <c r="D13" s="2" t="s">
        <v>14</v>
      </c>
      <c r="E13" s="7">
        <v>9125</v>
      </c>
      <c r="F13" s="1">
        <v>80</v>
      </c>
      <c r="G13" s="8">
        <f t="shared" si="0"/>
        <v>730000</v>
      </c>
      <c r="H13" s="7">
        <v>48</v>
      </c>
      <c r="I13" s="1">
        <f t="shared" si="1"/>
        <v>104</v>
      </c>
      <c r="J13" s="8">
        <f t="shared" si="2"/>
        <v>4992</v>
      </c>
      <c r="K13" s="9">
        <f t="shared" si="3"/>
        <v>734992</v>
      </c>
    </row>
    <row r="14" spans="1:11" x14ac:dyDescent="0.25">
      <c r="A14" t="s">
        <v>122</v>
      </c>
      <c r="B14" t="s">
        <v>12</v>
      </c>
      <c r="C14" t="s">
        <v>28</v>
      </c>
      <c r="D14" s="2" t="s">
        <v>14</v>
      </c>
      <c r="E14" s="7">
        <v>22345</v>
      </c>
      <c r="F14" s="1">
        <v>75</v>
      </c>
      <c r="G14" s="8">
        <f t="shared" si="0"/>
        <v>1675875</v>
      </c>
      <c r="H14" s="7">
        <v>732</v>
      </c>
      <c r="I14" s="1">
        <f t="shared" si="1"/>
        <v>98</v>
      </c>
      <c r="J14" s="8">
        <f t="shared" si="2"/>
        <v>71736</v>
      </c>
      <c r="K14" s="9">
        <f t="shared" si="3"/>
        <v>1747611</v>
      </c>
    </row>
    <row r="15" spans="1:11" x14ac:dyDescent="0.25">
      <c r="A15" t="s">
        <v>23</v>
      </c>
      <c r="B15" t="s">
        <v>16</v>
      </c>
      <c r="C15" t="s">
        <v>29</v>
      </c>
      <c r="D15" s="2" t="s">
        <v>23</v>
      </c>
      <c r="E15" s="7">
        <v>25750</v>
      </c>
      <c r="F15" s="1">
        <v>90</v>
      </c>
      <c r="G15" s="8">
        <f t="shared" si="0"/>
        <v>2317500</v>
      </c>
      <c r="H15" s="7">
        <v>1234</v>
      </c>
      <c r="I15" s="1">
        <f t="shared" si="1"/>
        <v>117</v>
      </c>
      <c r="J15" s="8">
        <f t="shared" si="2"/>
        <v>144378</v>
      </c>
      <c r="K15" s="9">
        <f t="shared" si="3"/>
        <v>2461878</v>
      </c>
    </row>
    <row r="16" spans="1:11" x14ac:dyDescent="0.25">
      <c r="A16" t="s">
        <v>121</v>
      </c>
      <c r="B16" t="s">
        <v>12</v>
      </c>
      <c r="C16" t="s">
        <v>31</v>
      </c>
      <c r="D16" s="2" t="s">
        <v>23</v>
      </c>
      <c r="E16" s="7">
        <v>5500</v>
      </c>
      <c r="F16" s="1">
        <v>75</v>
      </c>
      <c r="G16" s="8">
        <f t="shared" si="0"/>
        <v>412500</v>
      </c>
      <c r="H16" s="7">
        <v>114</v>
      </c>
      <c r="I16" s="1">
        <f t="shared" si="1"/>
        <v>98</v>
      </c>
      <c r="J16" s="8">
        <f t="shared" si="2"/>
        <v>11172</v>
      </c>
      <c r="K16" s="9">
        <f t="shared" si="3"/>
        <v>423672</v>
      </c>
    </row>
    <row r="17" spans="1:11" x14ac:dyDescent="0.25">
      <c r="A17" t="s">
        <v>121</v>
      </c>
      <c r="B17" t="s">
        <v>16</v>
      </c>
      <c r="C17" t="s">
        <v>32</v>
      </c>
      <c r="D17" s="2" t="s">
        <v>23</v>
      </c>
      <c r="E17" s="7">
        <v>3500</v>
      </c>
      <c r="F17" s="1">
        <v>90</v>
      </c>
      <c r="G17" s="8">
        <f t="shared" si="0"/>
        <v>315000</v>
      </c>
      <c r="H17" s="7">
        <v>43</v>
      </c>
      <c r="I17" s="1">
        <f t="shared" si="1"/>
        <v>117</v>
      </c>
      <c r="J17" s="8">
        <f t="shared" si="2"/>
        <v>5031</v>
      </c>
      <c r="K17" s="9">
        <f t="shared" si="3"/>
        <v>320031</v>
      </c>
    </row>
    <row r="18" spans="1:11" x14ac:dyDescent="0.25">
      <c r="A18" t="s">
        <v>122</v>
      </c>
      <c r="B18" t="s">
        <v>18</v>
      </c>
      <c r="C18" t="s">
        <v>33</v>
      </c>
      <c r="D18" s="2" t="s">
        <v>14</v>
      </c>
      <c r="E18" s="7">
        <v>5387</v>
      </c>
      <c r="F18" s="1">
        <v>65</v>
      </c>
      <c r="G18" s="8">
        <f t="shared" si="0"/>
        <v>350155</v>
      </c>
      <c r="H18" s="7">
        <v>34</v>
      </c>
      <c r="I18" s="1">
        <f t="shared" si="1"/>
        <v>85</v>
      </c>
      <c r="J18" s="8">
        <f t="shared" si="2"/>
        <v>2890</v>
      </c>
      <c r="K18" s="9">
        <f t="shared" si="3"/>
        <v>353045</v>
      </c>
    </row>
    <row r="19" spans="1:11" x14ac:dyDescent="0.25">
      <c r="A19" t="s">
        <v>122</v>
      </c>
      <c r="B19" t="s">
        <v>12</v>
      </c>
      <c r="C19" t="s">
        <v>34</v>
      </c>
      <c r="D19" s="2" t="s">
        <v>14</v>
      </c>
      <c r="E19" s="7">
        <v>9245</v>
      </c>
      <c r="F19" s="1">
        <v>75</v>
      </c>
      <c r="G19" s="8">
        <f t="shared" si="0"/>
        <v>693375</v>
      </c>
      <c r="H19" s="7">
        <v>218</v>
      </c>
      <c r="I19" s="1">
        <f t="shared" si="1"/>
        <v>98</v>
      </c>
      <c r="J19" s="8">
        <f t="shared" si="2"/>
        <v>21364</v>
      </c>
      <c r="K19" s="9">
        <f t="shared" si="3"/>
        <v>714739</v>
      </c>
    </row>
    <row r="20" spans="1:11" x14ac:dyDescent="0.25">
      <c r="A20" t="s">
        <v>122</v>
      </c>
      <c r="B20" t="s">
        <v>16</v>
      </c>
      <c r="C20" t="s">
        <v>35</v>
      </c>
      <c r="D20" s="2" t="s">
        <v>14</v>
      </c>
      <c r="E20" s="7">
        <v>2750</v>
      </c>
      <c r="F20" s="1">
        <v>55</v>
      </c>
      <c r="G20" s="8">
        <f t="shared" si="0"/>
        <v>151250</v>
      </c>
      <c r="H20" s="7">
        <v>83</v>
      </c>
      <c r="I20" s="1">
        <f t="shared" si="1"/>
        <v>72</v>
      </c>
      <c r="J20" s="8">
        <f t="shared" si="2"/>
        <v>5976</v>
      </c>
      <c r="K20" s="9">
        <f t="shared" si="3"/>
        <v>157226</v>
      </c>
    </row>
    <row r="21" spans="1:11" x14ac:dyDescent="0.25">
      <c r="A21" t="s">
        <v>23</v>
      </c>
      <c r="B21" t="s">
        <v>18</v>
      </c>
      <c r="C21" t="s">
        <v>36</v>
      </c>
      <c r="D21" s="2" t="s">
        <v>23</v>
      </c>
      <c r="E21" s="7">
        <v>22500</v>
      </c>
      <c r="F21" s="1">
        <v>55</v>
      </c>
      <c r="G21" s="8">
        <f t="shared" si="0"/>
        <v>1237500</v>
      </c>
      <c r="H21" s="7">
        <v>1000</v>
      </c>
      <c r="I21" s="1">
        <f t="shared" si="1"/>
        <v>72</v>
      </c>
      <c r="J21" s="8">
        <f t="shared" si="2"/>
        <v>72000</v>
      </c>
      <c r="K21" s="9">
        <f t="shared" si="3"/>
        <v>1309500</v>
      </c>
    </row>
    <row r="22" spans="1:11" x14ac:dyDescent="0.25">
      <c r="A22" t="s">
        <v>23</v>
      </c>
      <c r="B22" t="s">
        <v>37</v>
      </c>
      <c r="C22" t="s">
        <v>38</v>
      </c>
      <c r="D22" s="2" t="s">
        <v>23</v>
      </c>
      <c r="E22" s="7">
        <v>9875</v>
      </c>
      <c r="F22" s="1">
        <v>75</v>
      </c>
      <c r="G22" s="8">
        <f t="shared" si="0"/>
        <v>740625</v>
      </c>
      <c r="H22" s="7">
        <v>93</v>
      </c>
      <c r="I22" s="1">
        <f t="shared" si="1"/>
        <v>98</v>
      </c>
      <c r="J22" s="8">
        <f t="shared" si="2"/>
        <v>9114</v>
      </c>
      <c r="K22" s="9">
        <f t="shared" si="3"/>
        <v>749739</v>
      </c>
    </row>
    <row r="23" spans="1:11" x14ac:dyDescent="0.25">
      <c r="A23" t="s">
        <v>23</v>
      </c>
      <c r="B23" t="s">
        <v>18</v>
      </c>
      <c r="C23" t="s">
        <v>40</v>
      </c>
      <c r="D23" s="2" t="s">
        <v>14</v>
      </c>
      <c r="E23" s="7">
        <v>15725</v>
      </c>
      <c r="F23" s="1">
        <v>90</v>
      </c>
      <c r="G23" s="8">
        <f t="shared" si="0"/>
        <v>1415250</v>
      </c>
      <c r="H23" s="7">
        <v>118</v>
      </c>
      <c r="I23" s="1">
        <f t="shared" si="1"/>
        <v>117</v>
      </c>
      <c r="J23" s="8">
        <f t="shared" si="2"/>
        <v>13806</v>
      </c>
      <c r="K23" s="9">
        <f t="shared" si="3"/>
        <v>1429056</v>
      </c>
    </row>
    <row r="24" spans="1:11" x14ac:dyDescent="0.25">
      <c r="A24" t="s">
        <v>120</v>
      </c>
      <c r="B24" t="s">
        <v>18</v>
      </c>
      <c r="C24" t="s">
        <v>41</v>
      </c>
      <c r="D24" s="2" t="s">
        <v>23</v>
      </c>
      <c r="E24" s="7">
        <v>4500</v>
      </c>
      <c r="F24" s="1">
        <v>90</v>
      </c>
      <c r="G24" s="8">
        <f t="shared" si="0"/>
        <v>405000</v>
      </c>
      <c r="H24" s="7">
        <v>312</v>
      </c>
      <c r="I24" s="1">
        <f t="shared" si="1"/>
        <v>117</v>
      </c>
      <c r="J24" s="8">
        <f t="shared" si="2"/>
        <v>36504</v>
      </c>
      <c r="K24" s="9">
        <f t="shared" si="3"/>
        <v>441504</v>
      </c>
    </row>
    <row r="25" spans="1:11" x14ac:dyDescent="0.25">
      <c r="A25" t="s">
        <v>120</v>
      </c>
      <c r="B25" t="s">
        <v>37</v>
      </c>
      <c r="C25" t="s">
        <v>42</v>
      </c>
      <c r="D25" s="2" t="s">
        <v>23</v>
      </c>
      <c r="E25" s="7">
        <v>7500</v>
      </c>
      <c r="F25" s="1">
        <v>85</v>
      </c>
      <c r="G25" s="8">
        <f t="shared" si="0"/>
        <v>637500</v>
      </c>
      <c r="H25" s="7">
        <v>100</v>
      </c>
      <c r="I25" s="1">
        <f t="shared" si="1"/>
        <v>111</v>
      </c>
      <c r="J25" s="8">
        <f t="shared" si="2"/>
        <v>11100</v>
      </c>
      <c r="K25" s="9">
        <f t="shared" si="3"/>
        <v>648600</v>
      </c>
    </row>
    <row r="26" spans="1:11" x14ac:dyDescent="0.25">
      <c r="A26" t="s">
        <v>122</v>
      </c>
      <c r="B26" t="s">
        <v>12</v>
      </c>
      <c r="C26" t="s">
        <v>43</v>
      </c>
      <c r="D26" s="2" t="s">
        <v>14</v>
      </c>
      <c r="E26" s="7">
        <v>14500</v>
      </c>
      <c r="F26" s="1">
        <v>65</v>
      </c>
      <c r="G26" s="8">
        <f t="shared" si="0"/>
        <v>942500</v>
      </c>
      <c r="H26" s="7">
        <v>123</v>
      </c>
      <c r="I26" s="1">
        <f t="shared" si="1"/>
        <v>85</v>
      </c>
      <c r="J26" s="8">
        <f t="shared" si="2"/>
        <v>10455</v>
      </c>
      <c r="K26" s="9">
        <f t="shared" si="3"/>
        <v>952955</v>
      </c>
    </row>
    <row r="27" spans="1:11" x14ac:dyDescent="0.25">
      <c r="A27" t="s">
        <v>121</v>
      </c>
      <c r="B27" t="s">
        <v>37</v>
      </c>
      <c r="C27" t="s">
        <v>44</v>
      </c>
      <c r="D27" s="2" t="s">
        <v>23</v>
      </c>
      <c r="E27" s="7">
        <v>10500</v>
      </c>
      <c r="F27" s="1">
        <v>75</v>
      </c>
      <c r="G27" s="8">
        <f t="shared" si="0"/>
        <v>787500</v>
      </c>
      <c r="H27" s="7">
        <v>1000</v>
      </c>
      <c r="I27" s="1">
        <f t="shared" si="1"/>
        <v>98</v>
      </c>
      <c r="J27" s="8">
        <f t="shared" si="2"/>
        <v>98000</v>
      </c>
      <c r="K27" s="9">
        <f t="shared" si="3"/>
        <v>885500</v>
      </c>
    </row>
    <row r="28" spans="1:11" x14ac:dyDescent="0.25">
      <c r="A28" t="s">
        <v>23</v>
      </c>
      <c r="B28" t="s">
        <v>16</v>
      </c>
      <c r="C28" t="s">
        <v>45</v>
      </c>
      <c r="D28" s="2" t="s">
        <v>14</v>
      </c>
      <c r="E28" s="7">
        <v>6500</v>
      </c>
      <c r="F28" s="1">
        <v>90</v>
      </c>
      <c r="G28" s="8">
        <f t="shared" si="0"/>
        <v>585000</v>
      </c>
      <c r="H28" s="7">
        <v>1723</v>
      </c>
      <c r="I28" s="1">
        <f t="shared" si="1"/>
        <v>117</v>
      </c>
      <c r="J28" s="8">
        <f t="shared" si="2"/>
        <v>201591</v>
      </c>
      <c r="K28" s="9">
        <f t="shared" si="3"/>
        <v>786591</v>
      </c>
    </row>
    <row r="29" spans="1:11" x14ac:dyDescent="0.25">
      <c r="A29" t="s">
        <v>122</v>
      </c>
      <c r="B29" t="s">
        <v>37</v>
      </c>
      <c r="C29" t="s">
        <v>46</v>
      </c>
      <c r="D29" s="2" t="s">
        <v>14</v>
      </c>
      <c r="E29" s="7">
        <v>12375</v>
      </c>
      <c r="F29" s="1">
        <v>75</v>
      </c>
      <c r="G29" s="8">
        <f t="shared" si="0"/>
        <v>928125</v>
      </c>
      <c r="H29" s="7">
        <v>212</v>
      </c>
      <c r="I29" s="1">
        <f t="shared" si="1"/>
        <v>98</v>
      </c>
      <c r="J29" s="8">
        <f t="shared" si="2"/>
        <v>20776</v>
      </c>
      <c r="K29" s="9">
        <f t="shared" si="3"/>
        <v>948901</v>
      </c>
    </row>
    <row r="30" spans="1:11" x14ac:dyDescent="0.25">
      <c r="A30" t="s">
        <v>122</v>
      </c>
      <c r="B30" t="s">
        <v>12</v>
      </c>
      <c r="C30" t="s">
        <v>47</v>
      </c>
      <c r="D30" s="2" t="s">
        <v>14</v>
      </c>
      <c r="E30" s="7">
        <v>4575</v>
      </c>
      <c r="F30" s="1">
        <v>90</v>
      </c>
      <c r="G30" s="8">
        <f t="shared" si="0"/>
        <v>411750</v>
      </c>
      <c r="H30" s="7">
        <v>22</v>
      </c>
      <c r="I30" s="1">
        <f t="shared" si="1"/>
        <v>117</v>
      </c>
      <c r="J30" s="8">
        <f t="shared" si="2"/>
        <v>2574</v>
      </c>
      <c r="K30" s="9">
        <f t="shared" si="3"/>
        <v>414324</v>
      </c>
    </row>
    <row r="31" spans="1:11" x14ac:dyDescent="0.25">
      <c r="A31" t="s">
        <v>23</v>
      </c>
      <c r="B31" t="s">
        <v>37</v>
      </c>
      <c r="C31" t="s">
        <v>48</v>
      </c>
      <c r="D31" s="2" t="s">
        <v>14</v>
      </c>
      <c r="E31" s="7">
        <v>1250</v>
      </c>
      <c r="F31" s="1">
        <v>85</v>
      </c>
      <c r="G31" s="8">
        <f t="shared" si="0"/>
        <v>106250</v>
      </c>
      <c r="H31" s="7">
        <v>418</v>
      </c>
      <c r="I31" s="1">
        <f t="shared" si="1"/>
        <v>111</v>
      </c>
      <c r="J31" s="8">
        <f t="shared" si="2"/>
        <v>46398</v>
      </c>
      <c r="K31" s="9">
        <f t="shared" si="3"/>
        <v>152648</v>
      </c>
    </row>
    <row r="32" spans="1:11" x14ac:dyDescent="0.25">
      <c r="A32" t="s">
        <v>121</v>
      </c>
      <c r="B32" t="s">
        <v>18</v>
      </c>
      <c r="C32" t="s">
        <v>49</v>
      </c>
      <c r="D32" s="2" t="s">
        <v>23</v>
      </c>
      <c r="E32" s="7">
        <v>10500</v>
      </c>
      <c r="F32" s="1">
        <v>75</v>
      </c>
      <c r="G32" s="8">
        <f t="shared" si="0"/>
        <v>787500</v>
      </c>
      <c r="H32" s="7">
        <v>142</v>
      </c>
      <c r="I32" s="1">
        <f t="shared" si="1"/>
        <v>98</v>
      </c>
      <c r="J32" s="8">
        <f t="shared" si="2"/>
        <v>13916</v>
      </c>
      <c r="K32" s="9">
        <f t="shared" si="3"/>
        <v>801416</v>
      </c>
    </row>
    <row r="33" spans="1:11" x14ac:dyDescent="0.25">
      <c r="A33" t="s">
        <v>123</v>
      </c>
      <c r="B33" t="s">
        <v>12</v>
      </c>
      <c r="C33" t="s">
        <v>51</v>
      </c>
      <c r="D33" s="2" t="s">
        <v>14</v>
      </c>
      <c r="E33" s="7">
        <v>6750</v>
      </c>
      <c r="F33" s="1">
        <v>65</v>
      </c>
      <c r="G33" s="8">
        <f t="shared" si="0"/>
        <v>438750</v>
      </c>
      <c r="H33" s="7">
        <v>43</v>
      </c>
      <c r="I33" s="1">
        <f t="shared" si="1"/>
        <v>85</v>
      </c>
      <c r="J33" s="8">
        <f t="shared" si="2"/>
        <v>3655</v>
      </c>
      <c r="K33" s="9">
        <f t="shared" si="3"/>
        <v>442405</v>
      </c>
    </row>
    <row r="34" spans="1:11" x14ac:dyDescent="0.25">
      <c r="A34" t="s">
        <v>122</v>
      </c>
      <c r="B34" t="s">
        <v>18</v>
      </c>
      <c r="C34" t="s">
        <v>52</v>
      </c>
      <c r="D34" s="2" t="s">
        <v>14</v>
      </c>
      <c r="E34" s="7">
        <v>10500</v>
      </c>
      <c r="F34" s="1">
        <v>80</v>
      </c>
      <c r="G34" s="8">
        <f t="shared" si="0"/>
        <v>840000</v>
      </c>
      <c r="H34" s="7">
        <v>155</v>
      </c>
      <c r="I34" s="1">
        <f t="shared" si="1"/>
        <v>104</v>
      </c>
      <c r="J34" s="8">
        <f t="shared" si="2"/>
        <v>16120</v>
      </c>
      <c r="K34" s="9">
        <f t="shared" si="3"/>
        <v>856120</v>
      </c>
    </row>
    <row r="35" spans="1:11" x14ac:dyDescent="0.25">
      <c r="A35" t="s">
        <v>123</v>
      </c>
      <c r="B35" t="s">
        <v>16</v>
      </c>
      <c r="C35" t="s">
        <v>53</v>
      </c>
      <c r="D35" s="2" t="s">
        <v>14</v>
      </c>
      <c r="E35" s="7">
        <v>6750</v>
      </c>
      <c r="F35" s="1">
        <v>60</v>
      </c>
      <c r="G35" s="8">
        <f t="shared" si="0"/>
        <v>405000</v>
      </c>
      <c r="H35" s="7">
        <v>83</v>
      </c>
      <c r="I35" s="1">
        <f t="shared" si="1"/>
        <v>78</v>
      </c>
      <c r="J35" s="8">
        <f t="shared" si="2"/>
        <v>6474</v>
      </c>
      <c r="K35" s="9">
        <f t="shared" si="3"/>
        <v>411474</v>
      </c>
    </row>
    <row r="36" spans="1:11" x14ac:dyDescent="0.25">
      <c r="A36" t="s">
        <v>121</v>
      </c>
      <c r="B36" t="s">
        <v>12</v>
      </c>
      <c r="C36" t="s">
        <v>54</v>
      </c>
      <c r="D36" s="2" t="s">
        <v>23</v>
      </c>
      <c r="E36" s="7">
        <v>2350</v>
      </c>
      <c r="F36" s="1">
        <v>65</v>
      </c>
      <c r="G36" s="8">
        <f t="shared" si="0"/>
        <v>152750</v>
      </c>
      <c r="H36" s="7">
        <v>63</v>
      </c>
      <c r="I36" s="1">
        <f t="shared" si="1"/>
        <v>85</v>
      </c>
      <c r="J36" s="8">
        <f t="shared" si="2"/>
        <v>5355</v>
      </c>
      <c r="K36" s="9">
        <f t="shared" si="3"/>
        <v>158105</v>
      </c>
    </row>
    <row r="37" spans="1:11" x14ac:dyDescent="0.25">
      <c r="A37" t="s">
        <v>123</v>
      </c>
      <c r="B37" t="s">
        <v>69</v>
      </c>
      <c r="C37" t="s">
        <v>73</v>
      </c>
      <c r="D37" s="2" t="s">
        <v>39</v>
      </c>
      <c r="E37" s="7">
        <v>10500</v>
      </c>
      <c r="F37" s="1">
        <v>65</v>
      </c>
      <c r="G37" s="8">
        <f>E37*F37</f>
        <v>682500</v>
      </c>
      <c r="H37" s="7">
        <v>142</v>
      </c>
      <c r="I37" s="1">
        <f>ROUND(F37*RetailRate,0)</f>
        <v>85</v>
      </c>
      <c r="J37" s="8">
        <f>H37*I37</f>
        <v>12070</v>
      </c>
      <c r="K37" s="9">
        <f>G37+J37</f>
        <v>694570</v>
      </c>
    </row>
    <row r="38" spans="1:11" x14ac:dyDescent="0.25">
      <c r="A38" t="s">
        <v>120</v>
      </c>
      <c r="B38" t="s">
        <v>12</v>
      </c>
      <c r="C38" t="s">
        <v>64</v>
      </c>
      <c r="D38" s="2" t="s">
        <v>14</v>
      </c>
      <c r="E38" s="7">
        <v>8450</v>
      </c>
      <c r="F38" s="1">
        <v>90</v>
      </c>
      <c r="G38" s="8">
        <f>E38*F38</f>
        <v>760500</v>
      </c>
      <c r="H38" s="7">
        <v>1200</v>
      </c>
      <c r="I38" s="1">
        <f>ROUND(F38*RetailRate,0)</f>
        <v>117</v>
      </c>
      <c r="J38" s="8">
        <f>H38*I38</f>
        <v>140400</v>
      </c>
      <c r="K38" s="9">
        <f>G38+J38</f>
        <v>900900</v>
      </c>
    </row>
    <row r="39" spans="1:11" x14ac:dyDescent="0.25">
      <c r="A39" t="s">
        <v>120</v>
      </c>
      <c r="B39" t="s">
        <v>12</v>
      </c>
      <c r="C39" t="s">
        <v>57</v>
      </c>
      <c r="D39" s="2" t="s">
        <v>39</v>
      </c>
      <c r="E39" s="7">
        <v>22500</v>
      </c>
      <c r="F39" s="1">
        <v>80</v>
      </c>
      <c r="G39" s="8">
        <f t="shared" ref="G39:G63" si="4">E39*F39</f>
        <v>1800000</v>
      </c>
      <c r="H39" s="7">
        <v>100</v>
      </c>
      <c r="I39" s="1">
        <f t="shared" ref="I39:I63" si="5">ROUND(F39*RetailRate,0)</f>
        <v>104</v>
      </c>
      <c r="J39" s="8">
        <f t="shared" ref="J39:J63" si="6">H39*I39</f>
        <v>10400</v>
      </c>
      <c r="K39" s="9">
        <f t="shared" ref="K39:K63" si="7">G39+J39</f>
        <v>1810400</v>
      </c>
    </row>
    <row r="40" spans="1:11" x14ac:dyDescent="0.25">
      <c r="A40" t="s">
        <v>123</v>
      </c>
      <c r="B40" t="s">
        <v>16</v>
      </c>
      <c r="C40" t="s">
        <v>59</v>
      </c>
      <c r="D40" s="2" t="s">
        <v>14</v>
      </c>
      <c r="E40" s="7">
        <v>3250</v>
      </c>
      <c r="F40" s="1">
        <v>50</v>
      </c>
      <c r="G40" s="8">
        <f t="shared" si="4"/>
        <v>162500</v>
      </c>
      <c r="H40" s="7">
        <v>12</v>
      </c>
      <c r="I40" s="1">
        <f t="shared" si="5"/>
        <v>65</v>
      </c>
      <c r="J40" s="8">
        <f t="shared" si="6"/>
        <v>780</v>
      </c>
      <c r="K40" s="9">
        <f t="shared" si="7"/>
        <v>163280</v>
      </c>
    </row>
    <row r="41" spans="1:11" x14ac:dyDescent="0.25">
      <c r="A41" t="s">
        <v>122</v>
      </c>
      <c r="B41" t="s">
        <v>12</v>
      </c>
      <c r="C41" t="s">
        <v>60</v>
      </c>
      <c r="D41" s="2" t="s">
        <v>14</v>
      </c>
      <c r="E41" s="7">
        <v>9050</v>
      </c>
      <c r="F41" s="1">
        <v>65</v>
      </c>
      <c r="G41" s="8">
        <f t="shared" si="4"/>
        <v>588250</v>
      </c>
      <c r="H41" s="7">
        <v>1200</v>
      </c>
      <c r="I41" s="1">
        <f t="shared" si="5"/>
        <v>85</v>
      </c>
      <c r="J41" s="8">
        <f t="shared" si="6"/>
        <v>102000</v>
      </c>
      <c r="K41" s="9">
        <f t="shared" si="7"/>
        <v>690250</v>
      </c>
    </row>
    <row r="42" spans="1:11" x14ac:dyDescent="0.25">
      <c r="A42" t="s">
        <v>120</v>
      </c>
      <c r="B42" t="s">
        <v>69</v>
      </c>
      <c r="C42" t="s">
        <v>75</v>
      </c>
      <c r="D42" s="2" t="s">
        <v>39</v>
      </c>
      <c r="E42" s="7">
        <v>12200</v>
      </c>
      <c r="F42" s="1">
        <v>65</v>
      </c>
      <c r="G42" s="8">
        <f>E42*F42</f>
        <v>793000</v>
      </c>
      <c r="H42" s="7">
        <v>853</v>
      </c>
      <c r="I42" s="1">
        <f>ROUND(F42*RetailRate,0)</f>
        <v>85</v>
      </c>
      <c r="J42" s="8">
        <f>H42*I42</f>
        <v>72505</v>
      </c>
      <c r="K42" s="9">
        <f>G42+J42</f>
        <v>865505</v>
      </c>
    </row>
    <row r="43" spans="1:11" x14ac:dyDescent="0.25">
      <c r="A43" t="s">
        <v>122</v>
      </c>
      <c r="B43" t="s">
        <v>12</v>
      </c>
      <c r="C43" t="s">
        <v>62</v>
      </c>
      <c r="D43" s="2" t="s">
        <v>14</v>
      </c>
      <c r="E43" s="7">
        <v>12350</v>
      </c>
      <c r="F43" s="1">
        <v>90</v>
      </c>
      <c r="G43" s="8">
        <f t="shared" si="4"/>
        <v>1111500</v>
      </c>
      <c r="H43" s="7">
        <v>110</v>
      </c>
      <c r="I43" s="1">
        <f t="shared" si="5"/>
        <v>117</v>
      </c>
      <c r="J43" s="8">
        <f t="shared" si="6"/>
        <v>12870</v>
      </c>
      <c r="K43" s="9">
        <f t="shared" si="7"/>
        <v>1124370</v>
      </c>
    </row>
    <row r="44" spans="1:11" x14ac:dyDescent="0.25">
      <c r="A44" t="s">
        <v>123</v>
      </c>
      <c r="B44" t="s">
        <v>69</v>
      </c>
      <c r="C44" t="s">
        <v>76</v>
      </c>
      <c r="D44" s="2" t="s">
        <v>39</v>
      </c>
      <c r="E44" s="7">
        <v>5775</v>
      </c>
      <c r="F44" s="1">
        <v>55</v>
      </c>
      <c r="G44" s="8">
        <f>E44*F44</f>
        <v>317625</v>
      </c>
      <c r="H44" s="7">
        <v>1420</v>
      </c>
      <c r="I44" s="1">
        <f>ROUND(F44*RetailRate,0)</f>
        <v>72</v>
      </c>
      <c r="J44" s="8">
        <f>H44*I44</f>
        <v>102240</v>
      </c>
      <c r="K44" s="9">
        <f>G44+J44</f>
        <v>419865</v>
      </c>
    </row>
    <row r="45" spans="1:11" x14ac:dyDescent="0.25">
      <c r="A45" t="s">
        <v>120</v>
      </c>
      <c r="B45" t="s">
        <v>16</v>
      </c>
      <c r="C45" t="s">
        <v>58</v>
      </c>
      <c r="D45" s="2" t="s">
        <v>14</v>
      </c>
      <c r="E45" s="7">
        <v>6575</v>
      </c>
      <c r="F45" s="1">
        <v>75</v>
      </c>
      <c r="G45" s="8">
        <f>E45*F45</f>
        <v>493125</v>
      </c>
      <c r="H45" s="7">
        <v>251</v>
      </c>
      <c r="I45" s="1">
        <f>ROUND(F45*RetailRate,0)</f>
        <v>98</v>
      </c>
      <c r="J45" s="8">
        <f>H45*I45</f>
        <v>24598</v>
      </c>
      <c r="K45" s="9">
        <f>G45+J45</f>
        <v>517723</v>
      </c>
    </row>
    <row r="46" spans="1:11" x14ac:dyDescent="0.25">
      <c r="A46" t="s">
        <v>122</v>
      </c>
      <c r="B46" t="s">
        <v>16</v>
      </c>
      <c r="C46" t="s">
        <v>65</v>
      </c>
      <c r="D46" s="2" t="s">
        <v>14</v>
      </c>
      <c r="E46" s="7">
        <v>12850</v>
      </c>
      <c r="F46" s="1">
        <v>85</v>
      </c>
      <c r="G46" s="8">
        <f t="shared" si="4"/>
        <v>1092250</v>
      </c>
      <c r="H46" s="7">
        <v>45</v>
      </c>
      <c r="I46" s="1">
        <f t="shared" si="5"/>
        <v>111</v>
      </c>
      <c r="J46" s="8">
        <f t="shared" si="6"/>
        <v>4995</v>
      </c>
      <c r="K46" s="9">
        <f t="shared" si="7"/>
        <v>1097245</v>
      </c>
    </row>
    <row r="47" spans="1:11" x14ac:dyDescent="0.25">
      <c r="A47" t="s">
        <v>123</v>
      </c>
      <c r="B47" t="s">
        <v>12</v>
      </c>
      <c r="C47" t="s">
        <v>63</v>
      </c>
      <c r="D47" s="2" t="s">
        <v>39</v>
      </c>
      <c r="E47" s="7">
        <v>10675</v>
      </c>
      <c r="F47" s="1">
        <v>65</v>
      </c>
      <c r="G47" s="8">
        <f>E47*F47</f>
        <v>693875</v>
      </c>
      <c r="H47" s="7">
        <v>1309</v>
      </c>
      <c r="I47" s="1">
        <f>ROUND(F47*RetailRate,0)</f>
        <v>85</v>
      </c>
      <c r="J47" s="8">
        <f>H47*I47</f>
        <v>111265</v>
      </c>
      <c r="K47" s="9">
        <f>G47+J47</f>
        <v>805140</v>
      </c>
    </row>
    <row r="48" spans="1:11" x14ac:dyDescent="0.25">
      <c r="A48" t="s">
        <v>123</v>
      </c>
      <c r="B48" t="s">
        <v>37</v>
      </c>
      <c r="C48" t="s">
        <v>67</v>
      </c>
      <c r="D48" s="2" t="s">
        <v>39</v>
      </c>
      <c r="E48" s="7">
        <v>1250</v>
      </c>
      <c r="F48" s="1">
        <v>55</v>
      </c>
      <c r="G48" s="8">
        <f t="shared" si="4"/>
        <v>68750</v>
      </c>
      <c r="H48" s="7">
        <v>53</v>
      </c>
      <c r="I48" s="1">
        <f t="shared" si="5"/>
        <v>72</v>
      </c>
      <c r="J48" s="8">
        <f t="shared" si="6"/>
        <v>3816</v>
      </c>
      <c r="K48" s="9">
        <f t="shared" si="7"/>
        <v>72566</v>
      </c>
    </row>
    <row r="49" spans="1:11" x14ac:dyDescent="0.25">
      <c r="A49" t="s">
        <v>120</v>
      </c>
      <c r="B49" t="s">
        <v>12</v>
      </c>
      <c r="C49" t="s">
        <v>68</v>
      </c>
      <c r="D49" s="2" t="s">
        <v>23</v>
      </c>
      <c r="E49" s="7">
        <v>6575</v>
      </c>
      <c r="F49" s="1">
        <v>90</v>
      </c>
      <c r="G49" s="8">
        <f t="shared" si="4"/>
        <v>591750</v>
      </c>
      <c r="H49" s="7">
        <v>750</v>
      </c>
      <c r="I49" s="1">
        <f t="shared" si="5"/>
        <v>117</v>
      </c>
      <c r="J49" s="8">
        <f t="shared" si="6"/>
        <v>87750</v>
      </c>
      <c r="K49" s="9">
        <f t="shared" si="7"/>
        <v>679500</v>
      </c>
    </row>
    <row r="50" spans="1:11" x14ac:dyDescent="0.25">
      <c r="A50" t="s">
        <v>122</v>
      </c>
      <c r="B50" t="s">
        <v>16</v>
      </c>
      <c r="C50" t="s">
        <v>86</v>
      </c>
      <c r="D50" s="2" t="s">
        <v>14</v>
      </c>
      <c r="E50" s="7">
        <v>6575</v>
      </c>
      <c r="F50" s="1">
        <v>95</v>
      </c>
      <c r="G50" s="8">
        <f>E50*F50</f>
        <v>624625</v>
      </c>
      <c r="H50" s="7">
        <v>154</v>
      </c>
      <c r="I50" s="1">
        <f>ROUND(F50*RetailRate,0)</f>
        <v>124</v>
      </c>
      <c r="J50" s="8">
        <f>H50*I50</f>
        <v>19096</v>
      </c>
      <c r="K50" s="9">
        <f>G50+J50</f>
        <v>643721</v>
      </c>
    </row>
    <row r="51" spans="1:11" x14ac:dyDescent="0.25">
      <c r="A51" t="s">
        <v>123</v>
      </c>
      <c r="B51" t="s">
        <v>69</v>
      </c>
      <c r="C51" t="s">
        <v>71</v>
      </c>
      <c r="D51" s="2" t="s">
        <v>39</v>
      </c>
      <c r="E51" s="7">
        <v>8950</v>
      </c>
      <c r="F51" s="1">
        <v>55</v>
      </c>
      <c r="G51" s="8">
        <f t="shared" si="4"/>
        <v>492250</v>
      </c>
      <c r="H51" s="7">
        <v>101</v>
      </c>
      <c r="I51" s="1">
        <f t="shared" si="5"/>
        <v>72</v>
      </c>
      <c r="J51" s="8">
        <f t="shared" si="6"/>
        <v>7272</v>
      </c>
      <c r="K51" s="9">
        <f t="shared" si="7"/>
        <v>499522</v>
      </c>
    </row>
    <row r="52" spans="1:11" x14ac:dyDescent="0.25">
      <c r="A52" t="s">
        <v>120</v>
      </c>
      <c r="B52" t="s">
        <v>91</v>
      </c>
      <c r="C52" t="s">
        <v>93</v>
      </c>
      <c r="D52" s="2" t="s">
        <v>39</v>
      </c>
      <c r="E52" s="7">
        <v>5450</v>
      </c>
      <c r="F52" s="1">
        <v>75</v>
      </c>
      <c r="G52" s="8">
        <f t="shared" si="4"/>
        <v>408750</v>
      </c>
      <c r="H52" s="7">
        <v>76</v>
      </c>
      <c r="I52" s="1">
        <f t="shared" ref="I52:I57" si="8">ROUND(F52*RetailRate,0)</f>
        <v>98</v>
      </c>
      <c r="J52" s="8">
        <f t="shared" si="6"/>
        <v>7448</v>
      </c>
      <c r="K52" s="9">
        <f t="shared" si="7"/>
        <v>416198</v>
      </c>
    </row>
    <row r="53" spans="1:11" x14ac:dyDescent="0.25">
      <c r="A53" t="s">
        <v>123</v>
      </c>
      <c r="B53" t="s">
        <v>37</v>
      </c>
      <c r="C53" t="s">
        <v>56</v>
      </c>
      <c r="D53" s="2" t="s">
        <v>14</v>
      </c>
      <c r="E53" s="7">
        <v>6500</v>
      </c>
      <c r="F53" s="1">
        <v>65</v>
      </c>
      <c r="G53" s="8">
        <f t="shared" si="4"/>
        <v>422500</v>
      </c>
      <c r="H53" s="7">
        <v>1000</v>
      </c>
      <c r="I53" s="1">
        <f t="shared" si="8"/>
        <v>85</v>
      </c>
      <c r="J53" s="8">
        <f t="shared" si="6"/>
        <v>85000</v>
      </c>
      <c r="K53" s="9">
        <f t="shared" si="7"/>
        <v>507500</v>
      </c>
    </row>
    <row r="54" spans="1:11" x14ac:dyDescent="0.25">
      <c r="A54" t="s">
        <v>122</v>
      </c>
      <c r="B54" t="s">
        <v>12</v>
      </c>
      <c r="C54" t="s">
        <v>61</v>
      </c>
      <c r="D54" s="2" t="s">
        <v>14</v>
      </c>
      <c r="E54" s="7">
        <v>8575</v>
      </c>
      <c r="F54" s="1">
        <v>75</v>
      </c>
      <c r="G54" s="8">
        <f t="shared" si="4"/>
        <v>643125</v>
      </c>
      <c r="H54" s="7">
        <v>93</v>
      </c>
      <c r="I54" s="1">
        <f t="shared" si="8"/>
        <v>98</v>
      </c>
      <c r="J54" s="8">
        <f t="shared" si="6"/>
        <v>9114</v>
      </c>
      <c r="K54" s="9">
        <f t="shared" si="7"/>
        <v>652239</v>
      </c>
    </row>
    <row r="55" spans="1:11" x14ac:dyDescent="0.25">
      <c r="A55" t="s">
        <v>121</v>
      </c>
      <c r="B55" t="s">
        <v>69</v>
      </c>
      <c r="C55" t="s">
        <v>77</v>
      </c>
      <c r="D55" s="2" t="s">
        <v>39</v>
      </c>
      <c r="E55" s="7">
        <v>7255</v>
      </c>
      <c r="F55" s="1">
        <v>90</v>
      </c>
      <c r="G55" s="8">
        <f t="shared" si="4"/>
        <v>652950</v>
      </c>
      <c r="H55" s="7">
        <v>115</v>
      </c>
      <c r="I55" s="1">
        <f t="shared" si="8"/>
        <v>117</v>
      </c>
      <c r="J55" s="8">
        <f t="shared" si="6"/>
        <v>13455</v>
      </c>
      <c r="K55" s="9">
        <f t="shared" si="7"/>
        <v>666405</v>
      </c>
    </row>
    <row r="56" spans="1:11" x14ac:dyDescent="0.25">
      <c r="A56" t="s">
        <v>122</v>
      </c>
      <c r="B56" t="s">
        <v>16</v>
      </c>
      <c r="C56" t="s">
        <v>87</v>
      </c>
      <c r="D56" s="2" t="s">
        <v>14</v>
      </c>
      <c r="E56" s="7">
        <v>10500</v>
      </c>
      <c r="F56" s="1">
        <v>65</v>
      </c>
      <c r="G56" s="8">
        <f t="shared" si="4"/>
        <v>682500</v>
      </c>
      <c r="H56" s="7">
        <v>93</v>
      </c>
      <c r="I56" s="1">
        <f t="shared" si="8"/>
        <v>85</v>
      </c>
      <c r="J56" s="8">
        <f t="shared" si="6"/>
        <v>7905</v>
      </c>
      <c r="K56" s="9">
        <f t="shared" si="7"/>
        <v>690405</v>
      </c>
    </row>
    <row r="57" spans="1:11" x14ac:dyDescent="0.25">
      <c r="A57" t="s">
        <v>121</v>
      </c>
      <c r="B57" t="s">
        <v>69</v>
      </c>
      <c r="C57" t="s">
        <v>72</v>
      </c>
      <c r="D57" s="2" t="s">
        <v>39</v>
      </c>
      <c r="E57" s="7">
        <v>3450</v>
      </c>
      <c r="F57" s="1">
        <v>85</v>
      </c>
      <c r="G57" s="8">
        <f t="shared" si="4"/>
        <v>293250</v>
      </c>
      <c r="H57" s="7">
        <v>1034</v>
      </c>
      <c r="I57" s="1">
        <f t="shared" si="8"/>
        <v>111</v>
      </c>
      <c r="J57" s="8">
        <f t="shared" si="6"/>
        <v>114774</v>
      </c>
      <c r="K57" s="9">
        <f t="shared" si="7"/>
        <v>408024</v>
      </c>
    </row>
    <row r="58" spans="1:11" x14ac:dyDescent="0.25">
      <c r="A58" t="s">
        <v>120</v>
      </c>
      <c r="B58" t="s">
        <v>69</v>
      </c>
      <c r="C58" t="s">
        <v>78</v>
      </c>
      <c r="D58" s="2" t="s">
        <v>39</v>
      </c>
      <c r="E58" s="7">
        <v>8950</v>
      </c>
      <c r="F58" s="1">
        <v>75</v>
      </c>
      <c r="G58" s="8">
        <f t="shared" si="4"/>
        <v>671250</v>
      </c>
      <c r="H58" s="7">
        <v>1000</v>
      </c>
      <c r="I58" s="1">
        <f t="shared" si="5"/>
        <v>98</v>
      </c>
      <c r="J58" s="8">
        <f t="shared" si="6"/>
        <v>98000</v>
      </c>
      <c r="K58" s="9">
        <f t="shared" si="7"/>
        <v>769250</v>
      </c>
    </row>
    <row r="59" spans="1:11" x14ac:dyDescent="0.25">
      <c r="A59" t="s">
        <v>122</v>
      </c>
      <c r="B59" t="s">
        <v>16</v>
      </c>
      <c r="C59" t="s">
        <v>79</v>
      </c>
      <c r="D59" s="2" t="s">
        <v>14</v>
      </c>
      <c r="E59" s="7">
        <v>7675</v>
      </c>
      <c r="F59" s="1">
        <v>85</v>
      </c>
      <c r="G59" s="8">
        <f t="shared" si="4"/>
        <v>652375</v>
      </c>
      <c r="H59" s="7">
        <v>69</v>
      </c>
      <c r="I59" s="1">
        <f t="shared" si="5"/>
        <v>111</v>
      </c>
      <c r="J59" s="8">
        <f t="shared" si="6"/>
        <v>7659</v>
      </c>
      <c r="K59" s="9">
        <f t="shared" si="7"/>
        <v>660034</v>
      </c>
    </row>
    <row r="60" spans="1:11" x14ac:dyDescent="0.25">
      <c r="A60" t="s">
        <v>121</v>
      </c>
      <c r="B60" t="s">
        <v>69</v>
      </c>
      <c r="C60" t="s">
        <v>74</v>
      </c>
      <c r="D60" s="2" t="s">
        <v>39</v>
      </c>
      <c r="E60" s="7">
        <v>6500</v>
      </c>
      <c r="F60" s="1">
        <v>75</v>
      </c>
      <c r="G60" s="8">
        <f>E60*F60</f>
        <v>487500</v>
      </c>
      <c r="H60" s="7">
        <v>94</v>
      </c>
      <c r="I60" s="1">
        <f>ROUND(F60*RetailRate,0)</f>
        <v>98</v>
      </c>
      <c r="J60" s="8">
        <f>H60*I60</f>
        <v>9212</v>
      </c>
      <c r="K60" s="9">
        <f>G60+J60</f>
        <v>496712</v>
      </c>
    </row>
    <row r="61" spans="1:11" x14ac:dyDescent="0.25">
      <c r="A61" t="s">
        <v>122</v>
      </c>
      <c r="B61" t="s">
        <v>16</v>
      </c>
      <c r="C61" t="s">
        <v>81</v>
      </c>
      <c r="D61" s="2" t="s">
        <v>14</v>
      </c>
      <c r="E61" s="7">
        <v>7850</v>
      </c>
      <c r="F61" s="1">
        <v>75</v>
      </c>
      <c r="G61" s="8">
        <f t="shared" si="4"/>
        <v>588750</v>
      </c>
      <c r="H61" s="7">
        <v>73</v>
      </c>
      <c r="I61" s="1">
        <f t="shared" si="5"/>
        <v>98</v>
      </c>
      <c r="J61" s="8">
        <f t="shared" si="6"/>
        <v>7154</v>
      </c>
      <c r="K61" s="9">
        <f t="shared" si="7"/>
        <v>595904</v>
      </c>
    </row>
    <row r="62" spans="1:11" x14ac:dyDescent="0.25">
      <c r="A62" t="s">
        <v>123</v>
      </c>
      <c r="B62" t="s">
        <v>12</v>
      </c>
      <c r="C62" t="s">
        <v>82</v>
      </c>
      <c r="D62" s="2" t="s">
        <v>39</v>
      </c>
      <c r="E62" s="7">
        <v>2500</v>
      </c>
      <c r="F62" s="1">
        <v>50</v>
      </c>
      <c r="G62" s="8">
        <f t="shared" si="4"/>
        <v>125000</v>
      </c>
      <c r="H62" s="7">
        <v>142</v>
      </c>
      <c r="I62" s="1">
        <f t="shared" si="5"/>
        <v>65</v>
      </c>
      <c r="J62" s="8">
        <f t="shared" si="6"/>
        <v>9230</v>
      </c>
      <c r="K62" s="9">
        <f t="shared" si="7"/>
        <v>134230</v>
      </c>
    </row>
    <row r="63" spans="1:11" x14ac:dyDescent="0.25">
      <c r="A63" t="s">
        <v>120</v>
      </c>
      <c r="B63" t="s">
        <v>12</v>
      </c>
      <c r="C63" t="s">
        <v>83</v>
      </c>
      <c r="D63" s="2" t="s">
        <v>39</v>
      </c>
      <c r="E63" s="7">
        <v>6750</v>
      </c>
      <c r="F63" s="1">
        <v>115</v>
      </c>
      <c r="G63" s="8">
        <f t="shared" si="4"/>
        <v>776250</v>
      </c>
      <c r="H63" s="7">
        <v>1288</v>
      </c>
      <c r="I63" s="1">
        <f t="shared" si="5"/>
        <v>150</v>
      </c>
      <c r="J63" s="8">
        <f t="shared" si="6"/>
        <v>193200</v>
      </c>
      <c r="K63" s="9">
        <f t="shared" si="7"/>
        <v>969450</v>
      </c>
    </row>
    <row r="64" spans="1:11" x14ac:dyDescent="0.25">
      <c r="A64" t="s">
        <v>122</v>
      </c>
      <c r="B64" t="s">
        <v>16</v>
      </c>
      <c r="C64" t="s">
        <v>88</v>
      </c>
      <c r="D64" s="2" t="s">
        <v>14</v>
      </c>
      <c r="E64" s="7">
        <v>6500</v>
      </c>
      <c r="F64" s="1">
        <v>55</v>
      </c>
      <c r="G64" s="8">
        <f>E64*F64</f>
        <v>357500</v>
      </c>
      <c r="H64" s="7">
        <v>650</v>
      </c>
      <c r="I64" s="1">
        <f>ROUND(F64*RetailRate,0)</f>
        <v>72</v>
      </c>
      <c r="J64" s="8">
        <f>H64*I64</f>
        <v>46800</v>
      </c>
      <c r="K64" s="9">
        <f>G64+J64</f>
        <v>404300</v>
      </c>
    </row>
    <row r="65" spans="1:11" x14ac:dyDescent="0.25">
      <c r="A65" t="s">
        <v>120</v>
      </c>
      <c r="B65" t="s">
        <v>69</v>
      </c>
      <c r="C65" t="s">
        <v>70</v>
      </c>
      <c r="D65" s="2" t="s">
        <v>39</v>
      </c>
      <c r="E65" s="7">
        <v>5450</v>
      </c>
      <c r="F65" s="1">
        <v>75</v>
      </c>
      <c r="G65" s="8">
        <f>E65*F65</f>
        <v>408750</v>
      </c>
      <c r="H65" s="7">
        <v>11</v>
      </c>
      <c r="I65" s="1">
        <f>ROUND(F65*RetailRate,0)</f>
        <v>98</v>
      </c>
      <c r="J65" s="8">
        <f>H65*I65</f>
        <v>1078</v>
      </c>
      <c r="K65" s="9">
        <f>G65+J65</f>
        <v>409828</v>
      </c>
    </row>
    <row r="66" spans="1:11" x14ac:dyDescent="0.25">
      <c r="A66" t="s">
        <v>122</v>
      </c>
      <c r="B66" t="s">
        <v>16</v>
      </c>
      <c r="C66" t="s">
        <v>66</v>
      </c>
      <c r="D66" s="2" t="s">
        <v>14</v>
      </c>
      <c r="E66" s="7">
        <v>3675</v>
      </c>
      <c r="F66" s="1">
        <v>75</v>
      </c>
      <c r="G66" s="8">
        <f>E66*F66</f>
        <v>275625</v>
      </c>
      <c r="H66" s="7">
        <v>1245</v>
      </c>
      <c r="I66" s="1">
        <f>ROUND(F66*RetailRate,0)</f>
        <v>98</v>
      </c>
      <c r="J66" s="8">
        <f>H66*I66</f>
        <v>122010</v>
      </c>
      <c r="K66" s="9">
        <f>G66+J66</f>
        <v>397635</v>
      </c>
    </row>
    <row r="67" spans="1:11" x14ac:dyDescent="0.25">
      <c r="A67" t="s">
        <v>120</v>
      </c>
      <c r="B67" t="s">
        <v>91</v>
      </c>
      <c r="C67" t="s">
        <v>96</v>
      </c>
      <c r="D67" s="2" t="s">
        <v>39</v>
      </c>
      <c r="E67" s="7">
        <v>7000</v>
      </c>
      <c r="F67" s="1">
        <v>75</v>
      </c>
      <c r="G67" s="8">
        <f>E67*F67</f>
        <v>525000</v>
      </c>
      <c r="H67" s="7">
        <v>15</v>
      </c>
      <c r="I67" s="1">
        <f>ROUND(F67*RetailRate,0)</f>
        <v>98</v>
      </c>
      <c r="J67" s="8">
        <f>H67*I67</f>
        <v>1470</v>
      </c>
      <c r="K67" s="9">
        <f>G67+J67</f>
        <v>526470</v>
      </c>
    </row>
    <row r="68" spans="1:11" x14ac:dyDescent="0.25">
      <c r="A68" t="s">
        <v>123</v>
      </c>
      <c r="B68" t="s">
        <v>16</v>
      </c>
      <c r="C68" t="s">
        <v>89</v>
      </c>
      <c r="D68" s="2" t="s">
        <v>14</v>
      </c>
      <c r="E68" s="7">
        <v>12500</v>
      </c>
      <c r="F68" s="1">
        <v>65</v>
      </c>
      <c r="G68" s="8">
        <f t="shared" ref="G68:G90" si="9">E68*F68</f>
        <v>812500</v>
      </c>
      <c r="H68" s="7">
        <v>123</v>
      </c>
      <c r="I68" s="1">
        <f t="shared" ref="I68:I90" si="10">ROUND(F68*RetailRate,0)</f>
        <v>85</v>
      </c>
      <c r="J68" s="8">
        <f t="shared" ref="J68:J90" si="11">H68*I68</f>
        <v>10455</v>
      </c>
      <c r="K68" s="9">
        <f t="shared" ref="K68:K90" si="12">G68+J68</f>
        <v>822955</v>
      </c>
    </row>
    <row r="69" spans="1:11" x14ac:dyDescent="0.25">
      <c r="A69" t="s">
        <v>23</v>
      </c>
      <c r="B69" t="s">
        <v>69</v>
      </c>
      <c r="C69" t="s">
        <v>109</v>
      </c>
      <c r="D69" s="2" t="s">
        <v>39</v>
      </c>
      <c r="E69" s="7">
        <v>1275</v>
      </c>
      <c r="F69" s="1">
        <v>75</v>
      </c>
      <c r="G69" s="8">
        <f>E69*F69</f>
        <v>95625</v>
      </c>
      <c r="H69" s="7">
        <v>75</v>
      </c>
      <c r="I69" s="1">
        <f>ROUND(F69*RetailRate,0)</f>
        <v>98</v>
      </c>
      <c r="J69" s="8">
        <f>H69*I69</f>
        <v>7350</v>
      </c>
      <c r="K69" s="9">
        <f>G69+J69</f>
        <v>102975</v>
      </c>
    </row>
    <row r="70" spans="1:11" x14ac:dyDescent="0.25">
      <c r="A70" t="s">
        <v>123</v>
      </c>
      <c r="B70" t="s">
        <v>91</v>
      </c>
      <c r="C70" t="s">
        <v>92</v>
      </c>
      <c r="D70" s="2" t="s">
        <v>39</v>
      </c>
      <c r="E70" s="7">
        <v>9050</v>
      </c>
      <c r="F70" s="1">
        <v>65</v>
      </c>
      <c r="G70" s="8">
        <f t="shared" si="9"/>
        <v>588250</v>
      </c>
      <c r="H70" s="7">
        <v>615</v>
      </c>
      <c r="I70" s="1">
        <f t="shared" si="10"/>
        <v>85</v>
      </c>
      <c r="J70" s="8">
        <f t="shared" si="11"/>
        <v>52275</v>
      </c>
      <c r="K70" s="9">
        <f t="shared" si="12"/>
        <v>640525</v>
      </c>
    </row>
    <row r="71" spans="1:11" x14ac:dyDescent="0.25">
      <c r="A71" t="s">
        <v>121</v>
      </c>
      <c r="B71" t="s">
        <v>12</v>
      </c>
      <c r="C71" t="s">
        <v>85</v>
      </c>
      <c r="D71" s="2" t="s">
        <v>23</v>
      </c>
      <c r="E71" s="7">
        <v>15650</v>
      </c>
      <c r="F71" s="1">
        <v>115</v>
      </c>
      <c r="G71" s="8">
        <f>E71*F71</f>
        <v>1799750</v>
      </c>
      <c r="H71" s="7">
        <v>432</v>
      </c>
      <c r="I71" s="1">
        <f>ROUND(F71*RetailRate,0)</f>
        <v>150</v>
      </c>
      <c r="J71" s="8">
        <f>H71*I71</f>
        <v>64800</v>
      </c>
      <c r="K71" s="9">
        <f>G71+J71</f>
        <v>1864550</v>
      </c>
    </row>
    <row r="72" spans="1:11" x14ac:dyDescent="0.25">
      <c r="A72" t="s">
        <v>23</v>
      </c>
      <c r="B72" t="s">
        <v>91</v>
      </c>
      <c r="C72" t="s">
        <v>104</v>
      </c>
      <c r="D72" s="2" t="s">
        <v>39</v>
      </c>
      <c r="E72" s="7">
        <v>5425</v>
      </c>
      <c r="F72" s="1">
        <v>45</v>
      </c>
      <c r="G72" s="8">
        <f>E72*F72</f>
        <v>244125</v>
      </c>
      <c r="H72" s="7">
        <v>1234</v>
      </c>
      <c r="I72" s="1">
        <f>ROUND(F72*RetailRate,0)</f>
        <v>59</v>
      </c>
      <c r="J72" s="8">
        <f>H72*I72</f>
        <v>72806</v>
      </c>
      <c r="K72" s="9">
        <f>G72+J72</f>
        <v>316931</v>
      </c>
    </row>
    <row r="73" spans="1:11" x14ac:dyDescent="0.25">
      <c r="A73" t="s">
        <v>122</v>
      </c>
      <c r="B73" t="s">
        <v>37</v>
      </c>
      <c r="C73" t="s">
        <v>55</v>
      </c>
      <c r="D73" s="2" t="s">
        <v>14</v>
      </c>
      <c r="E73" s="7">
        <v>10500</v>
      </c>
      <c r="F73" s="1">
        <v>90</v>
      </c>
      <c r="G73" s="8">
        <f>E73*F73</f>
        <v>945000</v>
      </c>
      <c r="H73" s="7">
        <v>240</v>
      </c>
      <c r="I73" s="1">
        <f>ROUND(F73*RetailRate,0)</f>
        <v>117</v>
      </c>
      <c r="J73" s="8">
        <f>H73*I73</f>
        <v>28080</v>
      </c>
      <c r="K73" s="9">
        <f>G73+J73</f>
        <v>973080</v>
      </c>
    </row>
    <row r="74" spans="1:11" x14ac:dyDescent="0.25">
      <c r="A74" t="s">
        <v>120</v>
      </c>
      <c r="B74" t="s">
        <v>16</v>
      </c>
      <c r="C74" t="s">
        <v>90</v>
      </c>
      <c r="D74" s="2" t="s">
        <v>14</v>
      </c>
      <c r="E74" s="7">
        <v>4250</v>
      </c>
      <c r="F74" s="1">
        <v>105</v>
      </c>
      <c r="G74" s="8">
        <f>E74*F74</f>
        <v>446250</v>
      </c>
      <c r="H74" s="7">
        <v>93</v>
      </c>
      <c r="I74" s="1">
        <f>ROUND(F74*RetailRate,0)</f>
        <v>137</v>
      </c>
      <c r="J74" s="8">
        <f>H74*I74</f>
        <v>12741</v>
      </c>
      <c r="K74" s="9">
        <f>G74+J74</f>
        <v>458991</v>
      </c>
    </row>
    <row r="75" spans="1:11" x14ac:dyDescent="0.25">
      <c r="A75" t="s">
        <v>23</v>
      </c>
      <c r="B75" t="s">
        <v>12</v>
      </c>
      <c r="C75" t="s">
        <v>107</v>
      </c>
      <c r="D75" s="2" t="s">
        <v>23</v>
      </c>
      <c r="E75" s="7">
        <v>2375</v>
      </c>
      <c r="F75" s="1">
        <v>115</v>
      </c>
      <c r="G75" s="8">
        <f>E75*F75</f>
        <v>273125</v>
      </c>
      <c r="H75" s="7">
        <v>143</v>
      </c>
      <c r="I75" s="1">
        <f>ROUND(F75*RetailRate,0)</f>
        <v>150</v>
      </c>
      <c r="J75" s="8">
        <f>H75*I75</f>
        <v>21450</v>
      </c>
      <c r="K75" s="9">
        <f>G75+J75</f>
        <v>294575</v>
      </c>
    </row>
    <row r="76" spans="1:11" x14ac:dyDescent="0.25">
      <c r="A76" t="s">
        <v>121</v>
      </c>
      <c r="B76" t="s">
        <v>91</v>
      </c>
      <c r="C76" t="s">
        <v>97</v>
      </c>
      <c r="D76" s="2" t="s">
        <v>39</v>
      </c>
      <c r="E76" s="7">
        <v>6500</v>
      </c>
      <c r="F76" s="1">
        <v>95</v>
      </c>
      <c r="G76" s="8">
        <f t="shared" si="9"/>
        <v>617500</v>
      </c>
      <c r="H76" s="7">
        <v>123</v>
      </c>
      <c r="I76" s="1">
        <f t="shared" si="10"/>
        <v>124</v>
      </c>
      <c r="J76" s="8">
        <f t="shared" si="11"/>
        <v>15252</v>
      </c>
      <c r="K76" s="9">
        <f t="shared" si="12"/>
        <v>632752</v>
      </c>
    </row>
    <row r="77" spans="1:11" x14ac:dyDescent="0.25">
      <c r="A77" t="s">
        <v>122</v>
      </c>
      <c r="B77" t="s">
        <v>12</v>
      </c>
      <c r="C77" t="s">
        <v>98</v>
      </c>
      <c r="D77" s="2" t="s">
        <v>14</v>
      </c>
      <c r="E77" s="7">
        <v>7850</v>
      </c>
      <c r="F77" s="1">
        <v>85</v>
      </c>
      <c r="G77" s="8">
        <f t="shared" si="9"/>
        <v>667250</v>
      </c>
      <c r="H77" s="7">
        <v>112</v>
      </c>
      <c r="I77" s="1">
        <f t="shared" si="10"/>
        <v>111</v>
      </c>
      <c r="J77" s="8">
        <f t="shared" si="11"/>
        <v>12432</v>
      </c>
      <c r="K77" s="9">
        <f t="shared" si="12"/>
        <v>679682</v>
      </c>
    </row>
    <row r="78" spans="1:11" x14ac:dyDescent="0.25">
      <c r="A78" t="s">
        <v>123</v>
      </c>
      <c r="B78" t="s">
        <v>91</v>
      </c>
      <c r="C78" t="s">
        <v>95</v>
      </c>
      <c r="D78" s="2" t="s">
        <v>39</v>
      </c>
      <c r="E78" s="7">
        <v>5025</v>
      </c>
      <c r="F78" s="1">
        <v>55</v>
      </c>
      <c r="G78" s="8">
        <f>E78*F78</f>
        <v>276375</v>
      </c>
      <c r="H78" s="7">
        <v>2375</v>
      </c>
      <c r="I78" s="1">
        <f>ROUND(F78*RetailRate,0)</f>
        <v>72</v>
      </c>
      <c r="J78" s="8">
        <f>H78*I78</f>
        <v>171000</v>
      </c>
      <c r="K78" s="9">
        <f>G78+J78</f>
        <v>447375</v>
      </c>
    </row>
    <row r="79" spans="1:11" x14ac:dyDescent="0.25">
      <c r="A79" t="s">
        <v>23</v>
      </c>
      <c r="B79" t="s">
        <v>91</v>
      </c>
      <c r="C79" t="s">
        <v>112</v>
      </c>
      <c r="D79" s="2" t="s">
        <v>39</v>
      </c>
      <c r="E79" s="7">
        <v>7850</v>
      </c>
      <c r="F79" s="1">
        <v>35</v>
      </c>
      <c r="G79" s="8">
        <f>E79*F79</f>
        <v>274750</v>
      </c>
      <c r="H79" s="7">
        <v>68</v>
      </c>
      <c r="I79" s="1">
        <f>ROUND(F79*RetailRate,0)</f>
        <v>46</v>
      </c>
      <c r="J79" s="8">
        <f>H79*I79</f>
        <v>3128</v>
      </c>
      <c r="K79" s="9">
        <f>G79+J79</f>
        <v>277878</v>
      </c>
    </row>
    <row r="80" spans="1:11" x14ac:dyDescent="0.25">
      <c r="A80" t="s">
        <v>120</v>
      </c>
      <c r="B80" t="s">
        <v>12</v>
      </c>
      <c r="C80" t="s">
        <v>101</v>
      </c>
      <c r="D80" s="2" t="s">
        <v>14</v>
      </c>
      <c r="E80" s="7">
        <v>33500</v>
      </c>
      <c r="F80" s="1">
        <v>90</v>
      </c>
      <c r="G80" s="8">
        <f t="shared" si="9"/>
        <v>3015000</v>
      </c>
      <c r="H80" s="7">
        <v>143</v>
      </c>
      <c r="I80" s="1">
        <f t="shared" si="10"/>
        <v>117</v>
      </c>
      <c r="J80" s="8">
        <f t="shared" si="11"/>
        <v>16731</v>
      </c>
      <c r="K80" s="9">
        <f t="shared" si="12"/>
        <v>3031731</v>
      </c>
    </row>
    <row r="81" spans="1:11" x14ac:dyDescent="0.25">
      <c r="A81" t="s">
        <v>122</v>
      </c>
      <c r="B81" t="s">
        <v>16</v>
      </c>
      <c r="C81" t="s">
        <v>80</v>
      </c>
      <c r="D81" s="2" t="s">
        <v>14</v>
      </c>
      <c r="E81" s="7">
        <v>11500</v>
      </c>
      <c r="F81" s="1">
        <v>75</v>
      </c>
      <c r="G81" s="8">
        <f>E81*F81</f>
        <v>862500</v>
      </c>
      <c r="H81" s="7">
        <v>312</v>
      </c>
      <c r="I81" s="1">
        <f>ROUND(F81*RetailRate,0)</f>
        <v>98</v>
      </c>
      <c r="J81" s="8">
        <f>H81*I81</f>
        <v>30576</v>
      </c>
      <c r="K81" s="9">
        <f>G81+J81</f>
        <v>893076</v>
      </c>
    </row>
    <row r="82" spans="1:11" x14ac:dyDescent="0.25">
      <c r="A82" t="s">
        <v>23</v>
      </c>
      <c r="B82" t="s">
        <v>12</v>
      </c>
      <c r="C82" t="s">
        <v>103</v>
      </c>
      <c r="D82" s="2" t="s">
        <v>14</v>
      </c>
      <c r="E82" s="7">
        <v>9000</v>
      </c>
      <c r="F82" s="1">
        <v>85</v>
      </c>
      <c r="G82" s="8">
        <f t="shared" si="9"/>
        <v>765000</v>
      </c>
      <c r="H82" s="7">
        <v>10</v>
      </c>
      <c r="I82" s="1">
        <f t="shared" si="10"/>
        <v>111</v>
      </c>
      <c r="J82" s="8">
        <f t="shared" si="11"/>
        <v>1110</v>
      </c>
      <c r="K82" s="9">
        <f t="shared" si="12"/>
        <v>766110</v>
      </c>
    </row>
    <row r="83" spans="1:11" x14ac:dyDescent="0.25">
      <c r="A83" t="s">
        <v>121</v>
      </c>
      <c r="B83" t="s">
        <v>91</v>
      </c>
      <c r="C83" t="s">
        <v>94</v>
      </c>
      <c r="D83" s="2" t="s">
        <v>39</v>
      </c>
      <c r="E83" s="7">
        <v>11450</v>
      </c>
      <c r="F83" s="1">
        <v>95</v>
      </c>
      <c r="G83" s="8">
        <f>E83*F83</f>
        <v>1087750</v>
      </c>
      <c r="H83" s="7">
        <v>15</v>
      </c>
      <c r="I83" s="1">
        <f>ROUND(F83*RetailRate,0)</f>
        <v>124</v>
      </c>
      <c r="J83" s="8">
        <f>H83*I83</f>
        <v>1860</v>
      </c>
      <c r="K83" s="9">
        <f>G83+J83</f>
        <v>1089610</v>
      </c>
    </row>
    <row r="84" spans="1:11" x14ac:dyDescent="0.25">
      <c r="A84" t="s">
        <v>120</v>
      </c>
      <c r="B84" t="s">
        <v>12</v>
      </c>
      <c r="C84" t="s">
        <v>84</v>
      </c>
      <c r="D84" s="2" t="s">
        <v>23</v>
      </c>
      <c r="E84" s="7">
        <v>22500</v>
      </c>
      <c r="F84" s="1">
        <v>75</v>
      </c>
      <c r="G84" s="8">
        <f>E84*F84</f>
        <v>1687500</v>
      </c>
      <c r="H84" s="7">
        <v>45</v>
      </c>
      <c r="I84" s="1">
        <f>ROUND(F84*RetailRate,0)</f>
        <v>98</v>
      </c>
      <c r="J84" s="8">
        <f>H84*I84</f>
        <v>4410</v>
      </c>
      <c r="K84" s="9">
        <f>G84+J84</f>
        <v>1691910</v>
      </c>
    </row>
    <row r="85" spans="1:11" x14ac:dyDescent="0.25">
      <c r="A85" t="s">
        <v>23</v>
      </c>
      <c r="B85" t="s">
        <v>16</v>
      </c>
      <c r="C85" t="s">
        <v>106</v>
      </c>
      <c r="D85" s="2" t="s">
        <v>14</v>
      </c>
      <c r="E85" s="7">
        <v>12500</v>
      </c>
      <c r="F85" s="1">
        <v>105</v>
      </c>
      <c r="G85" s="8">
        <f t="shared" si="9"/>
        <v>1312500</v>
      </c>
      <c r="H85" s="7">
        <v>100</v>
      </c>
      <c r="I85" s="1">
        <f t="shared" si="10"/>
        <v>137</v>
      </c>
      <c r="J85" s="8">
        <f t="shared" si="11"/>
        <v>13700</v>
      </c>
      <c r="K85" s="9">
        <f t="shared" si="12"/>
        <v>1326200</v>
      </c>
    </row>
    <row r="86" spans="1:11" x14ac:dyDescent="0.25">
      <c r="A86" t="s">
        <v>123</v>
      </c>
      <c r="B86" t="s">
        <v>12</v>
      </c>
      <c r="C86" t="s">
        <v>102</v>
      </c>
      <c r="D86" s="2" t="s">
        <v>14</v>
      </c>
      <c r="E86" s="7">
        <v>4675</v>
      </c>
      <c r="F86" s="1">
        <v>50</v>
      </c>
      <c r="G86" s="8">
        <f>E86*F86</f>
        <v>233750</v>
      </c>
      <c r="H86" s="7">
        <v>43</v>
      </c>
      <c r="I86" s="1">
        <f>ROUND(F86*RetailRate,0)</f>
        <v>65</v>
      </c>
      <c r="J86" s="8">
        <f>H86*I86</f>
        <v>2795</v>
      </c>
      <c r="K86" s="9">
        <f>G86+J86</f>
        <v>236545</v>
      </c>
    </row>
    <row r="87" spans="1:11" x14ac:dyDescent="0.25">
      <c r="A87" t="s">
        <v>23</v>
      </c>
      <c r="B87" t="s">
        <v>69</v>
      </c>
      <c r="C87" t="s">
        <v>108</v>
      </c>
      <c r="D87" s="2" t="s">
        <v>39</v>
      </c>
      <c r="E87" s="7">
        <v>5500</v>
      </c>
      <c r="F87" s="1">
        <v>75</v>
      </c>
      <c r="G87" s="8">
        <f t="shared" si="9"/>
        <v>412500</v>
      </c>
      <c r="H87" s="7">
        <v>100</v>
      </c>
      <c r="I87" s="1">
        <f t="shared" si="10"/>
        <v>98</v>
      </c>
      <c r="J87" s="8">
        <f t="shared" si="11"/>
        <v>9800</v>
      </c>
      <c r="K87" s="9">
        <f t="shared" si="12"/>
        <v>422300</v>
      </c>
    </row>
    <row r="88" spans="1:11" x14ac:dyDescent="0.25">
      <c r="A88" t="s">
        <v>122</v>
      </c>
      <c r="B88" t="s">
        <v>12</v>
      </c>
      <c r="C88" t="s">
        <v>99</v>
      </c>
      <c r="D88" s="2" t="s">
        <v>14</v>
      </c>
      <c r="E88" s="7">
        <v>13450</v>
      </c>
      <c r="F88" s="1">
        <v>100</v>
      </c>
      <c r="G88" s="8">
        <f>E88*F88</f>
        <v>1345000</v>
      </c>
      <c r="H88" s="7">
        <v>88</v>
      </c>
      <c r="I88" s="1">
        <f>ROUND(F88*RetailRate,0)</f>
        <v>130</v>
      </c>
      <c r="J88" s="8">
        <f>H88*I88</f>
        <v>11440</v>
      </c>
      <c r="K88" s="9">
        <f>G88+J88</f>
        <v>1356440</v>
      </c>
    </row>
    <row r="89" spans="1:11" x14ac:dyDescent="0.25">
      <c r="A89" t="s">
        <v>122</v>
      </c>
      <c r="B89" t="s">
        <v>12</v>
      </c>
      <c r="C89" t="s">
        <v>100</v>
      </c>
      <c r="D89" s="2" t="s">
        <v>14</v>
      </c>
      <c r="E89" s="7">
        <v>7850</v>
      </c>
      <c r="F89" s="1">
        <v>115</v>
      </c>
      <c r="G89" s="8">
        <f>E89*F89</f>
        <v>902750</v>
      </c>
      <c r="H89" s="7">
        <v>1654</v>
      </c>
      <c r="I89" s="1">
        <f>ROUND(F89*RetailRate,0)</f>
        <v>150</v>
      </c>
      <c r="J89" s="8">
        <f>H89*I89</f>
        <v>248100</v>
      </c>
      <c r="K89" s="9">
        <f>G89+J89</f>
        <v>1150850</v>
      </c>
    </row>
    <row r="90" spans="1:11" x14ac:dyDescent="0.25">
      <c r="A90" t="s">
        <v>23</v>
      </c>
      <c r="B90" t="s">
        <v>69</v>
      </c>
      <c r="C90" t="s">
        <v>110</v>
      </c>
      <c r="D90" s="2" t="s">
        <v>39</v>
      </c>
      <c r="E90" s="7">
        <v>7650</v>
      </c>
      <c r="F90" s="1">
        <v>75</v>
      </c>
      <c r="G90" s="8">
        <f t="shared" si="9"/>
        <v>573750</v>
      </c>
      <c r="H90" s="7">
        <v>100</v>
      </c>
      <c r="I90" s="1">
        <f t="shared" si="10"/>
        <v>98</v>
      </c>
      <c r="J90" s="8">
        <f t="shared" si="11"/>
        <v>9800</v>
      </c>
      <c r="K90" s="9">
        <f t="shared" si="12"/>
        <v>583550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3B40-A0AE-46CB-A7AE-D7C38F5B6FAA}">
  <dimension ref="A1:E6"/>
  <sheetViews>
    <sheetView workbookViewId="0">
      <selection activeCell="D3" sqref="D3"/>
    </sheetView>
  </sheetViews>
  <sheetFormatPr defaultRowHeight="15" x14ac:dyDescent="0.25"/>
  <cols>
    <col min="1" max="1" width="10.5703125" customWidth="1"/>
    <col min="2" max="2" width="12.5703125" customWidth="1"/>
    <col min="5" max="5" width="9.85546875" customWidth="1"/>
    <col min="7" max="7" width="10.7109375" bestFit="1" customWidth="1"/>
  </cols>
  <sheetData>
    <row r="1" spans="1:5" x14ac:dyDescent="0.25">
      <c r="A1" t="s">
        <v>119</v>
      </c>
      <c r="B1" t="s">
        <v>8</v>
      </c>
      <c r="D1" s="10" t="s">
        <v>7</v>
      </c>
      <c r="E1" s="10" t="s">
        <v>118</v>
      </c>
    </row>
    <row r="2" spans="1:5" x14ac:dyDescent="0.25">
      <c r="A2" t="s">
        <v>120</v>
      </c>
      <c r="B2" t="s">
        <v>15</v>
      </c>
      <c r="D2" t="s">
        <v>23</v>
      </c>
      <c r="E2" t="s">
        <v>115</v>
      </c>
    </row>
    <row r="3" spans="1:5" x14ac:dyDescent="0.25">
      <c r="A3" t="s">
        <v>121</v>
      </c>
      <c r="B3" t="s">
        <v>30</v>
      </c>
      <c r="D3" t="s">
        <v>14</v>
      </c>
      <c r="E3" t="s">
        <v>116</v>
      </c>
    </row>
    <row r="4" spans="1:5" x14ac:dyDescent="0.25">
      <c r="A4" t="s">
        <v>122</v>
      </c>
      <c r="B4" t="s">
        <v>11</v>
      </c>
      <c r="D4" t="s">
        <v>39</v>
      </c>
      <c r="E4" t="s">
        <v>117</v>
      </c>
    </row>
    <row r="5" spans="1:5" x14ac:dyDescent="0.25">
      <c r="A5" t="s">
        <v>23</v>
      </c>
      <c r="B5" t="s">
        <v>25</v>
      </c>
    </row>
    <row r="6" spans="1:5" x14ac:dyDescent="0.25">
      <c r="A6" t="s">
        <v>123</v>
      </c>
      <c r="B6" t="s">
        <v>50</v>
      </c>
    </row>
  </sheetData>
  <sortState xmlns:xlrd2="http://schemas.microsoft.com/office/spreadsheetml/2017/richdata2" ref="D7:D92">
    <sortCondition ref="D7:D92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2009-06-23T05:14:59Z</outs:dateTime>
      <outs:isPinned>true</outs:isPinned>
    </outs:relatedDate>
    <outs:relatedDate>
      <outs:type>2</outs:type>
      <outs:displayName>Created</outs:displayName>
      <outs:dateTime>2009-06-19T20:04:57Z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18F4E5-4C9C-4EF7-A35F-C195587152F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Bags SubTotal</vt:lpstr>
      <vt:lpstr>Bags Data</vt:lpstr>
      <vt:lpstr>Bags</vt:lpstr>
      <vt:lpstr>Codes</vt:lpstr>
      <vt:lpstr>'Bags SubTotal'!RetailRate</vt:lpstr>
      <vt:lpstr>RetailRate</vt:lpstr>
      <vt:lpstr>'Bags SubTotal'!RoyaltyRate</vt:lpstr>
      <vt:lpstr>RoyaltyRate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Keith Mulbery</cp:lastModifiedBy>
  <dcterms:created xsi:type="dcterms:W3CDTF">2009-06-19T20:04:57Z</dcterms:created>
  <dcterms:modified xsi:type="dcterms:W3CDTF">2022-11-24T21:57:29Z</dcterms:modified>
</cp:coreProperties>
</file>