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2260" yWindow="0" windowWidth="23400" windowHeight="14660" tabRatio="500"/>
  </bookViews>
  <sheets>
    <sheet name="GEN" sheetId="1" r:id="rId1"/>
    <sheet name="DIST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2" i="1" l="1"/>
  <c r="N24" i="1"/>
  <c r="E22" i="1"/>
  <c r="E21" i="1"/>
  <c r="D22" i="1"/>
  <c r="E14" i="1"/>
  <c r="D15" i="1"/>
  <c r="D8" i="1"/>
  <c r="E7" i="1"/>
  <c r="E4" i="1"/>
  <c r="E5" i="1"/>
  <c r="E8" i="1"/>
  <c r="I5" i="1"/>
  <c r="J5" i="1"/>
  <c r="E11" i="1"/>
  <c r="E12" i="1"/>
  <c r="E15" i="1"/>
  <c r="G15" i="1"/>
  <c r="E13" i="1"/>
  <c r="E6" i="1"/>
  <c r="G22" i="1"/>
  <c r="G8" i="1"/>
  <c r="E16" i="1"/>
  <c r="F16" i="1"/>
  <c r="E9" i="1"/>
  <c r="F8" i="1"/>
  <c r="J30" i="1"/>
  <c r="E30" i="1"/>
  <c r="I4" i="1"/>
  <c r="F22" i="1"/>
  <c r="F15" i="1"/>
  <c r="E20" i="1"/>
  <c r="E19" i="1"/>
  <c r="E18" i="1"/>
  <c r="E3" i="1"/>
</calcChain>
</file>

<file path=xl/sharedStrings.xml><?xml version="1.0" encoding="utf-8"?>
<sst xmlns="http://schemas.openxmlformats.org/spreadsheetml/2006/main" count="111" uniqueCount="94">
  <si>
    <t>SOL</t>
  </si>
  <si>
    <t>SIMS</t>
  </si>
  <si>
    <t>FPS</t>
  </si>
  <si>
    <t>SOL [x5]</t>
  </si>
  <si>
    <t>GRAD,RANK</t>
  </si>
  <si>
    <t>RANDOM</t>
  </si>
  <si>
    <t>total</t>
  </si>
  <si>
    <t>Dropbox/NETLOGO/_simulacion/POIS/gis-cc13.nlogo</t>
  </si>
  <si>
    <t>SIM</t>
  </si>
  <si>
    <t>ESTATIC</t>
  </si>
  <si>
    <t>DYNAMIC</t>
  </si>
  <si>
    <t>Hacer MAS</t>
  </si>
  <si>
    <t>ARCHIVOS</t>
  </si>
  <si>
    <t>eNpop.dat</t>
  </si>
  <si>
    <t>ESTÁTICO</t>
  </si>
  <si>
    <t>eFPSpop.dat</t>
  </si>
  <si>
    <t>RANKING</t>
  </si>
  <si>
    <t>eRANKpop.dat</t>
  </si>
  <si>
    <t>GRADIENTE</t>
  </si>
  <si>
    <t>eGRADpop.dat</t>
  </si>
  <si>
    <t>ePOIfps.dat</t>
  </si>
  <si>
    <t>ePOIrand.dat</t>
  </si>
  <si>
    <t>ePOIrank.dat</t>
  </si>
  <si>
    <t>ePOIgrad.dat</t>
  </si>
  <si>
    <t>TURISTAS</t>
  </si>
  <si>
    <t>ROW-8to</t>
  </si>
  <si>
    <t>DISTRIBUTIONS</t>
  </si>
  <si>
    <t>NO STIGMERGY</t>
  </si>
  <si>
    <t>GRADIENT</t>
  </si>
  <si>
    <t>RANK BASED</t>
  </si>
  <si>
    <t>EVENT-1</t>
  </si>
  <si>
    <t>EVENT-2</t>
  </si>
  <si>
    <t>EVENT-3</t>
  </si>
  <si>
    <t>EVENT-4</t>
  </si>
  <si>
    <t>EVENT-5</t>
  </si>
  <si>
    <t xml:space="preserve">MixtureDistribution[{0.818067, </t>
  </si>
  <si>
    <t xml:space="preserve">  0.181933}, {LogNormalDistribution[3.25584, 1.34688], </t>
  </si>
  <si>
    <t xml:space="preserve">  InverseGaussianDistribution[220.001, 815.943]}]</t>
  </si>
  <si>
    <t>LogNormalDistribution[3.18249, 1.22464]</t>
  </si>
  <si>
    <t xml:space="preserve">MixtureDistribution[{0.875746, </t>
  </si>
  <si>
    <t xml:space="preserve">  0.124254}, {GammaDistribution[1.58445, 15.3453], </t>
  </si>
  <si>
    <t xml:space="preserve">  LogNormalDistribution[3.89738, 0.950137]}]</t>
  </si>
  <si>
    <t xml:space="preserve">MixtureDistribution[{0.878099, </t>
  </si>
  <si>
    <t xml:space="preserve">  0.121901}, {LogNormalDistribution[2.83082, 1.1675], </t>
  </si>
  <si>
    <t xml:space="preserve">  LogNormalDistribution[4.61457, 0.425403]}]</t>
  </si>
  <si>
    <t xml:space="preserve">MixtureDistribution[{0.773662, </t>
  </si>
  <si>
    <t xml:space="preserve">  0.226338}, {GammaDistribution[1.61205, 121.886], </t>
  </si>
  <si>
    <t xml:space="preserve">  LogNormalDistribution[6.25715, 0.592268]}]</t>
  </si>
  <si>
    <t>GammaDistribution[1.92397, 64.4074]</t>
  </si>
  <si>
    <t>FrechetDistribution[3.47752, 106.644, -57.4626]</t>
  </si>
  <si>
    <t>LogNormalDistribution[4.05216, 0.61104]</t>
  </si>
  <si>
    <t xml:space="preserve">MixtureDistribution[{0.754596, </t>
  </si>
  <si>
    <t xml:space="preserve">  0.245404}, {GammaDistribution[2.46943, 32.7233], </t>
  </si>
  <si>
    <t xml:space="preserve">  LogNormalDistribution[5.27307, 0.483984]}]</t>
  </si>
  <si>
    <t xml:space="preserve">MixtureDistribution[{0.737727, </t>
  </si>
  <si>
    <t xml:space="preserve">  0.262273}, {RayleighDistribution[307.212], </t>
  </si>
  <si>
    <t xml:space="preserve">  LogNormalDistribution[6.79555, 0.439352]}]</t>
  </si>
  <si>
    <t>FrechetDistribution[5.42876, 466.451, -315.778]</t>
  </si>
  <si>
    <t>FrechetDistribution[3.6881, 171.311, -81.8455]</t>
  </si>
  <si>
    <t>LogNormalDistribution[4.66903, 0.538891]</t>
  </si>
  <si>
    <t>LogNormalDistribution[5.19024, 0.637485]</t>
  </si>
  <si>
    <t>LogNormalDistribution[5.18729, 0.606117]</t>
  </si>
  <si>
    <t>LogNormalDistribution[4.44951, 0.747721]</t>
  </si>
  <si>
    <t xml:space="preserve">MixtureDistribution[{0.593232, </t>
  </si>
  <si>
    <t xml:space="preserve">  0.406768}, {MaxwellDistribution[328.333], </t>
  </si>
  <si>
    <t xml:space="preserve">  LogNormalDistribution[7.11772, 0.371531]}]</t>
  </si>
  <si>
    <t>LogNormalDistribution[5.6862, 0.532677]</t>
  </si>
  <si>
    <t>FrechetDistribution[6.62951, 821.322, -577.29]</t>
  </si>
  <si>
    <t>TIENEN LOG-LIKEHOOD CASI IGUAL</t>
  </si>
  <si>
    <t>LogNormalDistribution[5.14517, 0.513583]</t>
  </si>
  <si>
    <t>FrechetDistribution[3.8575, 265.94, -127.15]</t>
  </si>
  <si>
    <t>LogNormalDistribution[5.63028, 0.550092]</t>
  </si>
  <si>
    <t>LogNormalDistribution[4.51788, 0.762588]</t>
  </si>
  <si>
    <t xml:space="preserve">loglikehood= </t>
  </si>
  <si>
    <t>{-570804., -571138.}</t>
  </si>
  <si>
    <t>{-652720., -652743.}</t>
  </si>
  <si>
    <t>GammaDistribution[3.0267, 479.105]</t>
  </si>
  <si>
    <t>FrechetDistribution[6.31555, 1238.41, -843.57]</t>
  </si>
  <si>
    <t>LogNormalDistribution[6.16516, 0.508888]</t>
  </si>
  <si>
    <t xml:space="preserve">loglikehood = </t>
  </si>
  <si>
    <t>{-696154., -696419.}</t>
  </si>
  <si>
    <t>FrechetDistribution[4.08332, 460.731, -240.473]</t>
  </si>
  <si>
    <t>LogNormalDistribution[5.61586, 0.537833]</t>
  </si>
  <si>
    <t>{-748751., -749290.}</t>
  </si>
  <si>
    <t>FrechetDistribution[5.50325, 1127.53, -756.561]</t>
  </si>
  <si>
    <t>LogNormalDistribution[6.12089, 0.545757]</t>
  </si>
  <si>
    <t>{-698409., -697221.}</t>
  </si>
  <si>
    <t>LogNormal[3.00261,1.00102]</t>
  </si>
  <si>
    <t>GammaDistribution[2.13704, 233.505]</t>
  </si>
  <si>
    <t>ParetoDistribution[422.905, 3.90771, 0.542819, 13.6349]</t>
  </si>
  <si>
    <t>ESTATICO</t>
  </si>
  <si>
    <t>DYN</t>
  </si>
  <si>
    <t>MUESTRAS-EST</t>
  </si>
  <si>
    <t>MUESTRAS-DYN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</si>
</sst>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b/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5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Font="1" applyBorder="1"/>
    <xf numFmtId="0" fontId="4" fillId="0" borderId="1" xfId="0" applyFont="1" applyBorder="1"/>
    <xf numFmtId="0" fontId="1" fillId="0" borderId="0" xfId="0" applyFont="1" applyBorder="1"/>
    <xf numFmtId="0" fontId="0" fillId="0" borderId="0" xfId="0" applyBorder="1"/>
  </cellXfs>
  <cellStyles count="11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workbookViewId="0">
      <selection activeCell="F15" sqref="F15"/>
    </sheetView>
  </sheetViews>
  <sheetFormatPr baseColWidth="10" defaultRowHeight="15" x14ac:dyDescent="0"/>
  <cols>
    <col min="12" max="12" width="13.33203125" bestFit="1" customWidth="1"/>
  </cols>
  <sheetData>
    <row r="1" spans="1:16">
      <c r="A1" t="s">
        <v>7</v>
      </c>
    </row>
    <row r="2" spans="1:16">
      <c r="A2" s="5" t="s">
        <v>9</v>
      </c>
      <c r="C2" s="4" t="s">
        <v>3</v>
      </c>
      <c r="D2" s="4" t="s">
        <v>1</v>
      </c>
      <c r="H2" t="s">
        <v>11</v>
      </c>
      <c r="K2" s="10" t="s">
        <v>14</v>
      </c>
      <c r="L2" s="8" t="s">
        <v>12</v>
      </c>
    </row>
    <row r="3" spans="1:16">
      <c r="B3" t="s">
        <v>2</v>
      </c>
      <c r="C3">
        <v>200</v>
      </c>
      <c r="D3">
        <v>24</v>
      </c>
      <c r="E3">
        <f>C3*D3</f>
        <v>4800</v>
      </c>
      <c r="H3" s="1" t="s">
        <v>0</v>
      </c>
      <c r="I3" s="1" t="s">
        <v>8</v>
      </c>
      <c r="K3" s="5" t="s">
        <v>5</v>
      </c>
      <c r="L3" s="9" t="s">
        <v>13</v>
      </c>
      <c r="M3" s="9" t="s">
        <v>21</v>
      </c>
    </row>
    <row r="4" spans="1:16">
      <c r="C4">
        <v>200</v>
      </c>
      <c r="D4">
        <v>48</v>
      </c>
      <c r="E4">
        <f t="shared" ref="E4:E5" si="0">C4*D4</f>
        <v>9600</v>
      </c>
      <c r="H4">
        <v>150</v>
      </c>
      <c r="I4">
        <f>J4/H4</f>
        <v>192</v>
      </c>
      <c r="J4">
        <v>28800</v>
      </c>
      <c r="K4" s="8" t="s">
        <v>2</v>
      </c>
      <c r="L4" s="7" t="s">
        <v>15</v>
      </c>
      <c r="M4" s="7" t="s">
        <v>20</v>
      </c>
    </row>
    <row r="5" spans="1:16">
      <c r="C5">
        <v>300</v>
      </c>
      <c r="D5">
        <v>48</v>
      </c>
      <c r="E5">
        <f t="shared" si="0"/>
        <v>14400</v>
      </c>
      <c r="H5">
        <v>300</v>
      </c>
      <c r="I5">
        <f>96+48</f>
        <v>144</v>
      </c>
      <c r="J5">
        <f>H5*I5</f>
        <v>43200</v>
      </c>
      <c r="K5" s="8" t="s">
        <v>16</v>
      </c>
      <c r="L5" s="7" t="s">
        <v>17</v>
      </c>
      <c r="M5" s="7" t="s">
        <v>22</v>
      </c>
    </row>
    <row r="6" spans="1:16">
      <c r="C6">
        <v>150</v>
      </c>
      <c r="D6">
        <v>192</v>
      </c>
      <c r="E6">
        <f>C6*D6</f>
        <v>28800</v>
      </c>
      <c r="K6" s="8" t="s">
        <v>18</v>
      </c>
      <c r="L6" s="7" t="s">
        <v>19</v>
      </c>
      <c r="M6" s="7" t="s">
        <v>23</v>
      </c>
    </row>
    <row r="7" spans="1:16">
      <c r="C7">
        <v>300</v>
      </c>
      <c r="D7">
        <v>144</v>
      </c>
      <c r="E7">
        <f>C7*D7</f>
        <v>43200</v>
      </c>
      <c r="K7" s="11"/>
      <c r="L7" s="12"/>
      <c r="M7" s="12"/>
    </row>
    <row r="8" spans="1:16">
      <c r="B8" s="2" t="s">
        <v>6</v>
      </c>
      <c r="C8" s="3"/>
      <c r="D8" s="6">
        <f>SUM(D3:D7)</f>
        <v>456</v>
      </c>
      <c r="E8" s="3">
        <f>SUM(E3:E7)</f>
        <v>100800</v>
      </c>
      <c r="F8">
        <f>E8*5</f>
        <v>504000</v>
      </c>
      <c r="G8" s="5">
        <f>E8/D8</f>
        <v>221.05263157894737</v>
      </c>
    </row>
    <row r="9" spans="1:16">
      <c r="E9">
        <f>C8*D8</f>
        <v>0</v>
      </c>
      <c r="M9" t="s">
        <v>90</v>
      </c>
      <c r="N9" t="s">
        <v>91</v>
      </c>
    </row>
    <row r="10" spans="1:16">
      <c r="J10" t="s">
        <v>24</v>
      </c>
      <c r="K10" t="s">
        <v>92</v>
      </c>
      <c r="M10" t="s">
        <v>25</v>
      </c>
      <c r="N10" t="s">
        <v>25</v>
      </c>
      <c r="O10" t="s">
        <v>93</v>
      </c>
    </row>
    <row r="11" spans="1:16">
      <c r="B11" t="s">
        <v>4</v>
      </c>
      <c r="C11">
        <v>300</v>
      </c>
      <c r="D11">
        <v>48</v>
      </c>
      <c r="E11">
        <f t="shared" ref="E11:E12" si="1">C11*D11</f>
        <v>14400</v>
      </c>
      <c r="J11" s="5" t="s">
        <v>5</v>
      </c>
      <c r="K11">
        <v>44151</v>
      </c>
      <c r="M11">
        <v>254</v>
      </c>
      <c r="N11">
        <v>1047</v>
      </c>
      <c r="O11">
        <v>180051</v>
      </c>
    </row>
    <row r="12" spans="1:16">
      <c r="C12">
        <v>300</v>
      </c>
      <c r="D12">
        <v>48</v>
      </c>
      <c r="E12">
        <f t="shared" si="1"/>
        <v>14400</v>
      </c>
      <c r="J12" s="8" t="s">
        <v>2</v>
      </c>
      <c r="K12">
        <v>100805</v>
      </c>
      <c r="M12">
        <v>463</v>
      </c>
      <c r="N12">
        <v>295</v>
      </c>
      <c r="O12">
        <v>86400</v>
      </c>
      <c r="P12">
        <f>O12/288</f>
        <v>300</v>
      </c>
    </row>
    <row r="13" spans="1:16">
      <c r="C13">
        <v>150</v>
      </c>
      <c r="D13">
        <v>192</v>
      </c>
      <c r="E13">
        <f>C13*D13</f>
        <v>28800</v>
      </c>
      <c r="J13" s="8" t="s">
        <v>16</v>
      </c>
      <c r="K13">
        <v>99656</v>
      </c>
      <c r="M13">
        <v>436</v>
      </c>
      <c r="N13">
        <v>295</v>
      </c>
      <c r="O13">
        <v>86401</v>
      </c>
    </row>
    <row r="14" spans="1:16">
      <c r="C14">
        <v>300</v>
      </c>
      <c r="D14">
        <v>144</v>
      </c>
      <c r="E14">
        <f>C14*D14</f>
        <v>43200</v>
      </c>
      <c r="J14" s="8" t="s">
        <v>18</v>
      </c>
      <c r="K14">
        <v>105010</v>
      </c>
      <c r="M14">
        <v>453</v>
      </c>
      <c r="N14">
        <v>295</v>
      </c>
      <c r="O14">
        <v>86400</v>
      </c>
    </row>
    <row r="15" spans="1:16">
      <c r="B15" s="2" t="s">
        <v>6</v>
      </c>
      <c r="C15" s="3">
        <v>300</v>
      </c>
      <c r="D15" s="6">
        <f>SUM(D10:D14)</f>
        <v>432</v>
      </c>
      <c r="E15" s="3">
        <f>SUM(E10:E13)</f>
        <v>57600</v>
      </c>
      <c r="F15">
        <f>E15*5</f>
        <v>288000</v>
      </c>
      <c r="G15" s="5">
        <f>E15/D15</f>
        <v>133.33333333333334</v>
      </c>
    </row>
    <row r="16" spans="1:16">
      <c r="E16">
        <f>C15*D15</f>
        <v>129600</v>
      </c>
      <c r="F16">
        <f>E16*5</f>
        <v>648000</v>
      </c>
    </row>
    <row r="18" spans="1:14">
      <c r="B18" t="s">
        <v>5</v>
      </c>
      <c r="C18">
        <v>200</v>
      </c>
      <c r="D18">
        <v>48</v>
      </c>
      <c r="E18">
        <f t="shared" ref="E18:E21" si="2">C18*D18</f>
        <v>9600</v>
      </c>
    </row>
    <row r="19" spans="1:14">
      <c r="C19">
        <v>200</v>
      </c>
      <c r="D19">
        <v>48</v>
      </c>
      <c r="E19">
        <f t="shared" si="2"/>
        <v>9600</v>
      </c>
    </row>
    <row r="20" spans="1:14">
      <c r="C20">
        <v>200</v>
      </c>
      <c r="D20">
        <v>48</v>
      </c>
      <c r="E20">
        <f t="shared" si="2"/>
        <v>9600</v>
      </c>
    </row>
    <row r="21" spans="1:14">
      <c r="C21">
        <v>150</v>
      </c>
      <c r="D21">
        <v>100</v>
      </c>
      <c r="E21">
        <f t="shared" si="2"/>
        <v>15000</v>
      </c>
    </row>
    <row r="22" spans="1:14">
      <c r="B22" s="2" t="s">
        <v>6</v>
      </c>
      <c r="C22" s="3"/>
      <c r="D22" s="6">
        <f>SUM(D18:D21)</f>
        <v>244</v>
      </c>
      <c r="E22" s="3">
        <f>SUM(E18:E21)</f>
        <v>43800</v>
      </c>
      <c r="F22">
        <f>E22*5</f>
        <v>219000</v>
      </c>
      <c r="G22" s="5">
        <f>E22/D22</f>
        <v>179.50819672131146</v>
      </c>
    </row>
    <row r="24" spans="1:14">
      <c r="L24">
        <v>125000</v>
      </c>
      <c r="M24">
        <v>5</v>
      </c>
      <c r="N24">
        <f>L24*M24</f>
        <v>625000</v>
      </c>
    </row>
    <row r="28" spans="1:14">
      <c r="A28" s="5" t="s">
        <v>10</v>
      </c>
      <c r="H28" t="s">
        <v>11</v>
      </c>
    </row>
    <row r="29" spans="1:14">
      <c r="C29" t="s">
        <v>0</v>
      </c>
      <c r="D29" t="s">
        <v>1</v>
      </c>
      <c r="H29" t="s">
        <v>0</v>
      </c>
      <c r="I29" t="s">
        <v>8</v>
      </c>
    </row>
    <row r="30" spans="1:14">
      <c r="C30">
        <v>300</v>
      </c>
      <c r="D30">
        <v>288</v>
      </c>
      <c r="E30">
        <f>C30*D30</f>
        <v>86400</v>
      </c>
      <c r="H30">
        <v>125</v>
      </c>
      <c r="I30">
        <v>200</v>
      </c>
      <c r="J30">
        <f>H30*I30</f>
        <v>25000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F13" sqref="F13"/>
    </sheetView>
  </sheetViews>
  <sheetFormatPr baseColWidth="10" defaultRowHeight="15" x14ac:dyDescent="0"/>
  <cols>
    <col min="1" max="1" width="10.83203125" style="5"/>
  </cols>
  <sheetData>
    <row r="1" spans="1:14">
      <c r="A1" s="5" t="s">
        <v>26</v>
      </c>
    </row>
    <row r="2" spans="1:14">
      <c r="J2" s="5" t="s">
        <v>28</v>
      </c>
    </row>
    <row r="3" spans="1:14" s="5" customFormat="1">
      <c r="C3" s="5" t="s">
        <v>27</v>
      </c>
      <c r="F3" s="5" t="s">
        <v>2</v>
      </c>
      <c r="J3" t="s">
        <v>39</v>
      </c>
      <c r="N3" s="5" t="s">
        <v>29</v>
      </c>
    </row>
    <row r="4" spans="1:14">
      <c r="B4" t="s">
        <v>35</v>
      </c>
      <c r="F4" s="5" t="s">
        <v>38</v>
      </c>
      <c r="J4" t="s">
        <v>40</v>
      </c>
      <c r="N4" t="s">
        <v>42</v>
      </c>
    </row>
    <row r="5" spans="1:14">
      <c r="A5" s="5" t="s">
        <v>30</v>
      </c>
      <c r="B5" t="s">
        <v>36</v>
      </c>
      <c r="J5" t="s">
        <v>41</v>
      </c>
      <c r="N5" t="s">
        <v>43</v>
      </c>
    </row>
    <row r="6" spans="1:14">
      <c r="B6" t="s">
        <v>37</v>
      </c>
      <c r="I6" t="s">
        <v>87</v>
      </c>
      <c r="N6" t="s">
        <v>44</v>
      </c>
    </row>
    <row r="8" spans="1:14">
      <c r="B8" t="s">
        <v>45</v>
      </c>
      <c r="F8" t="s">
        <v>48</v>
      </c>
      <c r="J8" s="5" t="s">
        <v>50</v>
      </c>
      <c r="N8" s="5" t="s">
        <v>62</v>
      </c>
    </row>
    <row r="9" spans="1:14">
      <c r="A9" s="5" t="s">
        <v>31</v>
      </c>
      <c r="B9" t="s">
        <v>46</v>
      </c>
      <c r="F9" s="3" t="s">
        <v>73</v>
      </c>
      <c r="G9" t="s">
        <v>74</v>
      </c>
    </row>
    <row r="10" spans="1:14">
      <c r="B10" t="s">
        <v>47</v>
      </c>
      <c r="F10" t="s">
        <v>72</v>
      </c>
      <c r="J10" t="s">
        <v>49</v>
      </c>
      <c r="N10" t="s">
        <v>51</v>
      </c>
    </row>
    <row r="11" spans="1:14">
      <c r="N11" t="s">
        <v>52</v>
      </c>
    </row>
    <row r="12" spans="1:14">
      <c r="N12" t="s">
        <v>53</v>
      </c>
    </row>
    <row r="13" spans="1:14">
      <c r="B13" t="s">
        <v>88</v>
      </c>
      <c r="F13" t="s">
        <v>89</v>
      </c>
    </row>
    <row r="14" spans="1:14">
      <c r="F14" t="s">
        <v>61</v>
      </c>
      <c r="J14" t="s">
        <v>59</v>
      </c>
    </row>
    <row r="15" spans="1:14">
      <c r="A15" s="5" t="s">
        <v>32</v>
      </c>
      <c r="B15" t="s">
        <v>54</v>
      </c>
      <c r="N15" t="s">
        <v>60</v>
      </c>
    </row>
    <row r="16" spans="1:14">
      <c r="B16" t="s">
        <v>55</v>
      </c>
      <c r="F16" t="s">
        <v>57</v>
      </c>
      <c r="J16" t="s">
        <v>58</v>
      </c>
    </row>
    <row r="17" spans="1:15">
      <c r="B17" t="s">
        <v>56</v>
      </c>
    </row>
    <row r="20" spans="1:15">
      <c r="B20" t="s">
        <v>63</v>
      </c>
      <c r="F20" t="s">
        <v>67</v>
      </c>
      <c r="J20" t="s">
        <v>69</v>
      </c>
    </row>
    <row r="21" spans="1:15">
      <c r="A21" s="5" t="s">
        <v>33</v>
      </c>
      <c r="B21" t="s">
        <v>64</v>
      </c>
      <c r="F21" s="3" t="s">
        <v>68</v>
      </c>
      <c r="I21" t="s">
        <v>75</v>
      </c>
      <c r="N21" t="s">
        <v>71</v>
      </c>
    </row>
    <row r="22" spans="1:15">
      <c r="B22" t="s">
        <v>65</v>
      </c>
      <c r="F22" s="5" t="s">
        <v>66</v>
      </c>
      <c r="J22" t="s">
        <v>70</v>
      </c>
    </row>
    <row r="26" spans="1:15">
      <c r="F26" t="s">
        <v>77</v>
      </c>
      <c r="J26" t="s">
        <v>81</v>
      </c>
      <c r="N26" t="s">
        <v>84</v>
      </c>
    </row>
    <row r="27" spans="1:15">
      <c r="A27" s="5" t="s">
        <v>34</v>
      </c>
      <c r="B27" t="s">
        <v>76</v>
      </c>
      <c r="F27" s="3" t="s">
        <v>79</v>
      </c>
      <c r="G27" t="s">
        <v>80</v>
      </c>
      <c r="J27" s="3" t="s">
        <v>79</v>
      </c>
      <c r="K27" t="s">
        <v>83</v>
      </c>
      <c r="N27" s="3" t="s">
        <v>79</v>
      </c>
      <c r="O27" t="s">
        <v>86</v>
      </c>
    </row>
    <row r="28" spans="1:15">
      <c r="F28" t="s">
        <v>78</v>
      </c>
      <c r="J28" t="s">
        <v>82</v>
      </c>
      <c r="N28" t="s">
        <v>85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</vt:lpstr>
      <vt:lpstr>DIST</vt:lpstr>
    </vt:vector>
  </TitlesOfParts>
  <Company>UPCT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L.Matencio</dc:creator>
  <cp:lastModifiedBy>Pablo L.Matencio</cp:lastModifiedBy>
  <dcterms:created xsi:type="dcterms:W3CDTF">2017-08-03T10:19:17Z</dcterms:created>
  <dcterms:modified xsi:type="dcterms:W3CDTF">2017-08-16T17:55:30Z</dcterms:modified>
</cp:coreProperties>
</file>