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enh\OneDrive\Desktop\USmegacity\nature\rev1\final\finalSub\"/>
    </mc:Choice>
  </mc:AlternateContent>
  <xr:revisionPtr revIDLastSave="0" documentId="13_ncr:1_{8CEB3795-0AD2-43B6-84BC-1EC0F0D4E034}" xr6:coauthVersionLast="47" xr6:coauthVersionMax="47" xr10:uidLastSave="{00000000-0000-0000-0000-000000000000}"/>
  <bookViews>
    <workbookView xWindow="-108" yWindow="-108" windowWidth="23256" windowHeight="13896" xr2:uid="{214BDF77-CEE7-41D4-8E0D-F91E09B721C6}"/>
  </bookViews>
  <sheets>
    <sheet name="Figure 1" sheetId="12" r:id="rId1"/>
    <sheet name="Figure 2" sheetId="13" r:id="rId2"/>
    <sheet name="Figure 3" sheetId="17" r:id="rId3"/>
    <sheet name="Figure 4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3" l="1"/>
  <c r="N31" i="13"/>
  <c r="O31" i="13"/>
  <c r="P31" i="13"/>
  <c r="Q31" i="13"/>
  <c r="R31" i="13"/>
  <c r="T31" i="13"/>
  <c r="I31" i="13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" i="13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" i="14"/>
  <c r="L31" i="14"/>
  <c r="M31" i="14"/>
  <c r="N31" i="14"/>
  <c r="O31" i="14"/>
  <c r="P31" i="14"/>
  <c r="R31" i="14"/>
  <c r="Q31" i="14"/>
  <c r="E31" i="14"/>
  <c r="F31" i="14"/>
  <c r="G31" i="14"/>
  <c r="H31" i="14"/>
  <c r="D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J31" i="14" s="1"/>
  <c r="S34" i="13" l="1"/>
  <c r="S31" i="13"/>
  <c r="S31" i="14"/>
  <c r="I31" i="14"/>
</calcChain>
</file>

<file path=xl/sharedStrings.xml><?xml version="1.0" encoding="utf-8"?>
<sst xmlns="http://schemas.openxmlformats.org/spreadsheetml/2006/main" count="758" uniqueCount="202">
  <si>
    <t>Total</t>
  </si>
  <si>
    <t>High</t>
  </si>
  <si>
    <t>S/N</t>
  </si>
  <si>
    <t>City</t>
  </si>
  <si>
    <t>State Names</t>
  </si>
  <si>
    <t>New York</t>
  </si>
  <si>
    <t>NY</t>
  </si>
  <si>
    <t>Los Angeles</t>
  </si>
  <si>
    <t>CA</t>
  </si>
  <si>
    <t>California</t>
  </si>
  <si>
    <t>Chicago</t>
  </si>
  <si>
    <t>IL</t>
  </si>
  <si>
    <t>Illinois</t>
  </si>
  <si>
    <t>Houston</t>
  </si>
  <si>
    <t>TX</t>
  </si>
  <si>
    <t>Texas</t>
  </si>
  <si>
    <t>Phoenix</t>
  </si>
  <si>
    <t>AZ</t>
  </si>
  <si>
    <t>Arizona</t>
  </si>
  <si>
    <t>Philadelphia</t>
  </si>
  <si>
    <t>PA</t>
  </si>
  <si>
    <t>Pennsylvania</t>
  </si>
  <si>
    <t>San Antonio</t>
  </si>
  <si>
    <t>FL</t>
  </si>
  <si>
    <t>Florida</t>
  </si>
  <si>
    <t>San Diego</t>
  </si>
  <si>
    <t>OH</t>
  </si>
  <si>
    <t>Ohio</t>
  </si>
  <si>
    <t>Dallas</t>
  </si>
  <si>
    <t>IN</t>
  </si>
  <si>
    <t>Indiana</t>
  </si>
  <si>
    <t>San Jose</t>
  </si>
  <si>
    <t>NC</t>
  </si>
  <si>
    <t>North Carolina</t>
  </si>
  <si>
    <t>Austin</t>
  </si>
  <si>
    <t>WA</t>
  </si>
  <si>
    <t>Washington</t>
  </si>
  <si>
    <t>Jacksonville</t>
  </si>
  <si>
    <t>CO</t>
  </si>
  <si>
    <t>Colorado</t>
  </si>
  <si>
    <t>Fort Worth</t>
  </si>
  <si>
    <t>DC</t>
  </si>
  <si>
    <t>District of Columbia</t>
  </si>
  <si>
    <t>Columbus</t>
  </si>
  <si>
    <t>TN</t>
  </si>
  <si>
    <t>Tennessee</t>
  </si>
  <si>
    <t>Indianapolis</t>
  </si>
  <si>
    <t>OK</t>
  </si>
  <si>
    <t>Oklahoma</t>
  </si>
  <si>
    <t>Charlotte</t>
  </si>
  <si>
    <t>MA</t>
  </si>
  <si>
    <t>Massachusetts</t>
  </si>
  <si>
    <t>San Francisco</t>
  </si>
  <si>
    <t>OR</t>
  </si>
  <si>
    <t>Oregon</t>
  </si>
  <si>
    <t>Seattle</t>
  </si>
  <si>
    <t>NV</t>
  </si>
  <si>
    <t>Nevada</t>
  </si>
  <si>
    <t>Denver</t>
  </si>
  <si>
    <t>MI</t>
  </si>
  <si>
    <t>Michigan</t>
  </si>
  <si>
    <t>Nashville</t>
  </si>
  <si>
    <t>Oklahoma City</t>
  </si>
  <si>
    <t>El Paso</t>
  </si>
  <si>
    <t>Boston</t>
  </si>
  <si>
    <t>Portland</t>
  </si>
  <si>
    <t>Las Vegas</t>
  </si>
  <si>
    <t>Detroit</t>
  </si>
  <si>
    <t>Memphis</t>
  </si>
  <si>
    <t>State Code</t>
  </si>
  <si>
    <t>Low</t>
  </si>
  <si>
    <t>Median</t>
  </si>
  <si>
    <t>Very High</t>
  </si>
  <si>
    <t>Angular Distortion Area (sq. km)</t>
  </si>
  <si>
    <t>Total Area</t>
  </si>
  <si>
    <t>Total without ND</t>
  </si>
  <si>
    <t>No Data (ND)</t>
  </si>
  <si>
    <t>Very Low</t>
  </si>
  <si>
    <t>Buildings</t>
  </si>
  <si>
    <t>Total Buildings</t>
  </si>
  <si>
    <t>Buildings in ND Areas</t>
  </si>
  <si>
    <t>Mean VLM (mm/year)</t>
  </si>
  <si>
    <t>Area Exposure (%)</t>
  </si>
  <si>
    <t>-3 &gt; VLM (mm per year) ≤ -5</t>
  </si>
  <si>
    <t>VLM &lt; -10 mm per year</t>
  </si>
  <si>
    <r>
      <t xml:space="preserve">VLM </t>
    </r>
    <r>
      <rPr>
        <b/>
        <sz val="11"/>
        <color theme="1"/>
        <rFont val="Calibri"/>
        <family val="2"/>
      </rPr>
      <t>≥</t>
    </r>
    <r>
      <rPr>
        <b/>
        <sz val="11"/>
        <color theme="1"/>
        <rFont val="Calibri"/>
        <family val="2"/>
        <scheme val="minor"/>
      </rPr>
      <t xml:space="preserve"> 0 mm per year</t>
    </r>
  </si>
  <si>
    <r>
      <t xml:space="preserve">0 &gt; VLM (mm per year) </t>
    </r>
    <r>
      <rPr>
        <b/>
        <sz val="11"/>
        <color theme="1"/>
        <rFont val="Calibri"/>
        <family val="2"/>
      </rPr>
      <t>≤</t>
    </r>
    <r>
      <rPr>
        <b/>
        <sz val="11"/>
        <color theme="1"/>
        <rFont val="Calibri"/>
        <family val="2"/>
        <scheme val="minor"/>
      </rPr>
      <t xml:space="preserve"> -3</t>
    </r>
  </si>
  <si>
    <t>Exposed Population</t>
  </si>
  <si>
    <t>Total Subsiding Population</t>
  </si>
  <si>
    <t>Agency Code</t>
  </si>
  <si>
    <t>Site Number</t>
  </si>
  <si>
    <t>Station Names</t>
  </si>
  <si>
    <t>Latitude</t>
  </si>
  <si>
    <t>Longitude</t>
  </si>
  <si>
    <t>Aquifer Types</t>
  </si>
  <si>
    <t>Well Depth (m)</t>
  </si>
  <si>
    <t>Hole Depth (m)</t>
  </si>
  <si>
    <t>Time Series Length</t>
  </si>
  <si>
    <t>USGS</t>
  </si>
  <si>
    <t>Q  3905. 1</t>
  </si>
  <si>
    <t>Confined</t>
  </si>
  <si>
    <t>Q  3810. 2</t>
  </si>
  <si>
    <t>Unconfined</t>
  </si>
  <si>
    <t>37N15E-30.6b1 (GS-1D)</t>
  </si>
  <si>
    <t>LJ-65-32-428 (Clear Lake Deep Extensometer)</t>
  </si>
  <si>
    <t>Confined/Unconfined</t>
  </si>
  <si>
    <t>LJ-65-21-226 (Southwest Extensometer)</t>
  </si>
  <si>
    <t>LJ-65-21-230 (Southwest Piezometer No. 2)</t>
  </si>
  <si>
    <t>LJ-65-12-725 (Addicks Piezometer No. 2)</t>
  </si>
  <si>
    <t>NaN</t>
  </si>
  <si>
    <t>LJ-65-12-726 (Addicks Extensometer)</t>
  </si>
  <si>
    <t>LJ-65-12-729 (Addicks Piezometer No. 1)</t>
  </si>
  <si>
    <t>LJ-65-14-738 (Northeast Piezometer No. 4)</t>
  </si>
  <si>
    <t>LJ-65-07-905 (Lake Houston Piezometer No. 2)</t>
  </si>
  <si>
    <t>PH  1043 Philadelphia County Observation Well</t>
  </si>
  <si>
    <t>AY-68-36-132 (Z DED)</t>
  </si>
  <si>
    <t>AY-68-27-610 (Parkwood Park)</t>
  </si>
  <si>
    <t>AY-68-27-609 (Western Oak)</t>
  </si>
  <si>
    <t>AY-68-28-211 (Shavano Park at Fawn Drive)</t>
  </si>
  <si>
    <t>AY-68-29-112 (Donella)</t>
  </si>
  <si>
    <t>019S002W02C007S</t>
  </si>
  <si>
    <t>019S002W02C008S</t>
  </si>
  <si>
    <t>019S002W02C009S</t>
  </si>
  <si>
    <t>019S002W02C010S</t>
  </si>
  <si>
    <t>019S002W02C011S</t>
  </si>
  <si>
    <t>018S002W22E003S</t>
  </si>
  <si>
    <t>018S002W22E004S</t>
  </si>
  <si>
    <t>018S002W22E005S</t>
  </si>
  <si>
    <t>018S002W22E006S</t>
  </si>
  <si>
    <t>018S002W22E007S</t>
  </si>
  <si>
    <t>017S002W20F001S</t>
  </si>
  <si>
    <t>017S002W20F002S</t>
  </si>
  <si>
    <t>017S002W20F003S</t>
  </si>
  <si>
    <t>017S002W20F004S</t>
  </si>
  <si>
    <t>017S002W20F005S</t>
  </si>
  <si>
    <t>017S002W05Q001S</t>
  </si>
  <si>
    <t>Unknown</t>
  </si>
  <si>
    <t>017S002W05Q002S</t>
  </si>
  <si>
    <t>017S002W05Q003S</t>
  </si>
  <si>
    <t>017S002W05Q004S</t>
  </si>
  <si>
    <t>017S002W05Q005S</t>
  </si>
  <si>
    <t>017S002W05Q006S</t>
  </si>
  <si>
    <t>017S003W01K001S</t>
  </si>
  <si>
    <t>017S003W01K002S</t>
  </si>
  <si>
    <t>017S003W01K003S</t>
  </si>
  <si>
    <t>017S003W01K004S</t>
  </si>
  <si>
    <t>017S003W01K005S</t>
  </si>
  <si>
    <t>016S002W34G001S</t>
  </si>
  <si>
    <t>016S002W34G002S</t>
  </si>
  <si>
    <t>016S002W34G003S</t>
  </si>
  <si>
    <t>016S002W34G004S</t>
  </si>
  <si>
    <t>016S002W34G005S</t>
  </si>
  <si>
    <t>016S002W34G006S</t>
  </si>
  <si>
    <t>016S002W18J003S</t>
  </si>
  <si>
    <t>016S002W18J004S</t>
  </si>
  <si>
    <t>016S002W18J005S</t>
  </si>
  <si>
    <t>016S002W18J006S</t>
  </si>
  <si>
    <t>016S002W18J007S</t>
  </si>
  <si>
    <t>013S002W12M001S</t>
  </si>
  <si>
    <t>013S002W12M002S</t>
  </si>
  <si>
    <t>YD-58-50-301 (Lovelady)</t>
  </si>
  <si>
    <t>FR-271 PARSONS AVE WTP DEEP WELL AT COLUMBUS OH</t>
  </si>
  <si>
    <t>FR-272 PARSONS AVE WTP SHALLOW WELL AT COLUMBUS OH</t>
  </si>
  <si>
    <t>OH015</t>
  </si>
  <si>
    <t>FR-19 OH</t>
  </si>
  <si>
    <t>FR-10 OH</t>
  </si>
  <si>
    <t>MARION 34 (MA 34)</t>
  </si>
  <si>
    <t>MARION 35 (MA 35)</t>
  </si>
  <si>
    <t>MARION 39 (MA 39)</t>
  </si>
  <si>
    <t>WE Cb   8</t>
  </si>
  <si>
    <t>01.00S/01.00E-24ADB01</t>
  </si>
  <si>
    <t>01.00S/02.00E-19AAD01</t>
  </si>
  <si>
    <t>01.00S/01.00E-24BBC01</t>
  </si>
  <si>
    <t>01.00S/01.00E-24BBC02</t>
  </si>
  <si>
    <t>01.00S/02.00E-18CAB01</t>
  </si>
  <si>
    <t>01.00S/02.00E-14ABC01</t>
  </si>
  <si>
    <t>RECOVERY PARK SOUTHEAST 01 DEEP (RP-SE 01 D)</t>
  </si>
  <si>
    <t>RECOVERY PARK SOUTH 05 SHALLOW (RP-S 05 S)</t>
  </si>
  <si>
    <t>RECOVERY PARK SOUTH 05 DEEP (RP-S 05 D)</t>
  </si>
  <si>
    <t>RECOVERY PARK SOUTH 06 SHALLOW (RP-S 06 S)</t>
  </si>
  <si>
    <t>RECOVERY PARK CENTRAL 01 SHALLOW (RP-C 01 S)</t>
  </si>
  <si>
    <t>RECOVERY PARK CENTRAL 04 SHALLOW (RP-C 04 S)</t>
  </si>
  <si>
    <t>RECOVERY PARK CENTRAL 02 DEEP (RP-C 02 D)</t>
  </si>
  <si>
    <t>RECOVERY PARK NORTHWEST 03 SHALLOW (RP-NW 03 S)</t>
  </si>
  <si>
    <t>RECOVERY PARK NORTHWEST 03 DEEP (RP-NW 03 D)</t>
  </si>
  <si>
    <t>RECOVERY PARK NORTH 06 SHALLOW (RP-N 06 S)</t>
  </si>
  <si>
    <t>RECOVERY PARK NORTH 06 DEEP (RP-N 06 D)</t>
  </si>
  <si>
    <t>RECOVERY PARK NORTHEAST 04 SHALLOW (RP-NE 04 S)</t>
  </si>
  <si>
    <t>RECOVERY PARK NORTHEAST 04 DEEP (RP-NE 04 D)</t>
  </si>
  <si>
    <t>RECOVERY PARK NORTH 05 SHALLOW (RP-N 05 S)</t>
  </si>
  <si>
    <t>RECOVERY PARK NORTH 05 DEEP (RP-N 05 D)</t>
  </si>
  <si>
    <t>Sh:P-076</t>
  </si>
  <si>
    <t>Sh:P-099</t>
  </si>
  <si>
    <t>Sh:Q-001</t>
  </si>
  <si>
    <t>SH:Q-094</t>
  </si>
  <si>
    <t>Theil Sen Slope (m per year)</t>
  </si>
  <si>
    <t>Standard Deviation (m per year)</t>
  </si>
  <si>
    <t>*NaN rates are where the wells are more than 50 m away from InSAR pixels</t>
  </si>
  <si>
    <t>-5 &gt; VLM (mm per year) ≤ -10</t>
  </si>
  <si>
    <t>Total Subsiding Population (Upper Limit)</t>
  </si>
  <si>
    <r>
      <t>Total Subsiding Area (km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</si>
  <si>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Total Subsiding Area (Upper Limit)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</si>
</sst>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"/>
    <numFmt numFmtId="167" formatCode="_(* #,##0.0_);_(* \(#,##0.0\);_(* &quot;-&quot;??_);_(@_)"/>
    <numFmt numFmtId="168" formatCode="#,##0.0"/>
    <numFmt numFmtId="169" formatCode="0.00_);\(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/>
    <xf numFmtId="43" fontId="0" fillId="0" borderId="0" xfId="1" applyFont="1"/>
    <xf numFmtId="167" fontId="0" fillId="0" borderId="0" xfId="1" applyNumberFormat="1" applyFont="1" applyAlignment="1">
      <alignment horizontal="center"/>
    </xf>
    <xf numFmtId="167" fontId="0" fillId="0" borderId="0" xfId="1" applyNumberFormat="1" applyFont="1" applyAlignment="1"/>
    <xf numFmtId="167" fontId="2" fillId="0" borderId="0" xfId="1" applyNumberFormat="1" applyFont="1"/>
    <xf numFmtId="167" fontId="2" fillId="0" borderId="0" xfId="1" applyNumberFormat="1" applyFont="1" applyAlignment="1"/>
    <xf numFmtId="164" fontId="0" fillId="0" borderId="0" xfId="1" applyNumberFormat="1" applyFont="1" applyAlignment="1">
      <alignment horizontal="center"/>
    </xf>
    <xf numFmtId="164" fontId="2" fillId="0" borderId="0" xfId="1" applyNumberFormat="1" applyFont="1" applyAlignment="1"/>
    <xf numFmtId="164" fontId="0" fillId="0" borderId="0" xfId="1" applyNumberFormat="1" applyFont="1" applyAlignment="1"/>
    <xf numFmtId="164" fontId="2" fillId="0" borderId="0" xfId="0" applyNumberFormat="1" applyFont="1"/>
    <xf numFmtId="166" fontId="0" fillId="0" borderId="0" xfId="1" applyNumberFormat="1" applyFont="1" applyAlignment="1">
      <alignment horizontal="center"/>
    </xf>
    <xf numFmtId="49" fontId="2" fillId="0" borderId="0" xfId="0" applyNumberFormat="1" applyFont="1" applyAlignment="1">
      <alignment wrapText="1"/>
    </xf>
    <xf numFmtId="49" fontId="2" fillId="0" borderId="0" xfId="0" applyNumberFormat="1" applyFont="1" applyAlignment="1">
      <alignment horizontal="center" wrapText="1"/>
    </xf>
    <xf numFmtId="165" fontId="0" fillId="0" borderId="0" xfId="0" applyNumberFormat="1"/>
    <xf numFmtId="168" fontId="0" fillId="0" borderId="0" xfId="0" applyNumberFormat="1"/>
    <xf numFmtId="165" fontId="2" fillId="0" borderId="0" xfId="0" applyNumberFormat="1" applyFont="1" applyAlignment="1">
      <alignment horizontal="center"/>
    </xf>
    <xf numFmtId="168" fontId="2" fillId="0" borderId="0" xfId="0" applyNumberFormat="1" applyFont="1"/>
    <xf numFmtId="169" fontId="0" fillId="0" borderId="0" xfId="1" applyNumberFormat="1" applyFont="1"/>
    <xf numFmtId="169" fontId="0" fillId="0" borderId="0" xfId="0" applyNumberFormat="1"/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DFAB0-48E7-4A4A-9DEA-839E39BA4143}">
  <dimension ref="A1:E29"/>
  <sheetViews>
    <sheetView tabSelected="1" workbookViewId="0">
      <selection activeCell="I25" sqref="I25"/>
    </sheetView>
  </sheetViews>
  <sheetFormatPr defaultRowHeight="14.4" x14ac:dyDescent="0.3"/>
  <cols>
    <col min="1" max="1" width="8.77734375"/>
    <col min="2" max="2" width="14.5546875" customWidth="1"/>
    <col min="3" max="3" width="18.44140625" customWidth="1"/>
    <col min="4" max="4" width="10.6640625" customWidth="1"/>
    <col min="5" max="5" width="20" customWidth="1"/>
  </cols>
  <sheetData>
    <row r="1" spans="1:5" s="2" customFormat="1" ht="30.6" customHeight="1" x14ac:dyDescent="0.3">
      <c r="A1" s="2" t="s">
        <v>2</v>
      </c>
      <c r="B1" s="2" t="s">
        <v>3</v>
      </c>
      <c r="C1" s="2" t="s">
        <v>4</v>
      </c>
      <c r="D1" s="2" t="s">
        <v>69</v>
      </c>
      <c r="E1" s="2" t="s">
        <v>81</v>
      </c>
    </row>
    <row r="2" spans="1:5" x14ac:dyDescent="0.3">
      <c r="A2">
        <v>1</v>
      </c>
      <c r="B2" t="s">
        <v>5</v>
      </c>
      <c r="C2" t="s">
        <v>5</v>
      </c>
      <c r="D2" t="s">
        <v>6</v>
      </c>
      <c r="E2" s="19">
        <v>-2.4301945187321299</v>
      </c>
    </row>
    <row r="3" spans="1:5" x14ac:dyDescent="0.3">
      <c r="A3">
        <v>2</v>
      </c>
      <c r="B3" t="s">
        <v>7</v>
      </c>
      <c r="C3" t="s">
        <v>9</v>
      </c>
      <c r="D3" t="s">
        <v>8</v>
      </c>
      <c r="E3" s="19">
        <v>-0.72938883301503599</v>
      </c>
    </row>
    <row r="4" spans="1:5" x14ac:dyDescent="0.3">
      <c r="A4">
        <v>3</v>
      </c>
      <c r="B4" t="s">
        <v>10</v>
      </c>
      <c r="C4" t="s">
        <v>12</v>
      </c>
      <c r="D4" t="s">
        <v>11</v>
      </c>
      <c r="E4" s="19">
        <v>-2.32328275125067</v>
      </c>
    </row>
    <row r="5" spans="1:5" x14ac:dyDescent="0.3">
      <c r="A5">
        <v>4</v>
      </c>
      <c r="B5" t="s">
        <v>13</v>
      </c>
      <c r="C5" t="s">
        <v>15</v>
      </c>
      <c r="D5" t="s">
        <v>14</v>
      </c>
      <c r="E5" s="19">
        <v>-5.2162699351657702</v>
      </c>
    </row>
    <row r="6" spans="1:5" x14ac:dyDescent="0.3">
      <c r="A6">
        <v>5</v>
      </c>
      <c r="B6" t="s">
        <v>16</v>
      </c>
      <c r="C6" t="s">
        <v>18</v>
      </c>
      <c r="D6" t="s">
        <v>17</v>
      </c>
      <c r="E6" s="19">
        <v>-0.84568156455136201</v>
      </c>
    </row>
    <row r="7" spans="1:5" x14ac:dyDescent="0.3">
      <c r="A7">
        <v>6</v>
      </c>
      <c r="B7" t="s">
        <v>19</v>
      </c>
      <c r="C7" t="s">
        <v>21</v>
      </c>
      <c r="D7" t="s">
        <v>20</v>
      </c>
      <c r="E7" s="19">
        <v>-0.73477810075218197</v>
      </c>
    </row>
    <row r="8" spans="1:5" x14ac:dyDescent="0.3">
      <c r="A8">
        <v>7</v>
      </c>
      <c r="B8" t="s">
        <v>22</v>
      </c>
      <c r="C8" t="s">
        <v>15</v>
      </c>
      <c r="D8" t="s">
        <v>14</v>
      </c>
      <c r="E8" s="19">
        <v>-1.09944327934657</v>
      </c>
    </row>
    <row r="9" spans="1:5" x14ac:dyDescent="0.3">
      <c r="A9">
        <v>8</v>
      </c>
      <c r="B9" t="s">
        <v>25</v>
      </c>
      <c r="C9" t="s">
        <v>9</v>
      </c>
      <c r="D9" t="s">
        <v>8</v>
      </c>
      <c r="E9" s="19">
        <v>-1.0761557053286099</v>
      </c>
    </row>
    <row r="10" spans="1:5" x14ac:dyDescent="0.3">
      <c r="A10">
        <v>9</v>
      </c>
      <c r="B10" t="s">
        <v>28</v>
      </c>
      <c r="C10" t="s">
        <v>15</v>
      </c>
      <c r="D10" t="s">
        <v>14</v>
      </c>
      <c r="E10" s="19">
        <v>-3.8458341794158102</v>
      </c>
    </row>
    <row r="11" spans="1:5" x14ac:dyDescent="0.3">
      <c r="A11">
        <v>10</v>
      </c>
      <c r="B11" t="s">
        <v>31</v>
      </c>
      <c r="C11" t="s">
        <v>9</v>
      </c>
      <c r="D11" t="s">
        <v>8</v>
      </c>
      <c r="E11" s="19">
        <v>0.21892289127266501</v>
      </c>
    </row>
    <row r="12" spans="1:5" x14ac:dyDescent="0.3">
      <c r="A12">
        <v>11</v>
      </c>
      <c r="B12" t="s">
        <v>34</v>
      </c>
      <c r="C12" t="s">
        <v>15</v>
      </c>
      <c r="D12" t="s">
        <v>14</v>
      </c>
      <c r="E12" s="19">
        <v>-0.79163119572817608</v>
      </c>
    </row>
    <row r="13" spans="1:5" x14ac:dyDescent="0.3">
      <c r="A13">
        <v>12</v>
      </c>
      <c r="B13" t="s">
        <v>37</v>
      </c>
      <c r="C13" t="s">
        <v>24</v>
      </c>
      <c r="D13" t="s">
        <v>23</v>
      </c>
      <c r="E13" s="19">
        <v>0.45216740616768603</v>
      </c>
    </row>
    <row r="14" spans="1:5" x14ac:dyDescent="0.3">
      <c r="A14">
        <v>13</v>
      </c>
      <c r="B14" t="s">
        <v>40</v>
      </c>
      <c r="C14" t="s">
        <v>15</v>
      </c>
      <c r="D14" t="s">
        <v>14</v>
      </c>
      <c r="E14" s="19">
        <v>-4.3662442468873301</v>
      </c>
    </row>
    <row r="15" spans="1:5" x14ac:dyDescent="0.3">
      <c r="A15">
        <v>14</v>
      </c>
      <c r="B15" t="s">
        <v>43</v>
      </c>
      <c r="C15" t="s">
        <v>27</v>
      </c>
      <c r="D15" t="s">
        <v>26</v>
      </c>
      <c r="E15" s="19">
        <v>-1.93362258103676</v>
      </c>
    </row>
    <row r="16" spans="1:5" x14ac:dyDescent="0.3">
      <c r="A16">
        <v>15</v>
      </c>
      <c r="B16" t="s">
        <v>46</v>
      </c>
      <c r="C16" t="s">
        <v>30</v>
      </c>
      <c r="D16" t="s">
        <v>29</v>
      </c>
      <c r="E16" s="19">
        <v>-1.4230153323487498</v>
      </c>
    </row>
    <row r="17" spans="1:5" x14ac:dyDescent="0.3">
      <c r="A17">
        <v>16</v>
      </c>
      <c r="B17" t="s">
        <v>49</v>
      </c>
      <c r="C17" t="s">
        <v>33</v>
      </c>
      <c r="D17" t="s">
        <v>32</v>
      </c>
      <c r="E17" s="19">
        <v>-1.50732090924683</v>
      </c>
    </row>
    <row r="18" spans="1:5" x14ac:dyDescent="0.3">
      <c r="A18">
        <v>17</v>
      </c>
      <c r="B18" t="s">
        <v>52</v>
      </c>
      <c r="C18" t="s">
        <v>9</v>
      </c>
      <c r="D18" t="s">
        <v>8</v>
      </c>
      <c r="E18" s="19">
        <v>-0.85705093383756803</v>
      </c>
    </row>
    <row r="19" spans="1:5" x14ac:dyDescent="0.3">
      <c r="A19">
        <v>18</v>
      </c>
      <c r="B19" t="s">
        <v>55</v>
      </c>
      <c r="C19" t="s">
        <v>36</v>
      </c>
      <c r="D19" t="s">
        <v>35</v>
      </c>
      <c r="E19" s="19">
        <v>-1.8473519461170502</v>
      </c>
    </row>
    <row r="20" spans="1:5" x14ac:dyDescent="0.3">
      <c r="A20">
        <v>19</v>
      </c>
      <c r="B20" t="s">
        <v>58</v>
      </c>
      <c r="C20" t="s">
        <v>39</v>
      </c>
      <c r="D20" t="s">
        <v>38</v>
      </c>
      <c r="E20" s="19">
        <v>-1.7141681809815201</v>
      </c>
    </row>
    <row r="21" spans="1:5" x14ac:dyDescent="0.3">
      <c r="A21">
        <v>20</v>
      </c>
      <c r="B21" t="s">
        <v>36</v>
      </c>
      <c r="C21" t="s">
        <v>42</v>
      </c>
      <c r="D21" t="s">
        <v>41</v>
      </c>
      <c r="E21" s="19">
        <v>-1.2832849514139399</v>
      </c>
    </row>
    <row r="22" spans="1:5" x14ac:dyDescent="0.3">
      <c r="A22">
        <v>21</v>
      </c>
      <c r="B22" t="s">
        <v>61</v>
      </c>
      <c r="C22" t="s">
        <v>45</v>
      </c>
      <c r="D22" t="s">
        <v>44</v>
      </c>
      <c r="E22" s="19">
        <v>-1.1332191502308</v>
      </c>
    </row>
    <row r="23" spans="1:5" x14ac:dyDescent="0.3">
      <c r="A23">
        <v>22</v>
      </c>
      <c r="B23" t="s">
        <v>62</v>
      </c>
      <c r="C23" t="s">
        <v>48</v>
      </c>
      <c r="D23" t="s">
        <v>47</v>
      </c>
      <c r="E23" s="19">
        <v>-1.2832657344192899</v>
      </c>
    </row>
    <row r="24" spans="1:5" x14ac:dyDescent="0.3">
      <c r="A24">
        <v>23</v>
      </c>
      <c r="B24" t="s">
        <v>63</v>
      </c>
      <c r="C24" t="s">
        <v>15</v>
      </c>
      <c r="D24" t="s">
        <v>14</v>
      </c>
      <c r="E24" s="19">
        <v>-0.75382685011880812</v>
      </c>
    </row>
    <row r="25" spans="1:5" x14ac:dyDescent="0.3">
      <c r="A25">
        <v>24</v>
      </c>
      <c r="B25" t="s">
        <v>64</v>
      </c>
      <c r="C25" t="s">
        <v>51</v>
      </c>
      <c r="D25" t="s">
        <v>50</v>
      </c>
      <c r="E25" s="19">
        <v>-0.47842344808211001</v>
      </c>
    </row>
    <row r="26" spans="1:5" x14ac:dyDescent="0.3">
      <c r="A26">
        <v>25</v>
      </c>
      <c r="B26" t="s">
        <v>65</v>
      </c>
      <c r="C26" t="s">
        <v>54</v>
      </c>
      <c r="D26" t="s">
        <v>53</v>
      </c>
      <c r="E26" s="19">
        <v>-0.92246282396637802</v>
      </c>
    </row>
    <row r="27" spans="1:5" x14ac:dyDescent="0.3">
      <c r="A27">
        <v>26</v>
      </c>
      <c r="B27" t="s">
        <v>66</v>
      </c>
      <c r="C27" t="s">
        <v>57</v>
      </c>
      <c r="D27" t="s">
        <v>56</v>
      </c>
      <c r="E27" s="19">
        <v>-0.84135798556344998</v>
      </c>
    </row>
    <row r="28" spans="1:5" x14ac:dyDescent="0.3">
      <c r="A28">
        <v>27</v>
      </c>
      <c r="B28" t="s">
        <v>67</v>
      </c>
      <c r="C28" t="s">
        <v>60</v>
      </c>
      <c r="D28" t="s">
        <v>59</v>
      </c>
      <c r="E28" s="19">
        <v>-1.7256272994008102</v>
      </c>
    </row>
    <row r="29" spans="1:5" x14ac:dyDescent="0.3">
      <c r="A29">
        <v>28</v>
      </c>
      <c r="B29" t="s">
        <v>68</v>
      </c>
      <c r="C29" t="s">
        <v>45</v>
      </c>
      <c r="D29" t="s">
        <v>44</v>
      </c>
      <c r="E29" s="19">
        <v>6.0862719385257804E-3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05013-E24D-4B1F-9452-F61C50F5F2F9}">
  <dimension ref="A1:T34"/>
  <sheetViews>
    <sheetView topLeftCell="B1" zoomScale="80" zoomScaleNormal="80" workbookViewId="0">
      <selection activeCell="L27" sqref="L27"/>
    </sheetView>
  </sheetViews>
  <sheetFormatPr defaultRowHeight="14.4" x14ac:dyDescent="0.3"/>
  <cols>
    <col min="2" max="2" width="13.6640625" customWidth="1"/>
    <col min="3" max="3" width="10.6640625" customWidth="1"/>
    <col min="4" max="4" width="12.77734375" customWidth="1"/>
    <col min="5" max="5" width="13.109375" customWidth="1"/>
    <col min="6" max="6" width="13.77734375" customWidth="1"/>
    <col min="7" max="7" width="15.109375" customWidth="1"/>
    <col min="8" max="8" width="11.33203125" customWidth="1"/>
    <col min="9" max="9" width="12.6640625" customWidth="1"/>
    <col min="10" max="10" width="14.21875" customWidth="1"/>
    <col min="11" max="12" width="12.6640625" customWidth="1"/>
    <col min="13" max="13" width="12.21875" customWidth="1"/>
    <col min="14" max="14" width="12.77734375" customWidth="1"/>
    <col min="15" max="15" width="14" customWidth="1"/>
    <col min="16" max="16" width="13" customWidth="1"/>
    <col min="17" max="17" width="14.5546875" customWidth="1"/>
    <col min="18" max="18" width="13.21875" customWidth="1"/>
    <col min="19" max="19" width="15.21875" customWidth="1"/>
    <col min="20" max="20" width="14.77734375" customWidth="1"/>
  </cols>
  <sheetData>
    <row r="1" spans="1:20" x14ac:dyDescent="0.3">
      <c r="A1" s="2" t="s">
        <v>2</v>
      </c>
      <c r="B1" s="2" t="s">
        <v>3</v>
      </c>
      <c r="C1" s="2" t="s">
        <v>69</v>
      </c>
      <c r="D1" s="28" t="s">
        <v>82</v>
      </c>
      <c r="E1" s="28"/>
      <c r="F1" s="28"/>
      <c r="G1" s="28"/>
      <c r="H1" s="28"/>
      <c r="I1" s="28"/>
      <c r="J1" s="1"/>
      <c r="K1" s="1"/>
      <c r="L1" s="1"/>
      <c r="N1" s="28" t="s">
        <v>87</v>
      </c>
      <c r="O1" s="28"/>
      <c r="P1" s="28"/>
      <c r="Q1" s="28"/>
      <c r="R1" s="28"/>
      <c r="S1" s="28"/>
      <c r="T1" s="28"/>
    </row>
    <row r="2" spans="1:20" ht="53.4" customHeight="1" x14ac:dyDescent="0.3">
      <c r="A2" s="2"/>
      <c r="B2" s="2"/>
      <c r="C2" s="2"/>
      <c r="D2" s="4" t="s">
        <v>85</v>
      </c>
      <c r="E2" s="4" t="s">
        <v>86</v>
      </c>
      <c r="F2" s="20" t="s">
        <v>83</v>
      </c>
      <c r="G2" s="20" t="s">
        <v>198</v>
      </c>
      <c r="H2" s="4" t="s">
        <v>84</v>
      </c>
      <c r="I2" s="4" t="s">
        <v>200</v>
      </c>
      <c r="J2" s="5" t="s">
        <v>201</v>
      </c>
      <c r="K2" s="4"/>
      <c r="L2" s="4"/>
      <c r="N2" s="5" t="s">
        <v>85</v>
      </c>
      <c r="O2" s="5" t="s">
        <v>86</v>
      </c>
      <c r="P2" s="21" t="s">
        <v>83</v>
      </c>
      <c r="Q2" s="21" t="s">
        <v>198</v>
      </c>
      <c r="R2" s="5" t="s">
        <v>84</v>
      </c>
      <c r="S2" s="5" t="s">
        <v>88</v>
      </c>
      <c r="T2" s="5" t="s">
        <v>199</v>
      </c>
    </row>
    <row r="3" spans="1:20" x14ac:dyDescent="0.3">
      <c r="A3">
        <v>1</v>
      </c>
      <c r="B3" t="s">
        <v>5</v>
      </c>
      <c r="C3" t="s">
        <v>6</v>
      </c>
      <c r="D3" s="8">
        <v>0.44170825268067798</v>
      </c>
      <c r="E3" s="8">
        <v>81.953829381516798</v>
      </c>
      <c r="F3" s="8">
        <v>17.307765296520401</v>
      </c>
      <c r="G3" s="8">
        <v>0.29643531624347702</v>
      </c>
      <c r="H3" s="8">
        <v>2.6175303862558698E-4</v>
      </c>
      <c r="I3" s="22">
        <v>777.4507002548163</v>
      </c>
      <c r="J3" s="23">
        <v>3.5076127272726998</v>
      </c>
      <c r="K3" s="23"/>
      <c r="L3" s="23"/>
      <c r="M3" s="22"/>
      <c r="N3" s="15">
        <v>25483</v>
      </c>
      <c r="O3" s="15">
        <v>8025803</v>
      </c>
      <c r="P3" s="15">
        <v>734565</v>
      </c>
      <c r="Q3" s="15">
        <v>69</v>
      </c>
      <c r="R3" s="15">
        <v>0</v>
      </c>
      <c r="S3" s="26">
        <f>SUM(O3:R3)</f>
        <v>8760437</v>
      </c>
      <c r="T3" s="15">
        <v>142</v>
      </c>
    </row>
    <row r="4" spans="1:20" x14ac:dyDescent="0.3">
      <c r="A4">
        <v>2</v>
      </c>
      <c r="B4" t="s">
        <v>7</v>
      </c>
      <c r="C4" t="s">
        <v>8</v>
      </c>
      <c r="D4" s="8">
        <v>31.537709662553699</v>
      </c>
      <c r="E4" s="8">
        <v>63.000374733748203</v>
      </c>
      <c r="F4" s="8">
        <v>3.6933288587058102</v>
      </c>
      <c r="G4" s="8">
        <v>1.5063709629287501</v>
      </c>
      <c r="H4" s="8">
        <v>0.26221578206346202</v>
      </c>
      <c r="I4" s="22">
        <v>831.81682759997159</v>
      </c>
      <c r="J4" s="23">
        <v>5.5394272727273002</v>
      </c>
      <c r="K4" s="23"/>
      <c r="L4" s="23"/>
      <c r="M4" s="22"/>
      <c r="N4" s="15">
        <v>1209503</v>
      </c>
      <c r="O4" s="15">
        <v>2373187</v>
      </c>
      <c r="P4" s="15">
        <v>127329</v>
      </c>
      <c r="Q4" s="15">
        <v>56115</v>
      </c>
      <c r="R4" s="15">
        <v>10118</v>
      </c>
      <c r="S4" s="26">
        <f t="shared" ref="S4:S30" si="0">SUM(O4:R4)</f>
        <v>2566749</v>
      </c>
      <c r="T4" s="15">
        <v>210</v>
      </c>
    </row>
    <row r="5" spans="1:20" x14ac:dyDescent="0.3">
      <c r="A5">
        <v>3</v>
      </c>
      <c r="B5" t="s">
        <v>10</v>
      </c>
      <c r="C5" t="s">
        <v>11</v>
      </c>
      <c r="D5" s="8">
        <v>3.1688682976700702E-2</v>
      </c>
      <c r="E5" s="8">
        <v>89.700252815551096</v>
      </c>
      <c r="F5" s="8">
        <v>10.191265488711201</v>
      </c>
      <c r="G5" s="8">
        <v>7.6793012761055796E-2</v>
      </c>
      <c r="H5" s="8">
        <v>0</v>
      </c>
      <c r="I5" s="22">
        <v>588.51344872331651</v>
      </c>
      <c r="J5" s="23">
        <v>0.739972727272727</v>
      </c>
      <c r="K5" s="23"/>
      <c r="L5" s="23"/>
      <c r="M5" s="22"/>
      <c r="N5" s="15">
        <v>0</v>
      </c>
      <c r="O5" s="15">
        <v>2643098</v>
      </c>
      <c r="P5" s="15">
        <v>55831</v>
      </c>
      <c r="Q5" s="15">
        <v>133</v>
      </c>
      <c r="R5" s="15">
        <v>0</v>
      </c>
      <c r="S5" s="26">
        <f t="shared" si="0"/>
        <v>2699062</v>
      </c>
      <c r="T5" s="15">
        <v>10</v>
      </c>
    </row>
    <row r="6" spans="1:20" x14ac:dyDescent="0.3">
      <c r="A6">
        <v>4</v>
      </c>
      <c r="B6" t="s">
        <v>13</v>
      </c>
      <c r="C6" t="s">
        <v>14</v>
      </c>
      <c r="D6" s="8">
        <v>1.4003155423865801</v>
      </c>
      <c r="E6" s="8">
        <v>27.218352766126699</v>
      </c>
      <c r="F6" s="8">
        <v>29.625710291042999</v>
      </c>
      <c r="G6" s="8">
        <v>30.107489642257001</v>
      </c>
      <c r="H6" s="8">
        <v>11.6481317581868</v>
      </c>
      <c r="I6" s="22">
        <v>1627.9793900796562</v>
      </c>
      <c r="J6" s="23">
        <v>8.0615554545455002</v>
      </c>
      <c r="K6" s="23"/>
      <c r="L6" s="23"/>
      <c r="M6" s="22"/>
      <c r="N6" s="15">
        <v>12800</v>
      </c>
      <c r="O6" s="15">
        <v>636602</v>
      </c>
      <c r="P6" s="15">
        <v>917024</v>
      </c>
      <c r="Q6" s="15">
        <v>695685</v>
      </c>
      <c r="R6" s="15">
        <v>224359</v>
      </c>
      <c r="S6" s="26">
        <f t="shared" si="0"/>
        <v>2473670</v>
      </c>
      <c r="T6" s="15">
        <v>163</v>
      </c>
    </row>
    <row r="7" spans="1:20" x14ac:dyDescent="0.3">
      <c r="A7">
        <v>5</v>
      </c>
      <c r="B7" t="s">
        <v>16</v>
      </c>
      <c r="C7" t="s">
        <v>17</v>
      </c>
      <c r="D7" s="8">
        <v>16.871148510128201</v>
      </c>
      <c r="E7" s="8">
        <v>80.520179466973403</v>
      </c>
      <c r="F7" s="8">
        <v>1.96978892099407</v>
      </c>
      <c r="G7" s="8">
        <v>0.59268786816544505</v>
      </c>
      <c r="H7" s="8">
        <v>4.6195233738824802E-2</v>
      </c>
      <c r="I7" s="22">
        <v>1114.4253830732205</v>
      </c>
      <c r="J7" s="23">
        <v>5.0318145454545498</v>
      </c>
      <c r="K7" s="23"/>
      <c r="L7" s="23"/>
      <c r="M7" s="22"/>
      <c r="N7" s="15">
        <v>114727</v>
      </c>
      <c r="O7" s="15">
        <v>1447002</v>
      </c>
      <c r="P7" s="15">
        <v>14574</v>
      </c>
      <c r="Q7" s="15">
        <v>611</v>
      </c>
      <c r="R7" s="15">
        <v>0</v>
      </c>
      <c r="S7" s="26">
        <f t="shared" si="0"/>
        <v>1462187</v>
      </c>
      <c r="T7" s="15">
        <v>68</v>
      </c>
    </row>
    <row r="8" spans="1:20" x14ac:dyDescent="0.3">
      <c r="A8">
        <v>6</v>
      </c>
      <c r="B8" t="s">
        <v>19</v>
      </c>
      <c r="C8" t="s">
        <v>20</v>
      </c>
      <c r="D8" s="8">
        <v>11.7712440438413</v>
      </c>
      <c r="E8" s="8">
        <v>87.726284705209196</v>
      </c>
      <c r="F8" s="8">
        <v>0.44854109050730501</v>
      </c>
      <c r="G8" s="8">
        <v>5.3930160442227301E-2</v>
      </c>
      <c r="H8" s="8">
        <v>0</v>
      </c>
      <c r="I8" s="22">
        <v>306.59492694765157</v>
      </c>
      <c r="J8" s="23">
        <v>7.3997272727272703E-2</v>
      </c>
      <c r="K8" s="23"/>
      <c r="L8" s="23"/>
      <c r="M8" s="22"/>
      <c r="N8" s="15">
        <v>27772</v>
      </c>
      <c r="O8" s="15">
        <v>1560760</v>
      </c>
      <c r="P8" s="15">
        <v>3</v>
      </c>
      <c r="Q8" s="15">
        <v>0</v>
      </c>
      <c r="R8" s="15">
        <v>0</v>
      </c>
      <c r="S8" s="26">
        <f t="shared" si="0"/>
        <v>1560763</v>
      </c>
      <c r="T8" s="15">
        <v>1</v>
      </c>
    </row>
    <row r="9" spans="1:20" x14ac:dyDescent="0.3">
      <c r="A9">
        <v>7</v>
      </c>
      <c r="B9" t="s">
        <v>22</v>
      </c>
      <c r="C9" t="s">
        <v>14</v>
      </c>
      <c r="D9" s="8">
        <v>10.801729293918701</v>
      </c>
      <c r="E9" s="8">
        <v>85.855769728879494</v>
      </c>
      <c r="F9" s="8">
        <v>3.1324614652846101</v>
      </c>
      <c r="G9" s="8">
        <v>0.20203352155259699</v>
      </c>
      <c r="H9" s="8">
        <v>8.0059903645551302E-3</v>
      </c>
      <c r="I9" s="22">
        <v>1075.1959550911035</v>
      </c>
      <c r="J9" s="23">
        <v>4.0698499999999997</v>
      </c>
      <c r="K9" s="23"/>
      <c r="L9" s="23"/>
      <c r="M9" s="22"/>
      <c r="N9" s="15">
        <v>129864</v>
      </c>
      <c r="O9" s="15">
        <v>1027862</v>
      </c>
      <c r="P9" s="15">
        <v>22855</v>
      </c>
      <c r="Q9" s="15">
        <v>509</v>
      </c>
      <c r="R9" s="15">
        <v>0</v>
      </c>
      <c r="S9" s="26">
        <f t="shared" si="0"/>
        <v>1051226</v>
      </c>
      <c r="T9" s="15">
        <v>55</v>
      </c>
    </row>
    <row r="10" spans="1:20" x14ac:dyDescent="0.3">
      <c r="A10">
        <v>8</v>
      </c>
      <c r="B10" t="s">
        <v>25</v>
      </c>
      <c r="C10" t="s">
        <v>8</v>
      </c>
      <c r="D10" s="8">
        <v>10.392363527891</v>
      </c>
      <c r="E10" s="8">
        <v>87.924430744754901</v>
      </c>
      <c r="F10" s="8">
        <v>1.51377150243611</v>
      </c>
      <c r="G10" s="8">
        <v>0.16346823108282801</v>
      </c>
      <c r="H10" s="8">
        <v>5.9659938351396997E-3</v>
      </c>
      <c r="I10" s="22">
        <v>754.67551436810197</v>
      </c>
      <c r="J10" s="23">
        <v>0.739972727272727</v>
      </c>
      <c r="K10" s="23"/>
      <c r="L10" s="23"/>
      <c r="M10" s="22"/>
      <c r="N10" s="15">
        <v>49258</v>
      </c>
      <c r="O10" s="15">
        <v>786459</v>
      </c>
      <c r="P10" s="15">
        <v>4749</v>
      </c>
      <c r="Q10" s="15">
        <v>78</v>
      </c>
      <c r="R10" s="15">
        <v>0</v>
      </c>
      <c r="S10" s="26">
        <f t="shared" si="0"/>
        <v>791286</v>
      </c>
      <c r="T10" s="15">
        <v>10</v>
      </c>
    </row>
    <row r="11" spans="1:20" x14ac:dyDescent="0.3">
      <c r="A11">
        <v>9</v>
      </c>
      <c r="B11" t="s">
        <v>28</v>
      </c>
      <c r="C11" t="s">
        <v>14</v>
      </c>
      <c r="D11" s="8">
        <v>0.13481687653048899</v>
      </c>
      <c r="E11" s="8">
        <v>10.724799614617799</v>
      </c>
      <c r="F11" s="8">
        <v>83.867136797312995</v>
      </c>
      <c r="G11" s="8">
        <v>5.2705704459996499</v>
      </c>
      <c r="H11" s="8">
        <v>2.6762655390667901E-3</v>
      </c>
      <c r="I11" s="22">
        <v>880.71104996587758</v>
      </c>
      <c r="J11" s="23">
        <v>2.3679127272727301</v>
      </c>
      <c r="K11" s="23"/>
      <c r="L11" s="23"/>
      <c r="M11" s="22"/>
      <c r="N11" s="15">
        <v>777</v>
      </c>
      <c r="O11" s="15">
        <v>43777</v>
      </c>
      <c r="P11" s="15">
        <v>977068</v>
      </c>
      <c r="Q11" s="15">
        <v>14681</v>
      </c>
      <c r="R11" s="15">
        <v>0</v>
      </c>
      <c r="S11" s="26">
        <f t="shared" si="0"/>
        <v>1035526</v>
      </c>
      <c r="T11" s="15">
        <v>32</v>
      </c>
    </row>
    <row r="12" spans="1:20" x14ac:dyDescent="0.3">
      <c r="A12">
        <v>10</v>
      </c>
      <c r="B12" t="s">
        <v>31</v>
      </c>
      <c r="C12" t="s">
        <v>8</v>
      </c>
      <c r="D12" s="8">
        <v>51.057381378750598</v>
      </c>
      <c r="E12" s="8">
        <v>48.149018951057101</v>
      </c>
      <c r="F12" s="8">
        <v>0.76235812473428599</v>
      </c>
      <c r="G12" s="8">
        <v>3.1241545458058999E-2</v>
      </c>
      <c r="H12" s="8">
        <v>0</v>
      </c>
      <c r="I12" s="22">
        <v>223.76565233635245</v>
      </c>
      <c r="J12" s="23">
        <v>9.1756618181818208</v>
      </c>
      <c r="K12" s="23"/>
      <c r="L12" s="23"/>
      <c r="M12" s="22"/>
      <c r="N12" s="15">
        <v>556514</v>
      </c>
      <c r="O12" s="15">
        <v>455666</v>
      </c>
      <c r="P12" s="15">
        <v>438</v>
      </c>
      <c r="Q12" s="15">
        <v>0</v>
      </c>
      <c r="R12" s="15">
        <v>0</v>
      </c>
      <c r="S12" s="26">
        <f t="shared" si="0"/>
        <v>456104</v>
      </c>
      <c r="T12" s="15">
        <v>124</v>
      </c>
    </row>
    <row r="13" spans="1:20" x14ac:dyDescent="0.3">
      <c r="A13">
        <v>11</v>
      </c>
      <c r="B13" t="s">
        <v>34</v>
      </c>
      <c r="C13" t="s">
        <v>14</v>
      </c>
      <c r="D13" s="8">
        <v>12.2499634355132</v>
      </c>
      <c r="E13" s="8">
        <v>87.002400351019105</v>
      </c>
      <c r="F13" s="8">
        <v>0.71279240835218904</v>
      </c>
      <c r="G13" s="8">
        <v>3.4843805115586803E-2</v>
      </c>
      <c r="H13" s="8">
        <v>0</v>
      </c>
      <c r="I13" s="22">
        <v>741.48780896991423</v>
      </c>
      <c r="J13" s="23">
        <v>0.51798090909090899</v>
      </c>
      <c r="K13" s="23"/>
      <c r="L13" s="23"/>
      <c r="M13" s="22"/>
      <c r="N13" s="15">
        <v>59903</v>
      </c>
      <c r="O13" s="15">
        <v>755430</v>
      </c>
      <c r="P13" s="15">
        <v>2734</v>
      </c>
      <c r="Q13" s="15">
        <v>0</v>
      </c>
      <c r="R13" s="15">
        <v>0</v>
      </c>
      <c r="S13" s="26">
        <f t="shared" si="0"/>
        <v>758164</v>
      </c>
      <c r="T13" s="15">
        <v>7</v>
      </c>
    </row>
    <row r="14" spans="1:20" x14ac:dyDescent="0.3">
      <c r="A14">
        <v>12</v>
      </c>
      <c r="B14" t="s">
        <v>37</v>
      </c>
      <c r="C14" t="s">
        <v>23</v>
      </c>
      <c r="D14" s="8">
        <v>77.571050154762702</v>
      </c>
      <c r="E14" s="8">
        <v>22.322216939482399</v>
      </c>
      <c r="F14" s="8">
        <v>0.103822008325167</v>
      </c>
      <c r="G14" s="8">
        <v>2.91089742967757E-3</v>
      </c>
      <c r="H14" s="8">
        <v>0</v>
      </c>
      <c r="I14" s="22">
        <v>434.00017950534061</v>
      </c>
      <c r="J14" s="23">
        <v>2.9598909090909098</v>
      </c>
      <c r="K14" s="23"/>
      <c r="L14" s="23"/>
      <c r="M14" s="22"/>
      <c r="N14" s="15">
        <v>621631</v>
      </c>
      <c r="O14" s="15">
        <v>139373</v>
      </c>
      <c r="P14" s="15">
        <v>80</v>
      </c>
      <c r="Q14" s="15">
        <v>0</v>
      </c>
      <c r="R14" s="15">
        <v>0</v>
      </c>
      <c r="S14" s="26">
        <f t="shared" si="0"/>
        <v>139453</v>
      </c>
      <c r="T14" s="15">
        <v>40</v>
      </c>
    </row>
    <row r="15" spans="1:20" x14ac:dyDescent="0.3">
      <c r="A15">
        <v>13</v>
      </c>
      <c r="B15" t="s">
        <v>40</v>
      </c>
      <c r="C15" t="s">
        <v>14</v>
      </c>
      <c r="D15" s="8">
        <v>0.35440028971062998</v>
      </c>
      <c r="E15" s="8">
        <v>4.8257248182344403</v>
      </c>
      <c r="F15" s="8">
        <v>75.637997901455094</v>
      </c>
      <c r="G15" s="8">
        <v>19.171662833778498</v>
      </c>
      <c r="H15" s="8">
        <v>1.02141568213544E-2</v>
      </c>
      <c r="I15" s="22">
        <v>917.73597333176531</v>
      </c>
      <c r="J15" s="23">
        <v>3.55186909090909</v>
      </c>
      <c r="K15" s="23"/>
      <c r="L15" s="23"/>
      <c r="M15" s="22"/>
      <c r="N15" s="15">
        <v>150</v>
      </c>
      <c r="O15" s="15">
        <v>22656</v>
      </c>
      <c r="P15" s="15">
        <v>683467</v>
      </c>
      <c r="Q15" s="15">
        <v>82451</v>
      </c>
      <c r="R15" s="15">
        <v>0</v>
      </c>
      <c r="S15" s="26">
        <f t="shared" si="0"/>
        <v>788574</v>
      </c>
      <c r="T15" s="15">
        <v>48</v>
      </c>
    </row>
    <row r="16" spans="1:20" x14ac:dyDescent="0.3">
      <c r="A16">
        <v>14</v>
      </c>
      <c r="B16" t="s">
        <v>43</v>
      </c>
      <c r="C16" t="s">
        <v>26</v>
      </c>
      <c r="D16" s="8">
        <v>0.179076033383716</v>
      </c>
      <c r="E16" s="8">
        <v>96.095375785853605</v>
      </c>
      <c r="F16" s="8">
        <v>3.6045212591180902</v>
      </c>
      <c r="G16" s="8">
        <v>0.11938402225581</v>
      </c>
      <c r="H16" s="8">
        <v>1.6428993888414299E-3</v>
      </c>
      <c r="I16" s="22">
        <v>566.58356443451441</v>
      </c>
      <c r="J16" s="23">
        <v>0.59197818181818196</v>
      </c>
      <c r="K16" s="23"/>
      <c r="L16" s="23"/>
      <c r="M16" s="22"/>
      <c r="N16" s="15">
        <v>74</v>
      </c>
      <c r="O16" s="15">
        <v>833518</v>
      </c>
      <c r="P16" s="15">
        <v>3495</v>
      </c>
      <c r="Q16" s="15">
        <v>365</v>
      </c>
      <c r="R16" s="15">
        <v>0</v>
      </c>
      <c r="S16" s="26">
        <f t="shared" si="0"/>
        <v>837378</v>
      </c>
      <c r="T16" s="15">
        <v>8</v>
      </c>
    </row>
    <row r="17" spans="1:20" x14ac:dyDescent="0.3">
      <c r="A17">
        <v>15</v>
      </c>
      <c r="B17" t="s">
        <v>46</v>
      </c>
      <c r="C17" t="s">
        <v>29</v>
      </c>
      <c r="D17" s="8">
        <v>0.74132594532585905</v>
      </c>
      <c r="E17" s="8">
        <v>98.464318954135194</v>
      </c>
      <c r="F17" s="8">
        <v>0.74944265275643396</v>
      </c>
      <c r="G17" s="8">
        <v>4.4912447782515498E-2</v>
      </c>
      <c r="H17" s="8">
        <v>0</v>
      </c>
      <c r="I17" s="22">
        <v>929.06118915175011</v>
      </c>
      <c r="J17" s="23">
        <v>0.739972727272727</v>
      </c>
      <c r="K17" s="23"/>
      <c r="L17" s="23"/>
      <c r="M17" s="22"/>
      <c r="N17" s="15">
        <v>696</v>
      </c>
      <c r="O17" s="15">
        <v>719054</v>
      </c>
      <c r="P17" s="15">
        <v>1102</v>
      </c>
      <c r="Q17" s="15">
        <v>0</v>
      </c>
      <c r="R17" s="15">
        <v>0</v>
      </c>
      <c r="S17" s="26">
        <f t="shared" si="0"/>
        <v>720156</v>
      </c>
      <c r="T17" s="15">
        <v>10</v>
      </c>
    </row>
    <row r="18" spans="1:20" x14ac:dyDescent="0.3">
      <c r="A18">
        <v>16</v>
      </c>
      <c r="B18" t="s">
        <v>49</v>
      </c>
      <c r="C18" t="s">
        <v>32</v>
      </c>
      <c r="D18" s="8">
        <v>1.8868224447623601</v>
      </c>
      <c r="E18" s="8">
        <v>96.007523976050507</v>
      </c>
      <c r="F18" s="8">
        <v>2.0526678323530998</v>
      </c>
      <c r="G18" s="8">
        <v>5.2985746834101601E-2</v>
      </c>
      <c r="H18" s="8">
        <v>0</v>
      </c>
      <c r="I18" s="22">
        <v>784.0224018439045</v>
      </c>
      <c r="J18" s="23">
        <v>0.14799454545454499</v>
      </c>
      <c r="K18" s="23"/>
      <c r="L18" s="23"/>
      <c r="M18" s="22"/>
      <c r="N18" s="15">
        <v>5098</v>
      </c>
      <c r="O18" s="15">
        <v>740509</v>
      </c>
      <c r="P18" s="15">
        <v>4679</v>
      </c>
      <c r="Q18" s="15">
        <v>0</v>
      </c>
      <c r="R18" s="15">
        <v>0</v>
      </c>
      <c r="S18" s="26">
        <f t="shared" si="0"/>
        <v>745188</v>
      </c>
      <c r="T18" s="15">
        <v>2</v>
      </c>
    </row>
    <row r="19" spans="1:20" x14ac:dyDescent="0.3">
      <c r="A19">
        <v>17</v>
      </c>
      <c r="B19" t="s">
        <v>52</v>
      </c>
      <c r="C19" t="s">
        <v>8</v>
      </c>
      <c r="D19" s="8">
        <v>6.9068478329598104</v>
      </c>
      <c r="E19" s="8">
        <v>92.366707180845495</v>
      </c>
      <c r="F19" s="8">
        <v>0.57469245522949097</v>
      </c>
      <c r="G19" s="8">
        <v>0.15175253096524399</v>
      </c>
      <c r="H19" s="8">
        <v>0</v>
      </c>
      <c r="I19" s="22">
        <v>113.10817988295388</v>
      </c>
      <c r="J19" s="23">
        <v>1.10995909090909</v>
      </c>
      <c r="K19" s="23"/>
      <c r="L19" s="23"/>
      <c r="M19" s="22"/>
      <c r="N19" s="15">
        <v>19434</v>
      </c>
      <c r="O19" s="15">
        <v>850862</v>
      </c>
      <c r="P19" s="15">
        <v>2344</v>
      </c>
      <c r="Q19" s="15">
        <v>78</v>
      </c>
      <c r="R19" s="15">
        <v>0</v>
      </c>
      <c r="S19" s="26">
        <f t="shared" si="0"/>
        <v>853284</v>
      </c>
      <c r="T19" s="15">
        <v>15</v>
      </c>
    </row>
    <row r="20" spans="1:20" x14ac:dyDescent="0.3">
      <c r="A20">
        <v>18</v>
      </c>
      <c r="B20" t="s">
        <v>55</v>
      </c>
      <c r="C20" t="s">
        <v>35</v>
      </c>
      <c r="D20" s="8">
        <v>2.2612878430983598</v>
      </c>
      <c r="E20" s="8">
        <v>93.776499466911304</v>
      </c>
      <c r="F20" s="8">
        <v>3.7547626722207101</v>
      </c>
      <c r="G20" s="8">
        <v>0.18926714768622999</v>
      </c>
      <c r="H20" s="8">
        <v>1.8182870083393299E-2</v>
      </c>
      <c r="I20" s="22">
        <v>212.38622151694727</v>
      </c>
      <c r="J20" s="23">
        <v>0.81396999999999997</v>
      </c>
      <c r="K20" s="23"/>
      <c r="L20" s="23"/>
      <c r="M20" s="22"/>
      <c r="N20" s="15">
        <v>7948</v>
      </c>
      <c r="O20" s="15">
        <v>669556</v>
      </c>
      <c r="P20" s="15">
        <v>2651</v>
      </c>
      <c r="Q20" s="15">
        <v>93</v>
      </c>
      <c r="R20" s="15">
        <v>0</v>
      </c>
      <c r="S20" s="26">
        <f t="shared" si="0"/>
        <v>672300</v>
      </c>
      <c r="T20" s="15">
        <v>11</v>
      </c>
    </row>
    <row r="21" spans="1:20" x14ac:dyDescent="0.3">
      <c r="A21">
        <v>19</v>
      </c>
      <c r="B21" t="s">
        <v>58</v>
      </c>
      <c r="C21" t="s">
        <v>38</v>
      </c>
      <c r="D21" s="8">
        <v>0.42267875896963603</v>
      </c>
      <c r="E21" s="8">
        <v>94.578640495418796</v>
      </c>
      <c r="F21" s="8">
        <v>4.9629832739237703</v>
      </c>
      <c r="G21" s="8">
        <v>3.5697471687766102E-2</v>
      </c>
      <c r="H21" s="8">
        <v>0</v>
      </c>
      <c r="I21" s="22">
        <v>394.62492407820321</v>
      </c>
      <c r="J21" s="23">
        <v>7.3997272727272703E-2</v>
      </c>
      <c r="K21" s="23"/>
      <c r="L21" s="23"/>
      <c r="M21" s="22"/>
      <c r="N21" s="15">
        <v>81</v>
      </c>
      <c r="O21" s="15">
        <v>624831</v>
      </c>
      <c r="P21" s="15">
        <v>22084</v>
      </c>
      <c r="Q21" s="15">
        <v>0</v>
      </c>
      <c r="R21" s="15">
        <v>0</v>
      </c>
      <c r="S21" s="26">
        <f t="shared" si="0"/>
        <v>646915</v>
      </c>
      <c r="T21" s="15">
        <v>1</v>
      </c>
    </row>
    <row r="22" spans="1:20" x14ac:dyDescent="0.3">
      <c r="A22">
        <v>20</v>
      </c>
      <c r="B22" t="s">
        <v>36</v>
      </c>
      <c r="C22" t="s">
        <v>41</v>
      </c>
      <c r="D22" s="8">
        <v>9.93651801301381</v>
      </c>
      <c r="E22" s="8">
        <v>87.296460879225506</v>
      </c>
      <c r="F22" s="8">
        <v>2.6456118076495798</v>
      </c>
      <c r="G22" s="8">
        <v>0.12140930011109299</v>
      </c>
      <c r="H22" s="8">
        <v>0</v>
      </c>
      <c r="I22" s="22">
        <v>142.57049198539914</v>
      </c>
      <c r="J22" s="23">
        <v>1.10995909090909</v>
      </c>
      <c r="K22" s="23"/>
      <c r="L22" s="23"/>
      <c r="M22" s="22"/>
      <c r="N22" s="15">
        <v>46759</v>
      </c>
      <c r="O22" s="15">
        <v>631190</v>
      </c>
      <c r="P22" s="15">
        <v>3760</v>
      </c>
      <c r="Q22" s="15">
        <v>0</v>
      </c>
      <c r="R22" s="15">
        <v>0</v>
      </c>
      <c r="S22" s="26">
        <f t="shared" si="0"/>
        <v>634950</v>
      </c>
      <c r="T22" s="15">
        <v>15</v>
      </c>
    </row>
    <row r="23" spans="1:20" x14ac:dyDescent="0.3">
      <c r="A23">
        <v>21</v>
      </c>
      <c r="B23" t="s">
        <v>61</v>
      </c>
      <c r="C23" t="s">
        <v>44</v>
      </c>
      <c r="D23" s="8">
        <v>3.3967367128698802</v>
      </c>
      <c r="E23" s="8">
        <v>95.677419737489799</v>
      </c>
      <c r="F23" s="8">
        <v>0.88432590167434699</v>
      </c>
      <c r="G23" s="8">
        <v>4.1517647965931798E-2</v>
      </c>
      <c r="H23" s="8">
        <v>0</v>
      </c>
      <c r="I23" s="22">
        <v>1188.9929645379968</v>
      </c>
      <c r="J23" s="23">
        <v>2.6639018181818201</v>
      </c>
      <c r="K23" s="23"/>
      <c r="L23" s="23"/>
      <c r="M23" s="22"/>
      <c r="N23" s="15">
        <v>1344</v>
      </c>
      <c r="O23" s="15">
        <v>597672</v>
      </c>
      <c r="P23" s="15">
        <v>794</v>
      </c>
      <c r="Q23" s="15">
        <v>0</v>
      </c>
      <c r="R23" s="15">
        <v>0</v>
      </c>
      <c r="S23" s="26">
        <f t="shared" si="0"/>
        <v>598466</v>
      </c>
      <c r="T23" s="15">
        <v>36</v>
      </c>
    </row>
    <row r="24" spans="1:20" x14ac:dyDescent="0.3">
      <c r="A24">
        <v>22</v>
      </c>
      <c r="B24" t="s">
        <v>62</v>
      </c>
      <c r="C24" t="s">
        <v>47</v>
      </c>
      <c r="D24" s="8">
        <v>12.8085622076179</v>
      </c>
      <c r="E24" s="8">
        <v>79.937103913196495</v>
      </c>
      <c r="F24" s="8">
        <v>7.0306357804023101</v>
      </c>
      <c r="G24" s="8">
        <v>0.222829368302631</v>
      </c>
      <c r="H24" s="8">
        <v>8.6873048071201095E-4</v>
      </c>
      <c r="I24" s="22">
        <v>1368.9055733403995</v>
      </c>
      <c r="J24" s="23">
        <v>0.369986363636364</v>
      </c>
      <c r="K24" s="23"/>
      <c r="L24" s="23"/>
      <c r="M24" s="22"/>
      <c r="N24" s="15">
        <v>124516</v>
      </c>
      <c r="O24" s="15">
        <v>617171</v>
      </c>
      <c r="P24" s="15">
        <v>5574</v>
      </c>
      <c r="Q24" s="15">
        <v>19</v>
      </c>
      <c r="R24" s="15">
        <v>0</v>
      </c>
      <c r="S24" s="26">
        <f t="shared" si="0"/>
        <v>622764</v>
      </c>
      <c r="T24" s="15">
        <v>5</v>
      </c>
    </row>
    <row r="25" spans="1:20" x14ac:dyDescent="0.3">
      <c r="A25">
        <v>23</v>
      </c>
      <c r="B25" t="s">
        <v>63</v>
      </c>
      <c r="C25" t="s">
        <v>14</v>
      </c>
      <c r="D25" s="8">
        <v>23.657661569637</v>
      </c>
      <c r="E25" s="8">
        <v>73.822151918364796</v>
      </c>
      <c r="F25" s="8">
        <v>2.4484352222325598</v>
      </c>
      <c r="G25" s="8">
        <v>7.0924185560828301E-2</v>
      </c>
      <c r="H25" s="8">
        <v>8.2710420479100105E-4</v>
      </c>
      <c r="I25" s="22">
        <v>507.82923523877457</v>
      </c>
      <c r="J25" s="23">
        <v>2.6639018181818201</v>
      </c>
      <c r="K25" s="23"/>
      <c r="L25" s="23"/>
      <c r="M25" s="22"/>
      <c r="N25" s="15">
        <v>186528</v>
      </c>
      <c r="O25" s="15">
        <v>490308</v>
      </c>
      <c r="P25" s="15">
        <v>8686</v>
      </c>
      <c r="Q25" s="15">
        <v>0</v>
      </c>
      <c r="R25" s="15">
        <v>0</v>
      </c>
      <c r="S25" s="26">
        <f t="shared" si="0"/>
        <v>498994</v>
      </c>
      <c r="T25" s="15">
        <v>36</v>
      </c>
    </row>
    <row r="26" spans="1:20" x14ac:dyDescent="0.3">
      <c r="A26">
        <v>24</v>
      </c>
      <c r="B26" t="s">
        <v>64</v>
      </c>
      <c r="C26" t="s">
        <v>50</v>
      </c>
      <c r="D26" s="8">
        <v>27.382660863427802</v>
      </c>
      <c r="E26" s="8">
        <v>72.264439477708507</v>
      </c>
      <c r="F26" s="8">
        <v>0.33525467592048003</v>
      </c>
      <c r="G26" s="8">
        <v>1.7644982943183202E-2</v>
      </c>
      <c r="H26" s="8">
        <v>0</v>
      </c>
      <c r="I26" s="22">
        <v>90.844291259851786</v>
      </c>
      <c r="J26" s="23">
        <v>3.92185545454545</v>
      </c>
      <c r="K26" s="23"/>
      <c r="L26" s="23"/>
      <c r="M26" s="22"/>
      <c r="N26" s="15">
        <v>113009</v>
      </c>
      <c r="O26" s="15">
        <v>535231</v>
      </c>
      <c r="P26" s="15">
        <v>0</v>
      </c>
      <c r="Q26" s="15">
        <v>0</v>
      </c>
      <c r="R26" s="15">
        <v>0</v>
      </c>
      <c r="S26" s="26">
        <f t="shared" si="0"/>
        <v>535231</v>
      </c>
      <c r="T26" s="15">
        <v>53</v>
      </c>
    </row>
    <row r="27" spans="1:20" x14ac:dyDescent="0.3">
      <c r="A27">
        <v>25</v>
      </c>
      <c r="B27" t="s">
        <v>65</v>
      </c>
      <c r="C27" t="s">
        <v>53</v>
      </c>
      <c r="D27" s="8">
        <v>10.021122666019</v>
      </c>
      <c r="E27" s="8">
        <v>87.863666806503105</v>
      </c>
      <c r="F27" s="8">
        <v>1.97684602533248</v>
      </c>
      <c r="G27" s="8">
        <v>0.13836450214538601</v>
      </c>
      <c r="H27" s="8">
        <v>0</v>
      </c>
      <c r="I27" s="22">
        <v>310.87702118890422</v>
      </c>
      <c r="J27" s="23">
        <v>3.6998636363636401</v>
      </c>
      <c r="K27" s="23"/>
      <c r="L27" s="23"/>
      <c r="M27" s="22"/>
      <c r="N27" s="15">
        <v>34254</v>
      </c>
      <c r="O27" s="15">
        <v>547480</v>
      </c>
      <c r="P27" s="15">
        <v>847</v>
      </c>
      <c r="Q27" s="15">
        <v>0</v>
      </c>
      <c r="R27" s="15">
        <v>0</v>
      </c>
      <c r="S27" s="26">
        <f t="shared" si="0"/>
        <v>548327</v>
      </c>
      <c r="T27" s="15">
        <v>50</v>
      </c>
    </row>
    <row r="28" spans="1:20" x14ac:dyDescent="0.3">
      <c r="A28">
        <v>26</v>
      </c>
      <c r="B28" t="s">
        <v>66</v>
      </c>
      <c r="C28" t="s">
        <v>56</v>
      </c>
      <c r="D28" s="8">
        <v>21.134501449640702</v>
      </c>
      <c r="E28" s="8">
        <v>70.086978444472507</v>
      </c>
      <c r="F28" s="8">
        <v>5.7405773351821496</v>
      </c>
      <c r="G28" s="8">
        <v>3.03794277070465</v>
      </c>
      <c r="H28" s="8">
        <v>0</v>
      </c>
      <c r="I28" s="22">
        <v>277.36995840161364</v>
      </c>
      <c r="J28" s="23">
        <v>0.14799454545454499</v>
      </c>
      <c r="K28" s="23"/>
      <c r="L28" s="23"/>
      <c r="M28" s="22"/>
      <c r="N28" s="15">
        <v>129904</v>
      </c>
      <c r="O28" s="15">
        <v>463253</v>
      </c>
      <c r="P28" s="15">
        <v>32736</v>
      </c>
      <c r="Q28" s="15">
        <v>16880</v>
      </c>
      <c r="R28" s="15">
        <v>0</v>
      </c>
      <c r="S28" s="26">
        <f t="shared" si="0"/>
        <v>512869</v>
      </c>
      <c r="T28" s="15">
        <v>2</v>
      </c>
    </row>
    <row r="29" spans="1:20" x14ac:dyDescent="0.3">
      <c r="A29">
        <v>27</v>
      </c>
      <c r="B29" t="s">
        <v>67</v>
      </c>
      <c r="C29" t="s">
        <v>59</v>
      </c>
      <c r="D29" s="8">
        <v>0.27572920742903601</v>
      </c>
      <c r="E29" s="8">
        <v>97.540110171277206</v>
      </c>
      <c r="F29" s="8">
        <v>2.1474368622257001</v>
      </c>
      <c r="G29" s="8">
        <v>3.67237590680594E-2</v>
      </c>
      <c r="H29" s="8">
        <v>0</v>
      </c>
      <c r="I29" s="22">
        <v>358.50875349929265</v>
      </c>
      <c r="J29" s="23">
        <v>3.1078854545454502</v>
      </c>
      <c r="K29" s="23"/>
      <c r="L29" s="23"/>
      <c r="M29" s="22"/>
      <c r="N29" s="15">
        <v>32</v>
      </c>
      <c r="O29" s="15">
        <v>596307</v>
      </c>
      <c r="P29" s="15">
        <v>1416</v>
      </c>
      <c r="Q29" s="15">
        <v>292</v>
      </c>
      <c r="R29" s="15">
        <v>0</v>
      </c>
      <c r="S29" s="26">
        <f t="shared" si="0"/>
        <v>598015</v>
      </c>
      <c r="T29" s="15">
        <v>42</v>
      </c>
    </row>
    <row r="30" spans="1:20" x14ac:dyDescent="0.3">
      <c r="A30">
        <v>28</v>
      </c>
      <c r="B30" t="s">
        <v>68</v>
      </c>
      <c r="C30" t="s">
        <v>44</v>
      </c>
      <c r="D30" s="8">
        <v>50.356476248817302</v>
      </c>
      <c r="E30" s="8">
        <v>48.764627892864397</v>
      </c>
      <c r="F30" s="8">
        <v>0.73308427449390201</v>
      </c>
      <c r="G30" s="8">
        <v>0.12855577508778901</v>
      </c>
      <c r="H30" s="8">
        <v>1.7255808736615998E-2</v>
      </c>
      <c r="I30" s="22">
        <v>408.11940875847301</v>
      </c>
      <c r="J30" s="23">
        <v>1.03596181818182</v>
      </c>
      <c r="K30" s="23"/>
      <c r="L30" s="23"/>
      <c r="M30" s="22"/>
      <c r="N30" s="15">
        <v>379293</v>
      </c>
      <c r="O30" s="15">
        <v>258198</v>
      </c>
      <c r="P30" s="15">
        <v>189</v>
      </c>
      <c r="Q30" s="15">
        <v>0</v>
      </c>
      <c r="R30" s="15">
        <v>0</v>
      </c>
      <c r="S30" s="26">
        <f t="shared" si="0"/>
        <v>258387</v>
      </c>
      <c r="T30" s="15">
        <v>14</v>
      </c>
    </row>
    <row r="31" spans="1:20" s="2" customFormat="1" x14ac:dyDescent="0.3">
      <c r="A31" s="28" t="s">
        <v>0</v>
      </c>
      <c r="B31" s="28"/>
      <c r="C31" s="28"/>
      <c r="D31" s="24"/>
      <c r="E31" s="24"/>
      <c r="F31" s="24"/>
      <c r="G31" s="24"/>
      <c r="H31" s="24"/>
      <c r="I31" s="25">
        <f>SUM(I3:I30)</f>
        <v>17928.156989366071</v>
      </c>
      <c r="J31" s="25">
        <f>SUM(J3:J30)</f>
        <v>68.536700000000053</v>
      </c>
      <c r="K31" s="25"/>
      <c r="L31" s="25"/>
      <c r="M31" s="25"/>
      <c r="N31" s="25">
        <f t="shared" ref="N31:T31" si="1">SUM(N3:N30)</f>
        <v>3857352</v>
      </c>
      <c r="O31" s="25">
        <f t="shared" si="1"/>
        <v>29092815</v>
      </c>
      <c r="P31" s="25">
        <f t="shared" si="1"/>
        <v>3631074</v>
      </c>
      <c r="Q31" s="25">
        <f t="shared" si="1"/>
        <v>868059</v>
      </c>
      <c r="R31" s="25">
        <f t="shared" si="1"/>
        <v>234477</v>
      </c>
      <c r="S31" s="25">
        <f t="shared" si="1"/>
        <v>33826425</v>
      </c>
      <c r="T31" s="25">
        <f t="shared" si="1"/>
        <v>1210</v>
      </c>
    </row>
    <row r="32" spans="1:20" x14ac:dyDescent="0.3">
      <c r="T32" s="3"/>
    </row>
    <row r="34" spans="19:19" x14ac:dyDescent="0.3">
      <c r="S34" s="27">
        <f>MIN(S3:S30)</f>
        <v>139453</v>
      </c>
    </row>
  </sheetData>
  <mergeCells count="3">
    <mergeCell ref="A31:C31"/>
    <mergeCell ref="D1:I1"/>
    <mergeCell ref="N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61E0C-9360-4AEA-B446-6F62A13E7C46}">
  <dimension ref="A1:N93"/>
  <sheetViews>
    <sheetView workbookViewId="0">
      <selection activeCell="F26" sqref="F26"/>
    </sheetView>
  </sheetViews>
  <sheetFormatPr defaultRowHeight="14.4" x14ac:dyDescent="0.3"/>
  <cols>
    <col min="1" max="1" width="5" customWidth="1"/>
    <col min="2" max="2" width="12.77734375" customWidth="1"/>
    <col min="3" max="3" width="11.109375" customWidth="1"/>
    <col min="4" max="4" width="11.77734375" customWidth="1"/>
    <col min="5" max="5" width="17.77734375" customWidth="1"/>
    <col min="6" max="6" width="42.6640625" customWidth="1"/>
    <col min="8" max="8" width="9.77734375" customWidth="1"/>
    <col min="9" max="9" width="20" customWidth="1"/>
    <col min="10" max="10" width="14.21875" customWidth="1"/>
    <col min="11" max="11" width="15.5546875" customWidth="1"/>
    <col min="12" max="12" width="16.77734375" customWidth="1"/>
    <col min="13" max="13" width="19.44140625" customWidth="1"/>
    <col min="14" max="14" width="15.44140625" customWidth="1"/>
  </cols>
  <sheetData>
    <row r="1" spans="1:14" x14ac:dyDescent="0.3">
      <c r="A1" s="2" t="s">
        <v>2</v>
      </c>
      <c r="B1" s="2" t="s">
        <v>3</v>
      </c>
      <c r="C1" s="2" t="s">
        <v>69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  <c r="M1" s="2" t="s">
        <v>195</v>
      </c>
      <c r="N1" s="2" t="s">
        <v>196</v>
      </c>
    </row>
    <row r="2" spans="1:14" x14ac:dyDescent="0.3">
      <c r="A2">
        <v>1</v>
      </c>
      <c r="B2" t="s">
        <v>5</v>
      </c>
      <c r="C2" t="s">
        <v>6</v>
      </c>
      <c r="D2" t="s">
        <v>98</v>
      </c>
      <c r="E2" s="7">
        <v>404416073491801</v>
      </c>
      <c r="F2" t="s">
        <v>99</v>
      </c>
      <c r="G2">
        <v>40.737608299999998</v>
      </c>
      <c r="H2">
        <v>-73.821366699999999</v>
      </c>
      <c r="I2" t="s">
        <v>100</v>
      </c>
      <c r="J2">
        <v>132.58799999999999</v>
      </c>
      <c r="K2">
        <v>132.58799999999999</v>
      </c>
      <c r="L2">
        <v>5639</v>
      </c>
      <c r="M2" s="9">
        <v>9.8224662989183406E-2</v>
      </c>
      <c r="N2" s="9">
        <v>8.0737826072365699E-3</v>
      </c>
    </row>
    <row r="3" spans="1:14" x14ac:dyDescent="0.3">
      <c r="A3">
        <f>A2+1</f>
        <v>2</v>
      </c>
      <c r="B3" t="s">
        <v>5</v>
      </c>
      <c r="C3" t="s">
        <v>6</v>
      </c>
      <c r="D3" t="s">
        <v>98</v>
      </c>
      <c r="E3" s="7">
        <v>404416073491802</v>
      </c>
      <c r="F3" t="s">
        <v>101</v>
      </c>
      <c r="G3">
        <v>40.737907800000002</v>
      </c>
      <c r="H3">
        <v>-73.820967600000003</v>
      </c>
      <c r="I3" t="s">
        <v>102</v>
      </c>
      <c r="J3">
        <v>24.384</v>
      </c>
      <c r="K3">
        <v>24.384</v>
      </c>
      <c r="L3">
        <v>6167</v>
      </c>
      <c r="M3" s="9">
        <v>-0.17322346664094601</v>
      </c>
      <c r="N3" s="9">
        <v>5.3396282875066399E-3</v>
      </c>
    </row>
    <row r="4" spans="1:14" x14ac:dyDescent="0.3">
      <c r="A4">
        <f t="shared" ref="A4:A67" si="0">A3+1</f>
        <v>3</v>
      </c>
      <c r="B4" t="s">
        <v>10</v>
      </c>
      <c r="C4" t="s">
        <v>11</v>
      </c>
      <c r="D4" t="s">
        <v>98</v>
      </c>
      <c r="E4" s="7">
        <v>413941087331201</v>
      </c>
      <c r="F4" t="s">
        <v>103</v>
      </c>
      <c r="G4">
        <v>41.661505560000002</v>
      </c>
      <c r="H4">
        <v>-87.553322199999997</v>
      </c>
      <c r="I4" t="s">
        <v>102</v>
      </c>
      <c r="J4">
        <v>4.8768000000000002</v>
      </c>
      <c r="K4">
        <v>4.8768000000000002</v>
      </c>
      <c r="L4">
        <v>2568</v>
      </c>
      <c r="M4" s="9">
        <v>-2.3403980163960902E-2</v>
      </c>
      <c r="N4" s="9">
        <v>1.12392332929394E-3</v>
      </c>
    </row>
    <row r="5" spans="1:14" x14ac:dyDescent="0.3">
      <c r="A5">
        <f t="shared" si="0"/>
        <v>4</v>
      </c>
      <c r="B5" t="s">
        <v>13</v>
      </c>
      <c r="C5" t="s">
        <v>14</v>
      </c>
      <c r="D5" t="s">
        <v>98</v>
      </c>
      <c r="E5" s="7">
        <v>293348095070604</v>
      </c>
      <c r="F5" t="s">
        <v>104</v>
      </c>
      <c r="G5">
        <v>29.563416669999999</v>
      </c>
      <c r="H5">
        <v>-95.118944400000004</v>
      </c>
      <c r="I5" t="s">
        <v>105</v>
      </c>
      <c r="J5">
        <v>936.34559999999999</v>
      </c>
      <c r="K5">
        <v>1007.364</v>
      </c>
      <c r="L5">
        <v>4913</v>
      </c>
      <c r="M5" s="9">
        <v>2.8798445655918499E-2</v>
      </c>
      <c r="N5" s="9">
        <v>1.04897748067748E-3</v>
      </c>
    </row>
    <row r="6" spans="1:14" x14ac:dyDescent="0.3">
      <c r="A6">
        <f t="shared" si="0"/>
        <v>5</v>
      </c>
      <c r="B6" t="s">
        <v>13</v>
      </c>
      <c r="C6" t="s">
        <v>14</v>
      </c>
      <c r="D6" t="s">
        <v>98</v>
      </c>
      <c r="E6" s="7">
        <v>294338095270402</v>
      </c>
      <c r="F6" t="s">
        <v>106</v>
      </c>
      <c r="G6">
        <v>29.727</v>
      </c>
      <c r="H6">
        <v>-95.450777799999997</v>
      </c>
      <c r="I6" t="s">
        <v>105</v>
      </c>
      <c r="J6">
        <v>718.71839999999997</v>
      </c>
      <c r="K6">
        <v>743.71199999999999</v>
      </c>
      <c r="L6">
        <v>7471</v>
      </c>
      <c r="M6" s="9">
        <v>2.19273287712719E-2</v>
      </c>
      <c r="N6" s="9">
        <v>2.99119474548811E-3</v>
      </c>
    </row>
    <row r="7" spans="1:14" x14ac:dyDescent="0.3">
      <c r="A7">
        <f t="shared" si="0"/>
        <v>6</v>
      </c>
      <c r="B7" t="s">
        <v>13</v>
      </c>
      <c r="C7" t="s">
        <v>14</v>
      </c>
      <c r="D7" t="s">
        <v>98</v>
      </c>
      <c r="E7" s="7">
        <v>294338095270403</v>
      </c>
      <c r="F7" t="s">
        <v>107</v>
      </c>
      <c r="G7">
        <v>29.727499999999999</v>
      </c>
      <c r="H7">
        <v>-95.451388899999998</v>
      </c>
      <c r="I7" t="s">
        <v>105</v>
      </c>
      <c r="J7">
        <v>592.22640000000001</v>
      </c>
      <c r="K7">
        <v>746.76</v>
      </c>
      <c r="L7">
        <v>7158</v>
      </c>
      <c r="M7" s="9">
        <v>0.22462766667871201</v>
      </c>
      <c r="N7" s="9">
        <v>1.2268857986258199E-2</v>
      </c>
    </row>
    <row r="8" spans="1:14" x14ac:dyDescent="0.3">
      <c r="A8">
        <f t="shared" si="0"/>
        <v>7</v>
      </c>
      <c r="B8" t="s">
        <v>13</v>
      </c>
      <c r="C8" t="s">
        <v>14</v>
      </c>
      <c r="D8" t="s">
        <v>98</v>
      </c>
      <c r="E8" s="7">
        <v>294726095351101</v>
      </c>
      <c r="F8" t="s">
        <v>108</v>
      </c>
      <c r="G8">
        <v>29.790833330000002</v>
      </c>
      <c r="H8">
        <v>-95.586666699999995</v>
      </c>
      <c r="I8" t="s">
        <v>105</v>
      </c>
      <c r="J8">
        <v>14.9352</v>
      </c>
      <c r="K8" t="s">
        <v>109</v>
      </c>
      <c r="L8">
        <v>7091</v>
      </c>
      <c r="M8" s="9" t="s">
        <v>109</v>
      </c>
      <c r="N8" s="9" t="s">
        <v>109</v>
      </c>
    </row>
    <row r="9" spans="1:14" x14ac:dyDescent="0.3">
      <c r="A9">
        <f t="shared" si="0"/>
        <v>8</v>
      </c>
      <c r="B9" t="s">
        <v>13</v>
      </c>
      <c r="C9" t="s">
        <v>14</v>
      </c>
      <c r="D9" t="s">
        <v>98</v>
      </c>
      <c r="E9" s="7">
        <v>294726095351102</v>
      </c>
      <c r="F9" t="s">
        <v>110</v>
      </c>
      <c r="G9">
        <v>29.790694439999999</v>
      </c>
      <c r="H9">
        <v>-95.586138899999995</v>
      </c>
      <c r="I9" t="s">
        <v>105</v>
      </c>
      <c r="J9">
        <v>549.24959999999999</v>
      </c>
      <c r="K9">
        <v>552.60239999999999</v>
      </c>
      <c r="L9">
        <v>6793</v>
      </c>
      <c r="M9" s="9" t="s">
        <v>109</v>
      </c>
      <c r="N9" s="9" t="s">
        <v>109</v>
      </c>
    </row>
    <row r="10" spans="1:14" x14ac:dyDescent="0.3">
      <c r="A10">
        <f t="shared" si="0"/>
        <v>9</v>
      </c>
      <c r="B10" t="s">
        <v>13</v>
      </c>
      <c r="C10" t="s">
        <v>14</v>
      </c>
      <c r="D10" t="s">
        <v>98</v>
      </c>
      <c r="E10" s="7">
        <v>294726095351104</v>
      </c>
      <c r="F10" t="s">
        <v>111</v>
      </c>
      <c r="G10">
        <v>29.790833330000002</v>
      </c>
      <c r="H10">
        <v>-95.586666699999995</v>
      </c>
      <c r="I10" t="s">
        <v>105</v>
      </c>
      <c r="J10">
        <v>72.2376</v>
      </c>
      <c r="K10" t="s">
        <v>109</v>
      </c>
      <c r="L10">
        <v>7157</v>
      </c>
      <c r="M10" s="9" t="s">
        <v>109</v>
      </c>
      <c r="N10" s="9" t="s">
        <v>109</v>
      </c>
    </row>
    <row r="11" spans="1:14" x14ac:dyDescent="0.3">
      <c r="A11">
        <f t="shared" si="0"/>
        <v>10</v>
      </c>
      <c r="B11" t="s">
        <v>13</v>
      </c>
      <c r="C11" t="s">
        <v>14</v>
      </c>
      <c r="D11" t="s">
        <v>98</v>
      </c>
      <c r="E11" s="7">
        <v>294728095200103</v>
      </c>
      <c r="F11" t="s">
        <v>112</v>
      </c>
      <c r="G11">
        <v>29.79138889</v>
      </c>
      <c r="H11">
        <v>-95.333888900000005</v>
      </c>
      <c r="I11" t="s">
        <v>105</v>
      </c>
      <c r="J11">
        <v>148.4376</v>
      </c>
      <c r="K11" t="s">
        <v>109</v>
      </c>
      <c r="L11">
        <v>7158</v>
      </c>
      <c r="M11" s="9" t="s">
        <v>109</v>
      </c>
      <c r="N11" s="9" t="s">
        <v>109</v>
      </c>
    </row>
    <row r="12" spans="1:14" x14ac:dyDescent="0.3">
      <c r="A12">
        <f t="shared" si="0"/>
        <v>11</v>
      </c>
      <c r="B12" t="s">
        <v>13</v>
      </c>
      <c r="C12" t="s">
        <v>14</v>
      </c>
      <c r="D12" t="s">
        <v>98</v>
      </c>
      <c r="E12" s="7">
        <v>295449095084101</v>
      </c>
      <c r="F12" t="s">
        <v>113</v>
      </c>
      <c r="G12">
        <v>29.913888889999999</v>
      </c>
      <c r="H12">
        <v>-95.144999999999996</v>
      </c>
      <c r="I12" t="s">
        <v>105</v>
      </c>
      <c r="J12">
        <v>790.04160000000002</v>
      </c>
      <c r="K12" t="s">
        <v>109</v>
      </c>
      <c r="L12">
        <v>7256</v>
      </c>
      <c r="M12" s="9">
        <v>-0.64068133355167101</v>
      </c>
      <c r="N12" s="9">
        <v>2.79232641394131E-3</v>
      </c>
    </row>
    <row r="13" spans="1:14" x14ac:dyDescent="0.3">
      <c r="A13">
        <f t="shared" si="0"/>
        <v>12</v>
      </c>
      <c r="B13" t="s">
        <v>19</v>
      </c>
      <c r="C13" t="s">
        <v>20</v>
      </c>
      <c r="D13" t="s">
        <v>98</v>
      </c>
      <c r="E13" s="7">
        <v>400229075104601</v>
      </c>
      <c r="F13" t="s">
        <v>114</v>
      </c>
      <c r="G13">
        <v>40.041472200000001</v>
      </c>
      <c r="H13">
        <v>-75.179333299999996</v>
      </c>
      <c r="I13" t="s">
        <v>102</v>
      </c>
      <c r="J13">
        <v>5.6692799999999997</v>
      </c>
      <c r="K13">
        <v>5.6692799999999997</v>
      </c>
      <c r="L13">
        <v>4261</v>
      </c>
      <c r="M13" s="9">
        <v>1.14031666158748E-2</v>
      </c>
      <c r="N13" s="9">
        <v>3.56238176873807E-3</v>
      </c>
    </row>
    <row r="14" spans="1:14" x14ac:dyDescent="0.3">
      <c r="A14">
        <f t="shared" si="0"/>
        <v>13</v>
      </c>
      <c r="B14" t="s">
        <v>22</v>
      </c>
      <c r="C14" t="s">
        <v>14</v>
      </c>
      <c r="D14" t="s">
        <v>98</v>
      </c>
      <c r="E14" s="7">
        <v>292943098354404</v>
      </c>
      <c r="F14" t="s">
        <v>115</v>
      </c>
      <c r="G14">
        <v>29.495277779999999</v>
      </c>
      <c r="H14">
        <v>-98.595555599999997</v>
      </c>
      <c r="I14" t="s">
        <v>100</v>
      </c>
      <c r="J14">
        <v>181.81319999999999</v>
      </c>
      <c r="K14">
        <v>187.7568</v>
      </c>
      <c r="L14">
        <v>6080</v>
      </c>
      <c r="M14" s="9" t="s">
        <v>109</v>
      </c>
      <c r="N14" s="9" t="s">
        <v>109</v>
      </c>
    </row>
    <row r="15" spans="1:14" x14ac:dyDescent="0.3">
      <c r="A15">
        <f t="shared" si="0"/>
        <v>14</v>
      </c>
      <c r="B15" t="s">
        <v>22</v>
      </c>
      <c r="C15" t="s">
        <v>14</v>
      </c>
      <c r="D15" t="s">
        <v>98</v>
      </c>
      <c r="E15" s="7">
        <v>293252098380801</v>
      </c>
      <c r="F15" t="s">
        <v>116</v>
      </c>
      <c r="G15">
        <v>29.547777780000001</v>
      </c>
      <c r="H15">
        <v>-98.635555600000004</v>
      </c>
      <c r="I15" t="s">
        <v>102</v>
      </c>
      <c r="J15">
        <v>69.799199999999999</v>
      </c>
      <c r="K15">
        <v>69.799199999999999</v>
      </c>
      <c r="L15">
        <v>3954</v>
      </c>
      <c r="M15" s="9">
        <v>0.115775809356274</v>
      </c>
      <c r="N15" s="9">
        <v>7.48894871391413E-2</v>
      </c>
    </row>
    <row r="16" spans="1:14" x14ac:dyDescent="0.3">
      <c r="A16">
        <f t="shared" si="0"/>
        <v>15</v>
      </c>
      <c r="B16" t="s">
        <v>22</v>
      </c>
      <c r="C16" t="s">
        <v>14</v>
      </c>
      <c r="D16" t="s">
        <v>98</v>
      </c>
      <c r="E16" s="7">
        <v>293405098394201</v>
      </c>
      <c r="F16" t="s">
        <v>117</v>
      </c>
      <c r="G16">
        <v>29.568055560000001</v>
      </c>
      <c r="H16">
        <v>-98.661666699999998</v>
      </c>
      <c r="I16" t="s">
        <v>102</v>
      </c>
      <c r="J16">
        <v>79.552800000000005</v>
      </c>
      <c r="K16">
        <v>79.552800000000005</v>
      </c>
      <c r="L16">
        <v>2278</v>
      </c>
      <c r="M16" s="9">
        <v>-3.0404513215551101</v>
      </c>
      <c r="N16" s="9">
        <v>0.25080913684398898</v>
      </c>
    </row>
    <row r="17" spans="1:14" x14ac:dyDescent="0.3">
      <c r="A17">
        <f t="shared" si="0"/>
        <v>16</v>
      </c>
      <c r="B17" t="s">
        <v>22</v>
      </c>
      <c r="C17" t="s">
        <v>14</v>
      </c>
      <c r="D17" t="s">
        <v>98</v>
      </c>
      <c r="E17" s="7">
        <v>293516098325501</v>
      </c>
      <c r="F17" t="s">
        <v>118</v>
      </c>
      <c r="G17">
        <v>29.58777778</v>
      </c>
      <c r="H17">
        <v>-98.548611100000002</v>
      </c>
      <c r="I17" t="s">
        <v>102</v>
      </c>
      <c r="J17">
        <v>91.44</v>
      </c>
      <c r="K17">
        <v>92.445840000000004</v>
      </c>
      <c r="L17">
        <v>3719</v>
      </c>
      <c r="M17" s="9" t="s">
        <v>109</v>
      </c>
      <c r="N17" s="9" t="s">
        <v>109</v>
      </c>
    </row>
    <row r="18" spans="1:14" x14ac:dyDescent="0.3">
      <c r="A18">
        <f t="shared" si="0"/>
        <v>17</v>
      </c>
      <c r="B18" t="s">
        <v>22</v>
      </c>
      <c r="C18" t="s">
        <v>14</v>
      </c>
      <c r="D18" t="s">
        <v>98</v>
      </c>
      <c r="E18" s="7">
        <v>293559098284801</v>
      </c>
      <c r="F18" t="s">
        <v>119</v>
      </c>
      <c r="G18">
        <v>29.599722199999999</v>
      </c>
      <c r="H18">
        <v>-98.48</v>
      </c>
      <c r="I18" t="s">
        <v>102</v>
      </c>
      <c r="J18">
        <v>79.248000000000005</v>
      </c>
      <c r="K18">
        <v>79.248000000000005</v>
      </c>
      <c r="L18">
        <v>1962</v>
      </c>
      <c r="M18" s="9" t="s">
        <v>109</v>
      </c>
      <c r="N18" s="9" t="s">
        <v>109</v>
      </c>
    </row>
    <row r="19" spans="1:14" x14ac:dyDescent="0.3">
      <c r="A19">
        <f t="shared" si="0"/>
        <v>18</v>
      </c>
      <c r="B19" t="s">
        <v>25</v>
      </c>
      <c r="C19" t="s">
        <v>8</v>
      </c>
      <c r="D19" t="s">
        <v>98</v>
      </c>
      <c r="E19" s="7">
        <v>323313117033901</v>
      </c>
      <c r="F19" t="s">
        <v>120</v>
      </c>
      <c r="G19">
        <v>32.553644439999999</v>
      </c>
      <c r="H19">
        <v>-117.0616028</v>
      </c>
      <c r="I19" t="s">
        <v>100</v>
      </c>
      <c r="J19">
        <v>414.52800000000002</v>
      </c>
      <c r="K19">
        <v>435.86399999999998</v>
      </c>
      <c r="L19">
        <v>6205</v>
      </c>
      <c r="M19" s="9">
        <v>0.41426192791909</v>
      </c>
      <c r="N19" s="9">
        <v>2.4069699679483201E-3</v>
      </c>
    </row>
    <row r="20" spans="1:14" x14ac:dyDescent="0.3">
      <c r="A20">
        <f t="shared" si="0"/>
        <v>19</v>
      </c>
      <c r="B20" t="s">
        <v>25</v>
      </c>
      <c r="C20" t="s">
        <v>8</v>
      </c>
      <c r="D20" t="s">
        <v>98</v>
      </c>
      <c r="E20" s="7">
        <v>323313117033902</v>
      </c>
      <c r="F20" t="s">
        <v>121</v>
      </c>
      <c r="G20">
        <v>32.553644439999999</v>
      </c>
      <c r="H20">
        <v>-117.0616028</v>
      </c>
      <c r="I20" t="s">
        <v>100</v>
      </c>
      <c r="J20">
        <v>362.71199999999999</v>
      </c>
      <c r="K20">
        <v>435.86399999999998</v>
      </c>
      <c r="L20">
        <v>6193</v>
      </c>
      <c r="M20" s="9">
        <v>0.40240392414701398</v>
      </c>
      <c r="N20" s="9">
        <v>2.39935837013371E-3</v>
      </c>
    </row>
    <row r="21" spans="1:14" x14ac:dyDescent="0.3">
      <c r="A21">
        <f t="shared" si="0"/>
        <v>20</v>
      </c>
      <c r="B21" t="s">
        <v>25</v>
      </c>
      <c r="C21" t="s">
        <v>8</v>
      </c>
      <c r="D21" t="s">
        <v>98</v>
      </c>
      <c r="E21" s="7">
        <v>323313117033903</v>
      </c>
      <c r="F21" t="s">
        <v>122</v>
      </c>
      <c r="G21">
        <v>32.553644439999999</v>
      </c>
      <c r="H21">
        <v>-117.0616028</v>
      </c>
      <c r="I21" t="s">
        <v>100</v>
      </c>
      <c r="J21">
        <v>294.13200000000001</v>
      </c>
      <c r="K21">
        <v>435.86399999999998</v>
      </c>
      <c r="L21">
        <v>6205</v>
      </c>
      <c r="M21" s="9">
        <v>0.40276215176598801</v>
      </c>
      <c r="N21" s="9">
        <v>2.32803973119279E-3</v>
      </c>
    </row>
    <row r="22" spans="1:14" x14ac:dyDescent="0.3">
      <c r="A22">
        <f t="shared" si="0"/>
        <v>21</v>
      </c>
      <c r="B22" t="s">
        <v>25</v>
      </c>
      <c r="C22" t="s">
        <v>8</v>
      </c>
      <c r="D22" t="s">
        <v>98</v>
      </c>
      <c r="E22" s="7">
        <v>323313117033904</v>
      </c>
      <c r="F22" t="s">
        <v>123</v>
      </c>
      <c r="G22">
        <v>32.553644439999999</v>
      </c>
      <c r="H22">
        <v>-117.0616028</v>
      </c>
      <c r="I22" t="s">
        <v>102</v>
      </c>
      <c r="J22">
        <v>182.88</v>
      </c>
      <c r="K22">
        <v>435.86399999999998</v>
      </c>
      <c r="L22">
        <v>6205</v>
      </c>
      <c r="M22" s="9">
        <v>0.113967373002098</v>
      </c>
      <c r="N22" s="9">
        <v>4.9539607454479502E-3</v>
      </c>
    </row>
    <row r="23" spans="1:14" x14ac:dyDescent="0.3">
      <c r="A23">
        <f t="shared" si="0"/>
        <v>22</v>
      </c>
      <c r="B23" t="s">
        <v>25</v>
      </c>
      <c r="C23" t="s">
        <v>8</v>
      </c>
      <c r="D23" t="s">
        <v>98</v>
      </c>
      <c r="E23" s="7">
        <v>323313117033905</v>
      </c>
      <c r="F23" t="s">
        <v>124</v>
      </c>
      <c r="G23">
        <v>32.553644439999999</v>
      </c>
      <c r="H23">
        <v>-117.0616028</v>
      </c>
      <c r="I23" t="s">
        <v>102</v>
      </c>
      <c r="J23">
        <v>85.343999999999994</v>
      </c>
      <c r="K23">
        <v>435.86399999999998</v>
      </c>
      <c r="L23">
        <v>6193</v>
      </c>
      <c r="M23" s="9">
        <v>7.6779259080630796E-2</v>
      </c>
      <c r="N23" s="9">
        <v>6.4151046163899899E-3</v>
      </c>
    </row>
    <row r="24" spans="1:14" x14ac:dyDescent="0.3">
      <c r="A24">
        <f t="shared" si="0"/>
        <v>23</v>
      </c>
      <c r="B24" t="s">
        <v>25</v>
      </c>
      <c r="C24" t="s">
        <v>8</v>
      </c>
      <c r="D24" t="s">
        <v>98</v>
      </c>
      <c r="E24" s="7">
        <v>323527117050001</v>
      </c>
      <c r="F24" t="s">
        <v>125</v>
      </c>
      <c r="G24">
        <v>32.591005559999999</v>
      </c>
      <c r="H24">
        <v>-117.08347500000001</v>
      </c>
      <c r="I24" t="s">
        <v>100</v>
      </c>
      <c r="J24">
        <v>467.86799999999999</v>
      </c>
      <c r="K24">
        <v>490.72800000000001</v>
      </c>
      <c r="L24">
        <v>5735</v>
      </c>
      <c r="M24" s="9">
        <v>-2.1342459691021198</v>
      </c>
      <c r="N24" s="9">
        <v>3.3639750969450898E-2</v>
      </c>
    </row>
    <row r="25" spans="1:14" x14ac:dyDescent="0.3">
      <c r="A25">
        <f t="shared" si="0"/>
        <v>24</v>
      </c>
      <c r="B25" t="s">
        <v>25</v>
      </c>
      <c r="C25" t="s">
        <v>8</v>
      </c>
      <c r="D25" t="s">
        <v>98</v>
      </c>
      <c r="E25" s="7">
        <v>323527117050002</v>
      </c>
      <c r="F25" t="s">
        <v>126</v>
      </c>
      <c r="G25">
        <v>32.591005559999999</v>
      </c>
      <c r="H25">
        <v>-117.08347500000001</v>
      </c>
      <c r="I25" t="s">
        <v>100</v>
      </c>
      <c r="J25">
        <v>283.464</v>
      </c>
      <c r="K25">
        <v>490.72800000000001</v>
      </c>
      <c r="L25">
        <v>5735</v>
      </c>
      <c r="M25" s="9">
        <v>-3.40314125126381</v>
      </c>
      <c r="N25" s="9">
        <v>5.7507223571158297E-2</v>
      </c>
    </row>
    <row r="26" spans="1:14" x14ac:dyDescent="0.3">
      <c r="A26">
        <f t="shared" si="0"/>
        <v>25</v>
      </c>
      <c r="B26" t="s">
        <v>25</v>
      </c>
      <c r="C26" t="s">
        <v>8</v>
      </c>
      <c r="D26" t="s">
        <v>98</v>
      </c>
      <c r="E26" s="7">
        <v>323527117050003</v>
      </c>
      <c r="F26" t="s">
        <v>127</v>
      </c>
      <c r="G26">
        <v>32.591005559999999</v>
      </c>
      <c r="H26">
        <v>-117.08347500000001</v>
      </c>
      <c r="I26" t="s">
        <v>102</v>
      </c>
      <c r="J26">
        <v>170.68799999999999</v>
      </c>
      <c r="K26">
        <v>490.72800000000001</v>
      </c>
      <c r="L26">
        <v>5735</v>
      </c>
      <c r="M26" s="9">
        <v>-1.5854968333328501</v>
      </c>
      <c r="N26" s="9">
        <v>2.9838571564161399E-2</v>
      </c>
    </row>
    <row r="27" spans="1:14" x14ac:dyDescent="0.3">
      <c r="A27">
        <f t="shared" si="0"/>
        <v>26</v>
      </c>
      <c r="B27" t="s">
        <v>25</v>
      </c>
      <c r="C27" t="s">
        <v>8</v>
      </c>
      <c r="D27" t="s">
        <v>98</v>
      </c>
      <c r="E27" s="7">
        <v>323527117050004</v>
      </c>
      <c r="F27" t="s">
        <v>128</v>
      </c>
      <c r="G27">
        <v>32.591005559999999</v>
      </c>
      <c r="H27">
        <v>-117.08347500000001</v>
      </c>
      <c r="I27" t="s">
        <v>102</v>
      </c>
      <c r="J27">
        <v>71.628</v>
      </c>
      <c r="K27">
        <v>490.72800000000001</v>
      </c>
      <c r="L27">
        <v>5735</v>
      </c>
      <c r="M27" s="9">
        <v>-1.4721837536073199</v>
      </c>
      <c r="N27" s="9">
        <v>2.51379232716861E-2</v>
      </c>
    </row>
    <row r="28" spans="1:14" x14ac:dyDescent="0.3">
      <c r="A28">
        <f t="shared" si="0"/>
        <v>27</v>
      </c>
      <c r="B28" t="s">
        <v>25</v>
      </c>
      <c r="C28" t="s">
        <v>8</v>
      </c>
      <c r="D28" t="s">
        <v>98</v>
      </c>
      <c r="E28" s="7">
        <v>323527117050005</v>
      </c>
      <c r="F28" t="s">
        <v>129</v>
      </c>
      <c r="G28">
        <v>32.591005559999999</v>
      </c>
      <c r="H28">
        <v>-117.08347500000001</v>
      </c>
      <c r="I28" t="s">
        <v>102</v>
      </c>
      <c r="J28">
        <v>19.812000000000001</v>
      </c>
      <c r="K28">
        <v>490.72800000000001</v>
      </c>
      <c r="L28">
        <v>5735</v>
      </c>
      <c r="M28" s="9">
        <v>-5.2922543300972799E-3</v>
      </c>
      <c r="N28" s="9">
        <v>7.9947701004733206E-3</v>
      </c>
    </row>
    <row r="29" spans="1:14" x14ac:dyDescent="0.3">
      <c r="A29">
        <f t="shared" si="0"/>
        <v>28</v>
      </c>
      <c r="B29" t="s">
        <v>25</v>
      </c>
      <c r="C29" t="s">
        <v>8</v>
      </c>
      <c r="D29" t="s">
        <v>98</v>
      </c>
      <c r="E29" s="7">
        <v>324055117064401</v>
      </c>
      <c r="F29" t="s">
        <v>130</v>
      </c>
      <c r="G29">
        <v>32.682080560000003</v>
      </c>
      <c r="H29">
        <v>-117.11238059999999</v>
      </c>
      <c r="I29" t="s">
        <v>100</v>
      </c>
      <c r="J29">
        <v>457.2</v>
      </c>
      <c r="K29">
        <v>457.50479999999999</v>
      </c>
      <c r="L29">
        <v>6415</v>
      </c>
      <c r="M29" s="9">
        <v>-0.97969584027565904</v>
      </c>
      <c r="N29" s="9">
        <v>1.9219204201684499E-2</v>
      </c>
    </row>
    <row r="30" spans="1:14" x14ac:dyDescent="0.3">
      <c r="A30">
        <f t="shared" si="0"/>
        <v>29</v>
      </c>
      <c r="B30" t="s">
        <v>25</v>
      </c>
      <c r="C30" t="s">
        <v>8</v>
      </c>
      <c r="D30" t="s">
        <v>98</v>
      </c>
      <c r="E30" s="7">
        <v>324055117064402</v>
      </c>
      <c r="F30" t="s">
        <v>131</v>
      </c>
      <c r="G30">
        <v>32.682080560000003</v>
      </c>
      <c r="H30">
        <v>-117.11238059999999</v>
      </c>
      <c r="I30" t="s">
        <v>100</v>
      </c>
      <c r="J30">
        <v>207.26400000000001</v>
      </c>
      <c r="K30">
        <v>457.50479999999999</v>
      </c>
      <c r="L30">
        <v>6415</v>
      </c>
      <c r="M30" s="9">
        <v>-0.49741220119479002</v>
      </c>
      <c r="N30" s="9">
        <v>3.65993166315179E-2</v>
      </c>
    </row>
    <row r="31" spans="1:14" x14ac:dyDescent="0.3">
      <c r="A31">
        <f t="shared" si="0"/>
        <v>30</v>
      </c>
      <c r="B31" t="s">
        <v>25</v>
      </c>
      <c r="C31" t="s">
        <v>8</v>
      </c>
      <c r="D31" t="s">
        <v>98</v>
      </c>
      <c r="E31" s="7">
        <v>324055117064403</v>
      </c>
      <c r="F31" t="s">
        <v>132</v>
      </c>
      <c r="G31">
        <v>32.682080560000003</v>
      </c>
      <c r="H31">
        <v>-117.11238059999999</v>
      </c>
      <c r="I31" t="s">
        <v>102</v>
      </c>
      <c r="J31">
        <v>60.96</v>
      </c>
      <c r="K31">
        <v>457.50479999999999</v>
      </c>
      <c r="L31">
        <v>6415</v>
      </c>
      <c r="M31" s="9">
        <v>1.29430898226152E-2</v>
      </c>
      <c r="N31" s="9">
        <v>1.4016264236588901E-3</v>
      </c>
    </row>
    <row r="32" spans="1:14" x14ac:dyDescent="0.3">
      <c r="A32">
        <f t="shared" si="0"/>
        <v>31</v>
      </c>
      <c r="B32" t="s">
        <v>25</v>
      </c>
      <c r="C32" t="s">
        <v>8</v>
      </c>
      <c r="D32" t="s">
        <v>98</v>
      </c>
      <c r="E32" s="7">
        <v>324055117064404</v>
      </c>
      <c r="F32" t="s">
        <v>133</v>
      </c>
      <c r="G32">
        <v>32.682080560000003</v>
      </c>
      <c r="H32">
        <v>-117.11238059999999</v>
      </c>
      <c r="I32" t="s">
        <v>102</v>
      </c>
      <c r="J32">
        <v>25.908000000000001</v>
      </c>
      <c r="K32">
        <v>457.50479999999999</v>
      </c>
      <c r="L32">
        <v>6415</v>
      </c>
      <c r="M32" s="9">
        <v>4.5745206759591997E-2</v>
      </c>
      <c r="N32" s="9">
        <v>1.89615543370755E-3</v>
      </c>
    </row>
    <row r="33" spans="1:14" x14ac:dyDescent="0.3">
      <c r="A33">
        <f t="shared" si="0"/>
        <v>32</v>
      </c>
      <c r="B33" t="s">
        <v>25</v>
      </c>
      <c r="C33" t="s">
        <v>8</v>
      </c>
      <c r="D33" t="s">
        <v>98</v>
      </c>
      <c r="E33" s="7">
        <v>324055117064405</v>
      </c>
      <c r="F33" t="s">
        <v>134</v>
      </c>
      <c r="G33">
        <v>32.682080560000003</v>
      </c>
      <c r="H33">
        <v>-117.11238059999999</v>
      </c>
      <c r="I33" t="s">
        <v>102</v>
      </c>
      <c r="J33">
        <v>7.62</v>
      </c>
      <c r="K33">
        <v>457.50479999999999</v>
      </c>
      <c r="L33">
        <v>6415</v>
      </c>
      <c r="M33" s="9">
        <v>3.7998532066849E-2</v>
      </c>
      <c r="N33" s="9">
        <v>1.84041718733839E-3</v>
      </c>
    </row>
    <row r="34" spans="1:14" x14ac:dyDescent="0.3">
      <c r="A34">
        <f t="shared" si="0"/>
        <v>33</v>
      </c>
      <c r="B34" t="s">
        <v>25</v>
      </c>
      <c r="C34" t="s">
        <v>8</v>
      </c>
      <c r="D34" t="s">
        <v>98</v>
      </c>
      <c r="E34" s="7">
        <v>324307117063501</v>
      </c>
      <c r="F34" t="s">
        <v>135</v>
      </c>
      <c r="G34">
        <v>32.718933329999999</v>
      </c>
      <c r="H34">
        <v>-117.10994719999999</v>
      </c>
      <c r="I34" t="s">
        <v>136</v>
      </c>
      <c r="J34">
        <v>493.77600000000001</v>
      </c>
      <c r="K34">
        <v>499.87200000000001</v>
      </c>
      <c r="L34">
        <v>3587</v>
      </c>
      <c r="M34" s="9">
        <v>0.120802890850757</v>
      </c>
      <c r="N34" s="9">
        <v>6.3501067036588897E-4</v>
      </c>
    </row>
    <row r="35" spans="1:14" x14ac:dyDescent="0.3">
      <c r="A35">
        <f t="shared" si="0"/>
        <v>34</v>
      </c>
      <c r="B35" t="s">
        <v>25</v>
      </c>
      <c r="C35" t="s">
        <v>8</v>
      </c>
      <c r="D35" t="s">
        <v>98</v>
      </c>
      <c r="E35" s="7">
        <v>324307117063502</v>
      </c>
      <c r="F35" t="s">
        <v>137</v>
      </c>
      <c r="G35">
        <v>32.718933329999999</v>
      </c>
      <c r="H35">
        <v>-117.10994719999999</v>
      </c>
      <c r="I35" t="s">
        <v>136</v>
      </c>
      <c r="J35">
        <v>316.99200000000002</v>
      </c>
      <c r="K35">
        <v>499.87200000000001</v>
      </c>
      <c r="L35">
        <v>3586</v>
      </c>
      <c r="M35" s="9">
        <v>7.5695985042408695E-2</v>
      </c>
      <c r="N35" s="9">
        <v>6.7519495787140595E-4</v>
      </c>
    </row>
    <row r="36" spans="1:14" x14ac:dyDescent="0.3">
      <c r="A36">
        <f t="shared" si="0"/>
        <v>35</v>
      </c>
      <c r="B36" t="s">
        <v>25</v>
      </c>
      <c r="C36" t="s">
        <v>8</v>
      </c>
      <c r="D36" t="s">
        <v>98</v>
      </c>
      <c r="E36" s="7">
        <v>324307117063503</v>
      </c>
      <c r="F36" t="s">
        <v>138</v>
      </c>
      <c r="G36">
        <v>32.718933329999999</v>
      </c>
      <c r="H36">
        <v>-117.10994719999999</v>
      </c>
      <c r="I36" t="s">
        <v>136</v>
      </c>
      <c r="J36">
        <v>240.792</v>
      </c>
      <c r="K36">
        <v>499.87200000000001</v>
      </c>
      <c r="L36">
        <v>3586</v>
      </c>
      <c r="M36" s="9">
        <v>1.9876273611653598E-3</v>
      </c>
      <c r="N36" s="9">
        <v>9.1171463052536802E-4</v>
      </c>
    </row>
    <row r="37" spans="1:14" x14ac:dyDescent="0.3">
      <c r="A37">
        <f t="shared" si="0"/>
        <v>36</v>
      </c>
      <c r="B37" t="s">
        <v>25</v>
      </c>
      <c r="C37" t="s">
        <v>8</v>
      </c>
      <c r="D37" t="s">
        <v>98</v>
      </c>
      <c r="E37" s="7">
        <v>324307117063504</v>
      </c>
      <c r="F37" t="s">
        <v>139</v>
      </c>
      <c r="G37">
        <v>32.718933329999999</v>
      </c>
      <c r="H37">
        <v>-117.10994719999999</v>
      </c>
      <c r="I37" t="s">
        <v>136</v>
      </c>
      <c r="J37">
        <v>137.16</v>
      </c>
      <c r="K37">
        <v>499.87200000000001</v>
      </c>
      <c r="L37">
        <v>3586</v>
      </c>
      <c r="M37" s="9">
        <v>-0.34480421487242202</v>
      </c>
      <c r="N37" s="9">
        <v>6.77905870300562E-3</v>
      </c>
    </row>
    <row r="38" spans="1:14" x14ac:dyDescent="0.3">
      <c r="A38">
        <f t="shared" si="0"/>
        <v>37</v>
      </c>
      <c r="B38" t="s">
        <v>25</v>
      </c>
      <c r="C38" t="s">
        <v>8</v>
      </c>
      <c r="D38" t="s">
        <v>98</v>
      </c>
      <c r="E38" s="7">
        <v>324307117063505</v>
      </c>
      <c r="F38" t="s">
        <v>140</v>
      </c>
      <c r="G38">
        <v>32.718933329999999</v>
      </c>
      <c r="H38">
        <v>-117.10994719999999</v>
      </c>
      <c r="I38" t="s">
        <v>136</v>
      </c>
      <c r="J38">
        <v>76.2</v>
      </c>
      <c r="K38">
        <v>499.87200000000001</v>
      </c>
      <c r="L38">
        <v>3586</v>
      </c>
      <c r="M38" s="9">
        <v>-0.35054774060715899</v>
      </c>
      <c r="N38" s="9">
        <v>6.8234039327733503E-3</v>
      </c>
    </row>
    <row r="39" spans="1:14" x14ac:dyDescent="0.3">
      <c r="A39">
        <f t="shared" si="0"/>
        <v>38</v>
      </c>
      <c r="B39" t="s">
        <v>25</v>
      </c>
      <c r="C39" t="s">
        <v>8</v>
      </c>
      <c r="D39" t="s">
        <v>98</v>
      </c>
      <c r="E39" s="7">
        <v>324307117063506</v>
      </c>
      <c r="F39" t="s">
        <v>141</v>
      </c>
      <c r="G39">
        <v>32.718933329999999</v>
      </c>
      <c r="H39">
        <v>-117.10994719999999</v>
      </c>
      <c r="I39" t="s">
        <v>136</v>
      </c>
      <c r="J39">
        <v>33.527999999999999</v>
      </c>
      <c r="K39">
        <v>499.87200000000001</v>
      </c>
      <c r="L39">
        <v>3586</v>
      </c>
      <c r="M39" s="9">
        <v>-0.24274190284432801</v>
      </c>
      <c r="N39" s="9">
        <v>7.5748262904224498E-3</v>
      </c>
    </row>
    <row r="40" spans="1:14" x14ac:dyDescent="0.3">
      <c r="A40">
        <f t="shared" si="0"/>
        <v>39</v>
      </c>
      <c r="B40" t="s">
        <v>25</v>
      </c>
      <c r="C40" t="s">
        <v>8</v>
      </c>
      <c r="D40" t="s">
        <v>98</v>
      </c>
      <c r="E40" s="7">
        <v>324318117083101</v>
      </c>
      <c r="F40" t="s">
        <v>142</v>
      </c>
      <c r="G40">
        <v>32.721836099999997</v>
      </c>
      <c r="H40">
        <v>-117.142111</v>
      </c>
      <c r="I40" t="s">
        <v>100</v>
      </c>
      <c r="J40">
        <v>454.15199999999999</v>
      </c>
      <c r="K40">
        <v>457.50479999999999</v>
      </c>
      <c r="L40">
        <v>4818</v>
      </c>
      <c r="M40" s="9">
        <v>0.165995322914546</v>
      </c>
      <c r="N40" s="9">
        <v>4.5582343810274099E-4</v>
      </c>
    </row>
    <row r="41" spans="1:14" x14ac:dyDescent="0.3">
      <c r="A41">
        <f t="shared" si="0"/>
        <v>40</v>
      </c>
      <c r="B41" t="s">
        <v>25</v>
      </c>
      <c r="C41" t="s">
        <v>8</v>
      </c>
      <c r="D41" t="s">
        <v>98</v>
      </c>
      <c r="E41" s="7">
        <v>324318117083102</v>
      </c>
      <c r="F41" t="s">
        <v>143</v>
      </c>
      <c r="G41">
        <v>32.721836099999997</v>
      </c>
      <c r="H41">
        <v>-117.142111</v>
      </c>
      <c r="I41" t="s">
        <v>100</v>
      </c>
      <c r="J41">
        <v>316.99200000000002</v>
      </c>
      <c r="K41">
        <v>457.50479999999999</v>
      </c>
      <c r="L41">
        <v>4806</v>
      </c>
      <c r="M41" s="9">
        <v>2.8191925639462101E-2</v>
      </c>
      <c r="N41" s="9">
        <v>8.5784181056223899E-4</v>
      </c>
    </row>
    <row r="42" spans="1:14" x14ac:dyDescent="0.3">
      <c r="A42">
        <f t="shared" si="0"/>
        <v>41</v>
      </c>
      <c r="B42" t="s">
        <v>25</v>
      </c>
      <c r="C42" t="s">
        <v>8</v>
      </c>
      <c r="D42" t="s">
        <v>98</v>
      </c>
      <c r="E42" s="7">
        <v>324318117083103</v>
      </c>
      <c r="F42" t="s">
        <v>144</v>
      </c>
      <c r="G42">
        <v>32.721836099999997</v>
      </c>
      <c r="H42">
        <v>-117.142111</v>
      </c>
      <c r="I42" t="s">
        <v>102</v>
      </c>
      <c r="J42">
        <v>176.78399999999999</v>
      </c>
      <c r="K42">
        <v>457.50479999999999</v>
      </c>
      <c r="L42">
        <v>4806</v>
      </c>
      <c r="M42" s="9">
        <v>-4.3642838728119901E-2</v>
      </c>
      <c r="N42" s="9">
        <v>9.0784845107937996E-4</v>
      </c>
    </row>
    <row r="43" spans="1:14" x14ac:dyDescent="0.3">
      <c r="A43">
        <f t="shared" si="0"/>
        <v>42</v>
      </c>
      <c r="B43" t="s">
        <v>25</v>
      </c>
      <c r="C43" t="s">
        <v>8</v>
      </c>
      <c r="D43" t="s">
        <v>98</v>
      </c>
      <c r="E43" s="7">
        <v>324318117083104</v>
      </c>
      <c r="F43" t="s">
        <v>145</v>
      </c>
      <c r="G43">
        <v>32.721836099999997</v>
      </c>
      <c r="H43">
        <v>-117.142111</v>
      </c>
      <c r="I43" t="s">
        <v>102</v>
      </c>
      <c r="J43">
        <v>73.152000000000001</v>
      </c>
      <c r="K43">
        <v>457.50479999999999</v>
      </c>
      <c r="L43">
        <v>4818</v>
      </c>
      <c r="M43" s="9">
        <v>-0.13584090428672499</v>
      </c>
      <c r="N43" s="9">
        <v>1.0081010880435099E-3</v>
      </c>
    </row>
    <row r="44" spans="1:14" x14ac:dyDescent="0.3">
      <c r="A44">
        <f t="shared" si="0"/>
        <v>43</v>
      </c>
      <c r="B44" t="s">
        <v>25</v>
      </c>
      <c r="C44" t="s">
        <v>8</v>
      </c>
      <c r="D44" t="s">
        <v>98</v>
      </c>
      <c r="E44" s="7">
        <v>324318117083105</v>
      </c>
      <c r="F44" t="s">
        <v>146</v>
      </c>
      <c r="G44">
        <v>32.721836099999997</v>
      </c>
      <c r="H44">
        <v>-117.142111</v>
      </c>
      <c r="I44" t="s">
        <v>102</v>
      </c>
      <c r="J44">
        <v>36.576000000000001</v>
      </c>
      <c r="K44">
        <v>457.50479999999999</v>
      </c>
      <c r="L44">
        <v>4818</v>
      </c>
      <c r="M44" s="9">
        <v>-0.19397628820125001</v>
      </c>
      <c r="N44" s="9">
        <v>1.1421189890956399E-3</v>
      </c>
    </row>
    <row r="45" spans="1:14" x14ac:dyDescent="0.3">
      <c r="A45">
        <f t="shared" si="0"/>
        <v>44</v>
      </c>
      <c r="B45" t="s">
        <v>25</v>
      </c>
      <c r="C45" t="s">
        <v>8</v>
      </c>
      <c r="D45" t="s">
        <v>98</v>
      </c>
      <c r="E45" s="7">
        <v>324416117042001</v>
      </c>
      <c r="F45" t="s">
        <v>147</v>
      </c>
      <c r="G45">
        <v>32.7377611</v>
      </c>
      <c r="H45">
        <v>-117.0722389</v>
      </c>
      <c r="I45" t="s">
        <v>136</v>
      </c>
      <c r="J45">
        <v>335.28</v>
      </c>
      <c r="K45">
        <v>335.28</v>
      </c>
      <c r="L45">
        <v>4575</v>
      </c>
      <c r="M45" s="9">
        <v>0.18466808176003599</v>
      </c>
      <c r="N45" s="9">
        <v>7.6300660863310203E-4</v>
      </c>
    </row>
    <row r="46" spans="1:14" x14ac:dyDescent="0.3">
      <c r="A46">
        <f t="shared" si="0"/>
        <v>45</v>
      </c>
      <c r="B46" t="s">
        <v>25</v>
      </c>
      <c r="C46" t="s">
        <v>8</v>
      </c>
      <c r="D46" t="s">
        <v>98</v>
      </c>
      <c r="E46" s="7">
        <v>324416117042002</v>
      </c>
      <c r="F46" t="s">
        <v>148</v>
      </c>
      <c r="G46">
        <v>32.7377611</v>
      </c>
      <c r="H46">
        <v>-117.0722389</v>
      </c>
      <c r="I46" t="s">
        <v>136</v>
      </c>
      <c r="J46">
        <v>237.744</v>
      </c>
      <c r="K46">
        <v>335.28</v>
      </c>
      <c r="L46">
        <v>4575</v>
      </c>
      <c r="M46" s="9">
        <v>0.18529546394288701</v>
      </c>
      <c r="N46" s="9">
        <v>5.0617323831678E-4</v>
      </c>
    </row>
    <row r="47" spans="1:14" x14ac:dyDescent="0.3">
      <c r="A47">
        <f t="shared" si="0"/>
        <v>46</v>
      </c>
      <c r="B47" t="s">
        <v>25</v>
      </c>
      <c r="C47" t="s">
        <v>8</v>
      </c>
      <c r="D47" t="s">
        <v>98</v>
      </c>
      <c r="E47" s="7">
        <v>324416117042003</v>
      </c>
      <c r="F47" t="s">
        <v>149</v>
      </c>
      <c r="G47">
        <v>32.7377611</v>
      </c>
      <c r="H47">
        <v>-117.0722389</v>
      </c>
      <c r="I47" t="s">
        <v>136</v>
      </c>
      <c r="J47">
        <v>164.59200000000001</v>
      </c>
      <c r="K47">
        <v>335.28</v>
      </c>
      <c r="L47">
        <v>4575</v>
      </c>
      <c r="M47" s="9">
        <v>0.25714778798845001</v>
      </c>
      <c r="N47" s="9">
        <v>1.53389192199116E-3</v>
      </c>
    </row>
    <row r="48" spans="1:14" x14ac:dyDescent="0.3">
      <c r="A48">
        <f t="shared" si="0"/>
        <v>47</v>
      </c>
      <c r="B48" t="s">
        <v>25</v>
      </c>
      <c r="C48" t="s">
        <v>8</v>
      </c>
      <c r="D48" t="s">
        <v>98</v>
      </c>
      <c r="E48" s="7">
        <v>324416117042004</v>
      </c>
      <c r="F48" t="s">
        <v>150</v>
      </c>
      <c r="G48">
        <v>32.7377611</v>
      </c>
      <c r="H48">
        <v>-117.0722389</v>
      </c>
      <c r="I48" t="s">
        <v>136</v>
      </c>
      <c r="J48">
        <v>106.68</v>
      </c>
      <c r="K48">
        <v>335.28</v>
      </c>
      <c r="L48">
        <v>4575</v>
      </c>
      <c r="M48" s="9">
        <v>0.295287130039529</v>
      </c>
      <c r="N48" s="9">
        <v>1.29698224856607E-3</v>
      </c>
    </row>
    <row r="49" spans="1:14" x14ac:dyDescent="0.3">
      <c r="A49">
        <f t="shared" si="0"/>
        <v>48</v>
      </c>
      <c r="B49" t="s">
        <v>25</v>
      </c>
      <c r="C49" t="s">
        <v>8</v>
      </c>
      <c r="D49" t="s">
        <v>98</v>
      </c>
      <c r="E49" s="7">
        <v>324416117042005</v>
      </c>
      <c r="F49" t="s">
        <v>151</v>
      </c>
      <c r="G49">
        <v>32.7377611</v>
      </c>
      <c r="H49">
        <v>-117.0722389</v>
      </c>
      <c r="I49" t="s">
        <v>136</v>
      </c>
      <c r="J49">
        <v>48.768000000000001</v>
      </c>
      <c r="K49">
        <v>335.28</v>
      </c>
      <c r="L49">
        <v>4054</v>
      </c>
      <c r="M49" s="9">
        <v>-5.7449225464170001E-2</v>
      </c>
      <c r="N49" s="9">
        <v>2.9159254736467102E-3</v>
      </c>
    </row>
    <row r="50" spans="1:14" x14ac:dyDescent="0.3">
      <c r="A50">
        <f t="shared" si="0"/>
        <v>49</v>
      </c>
      <c r="B50" t="s">
        <v>25</v>
      </c>
      <c r="C50" t="s">
        <v>8</v>
      </c>
      <c r="D50" t="s">
        <v>98</v>
      </c>
      <c r="E50" s="7">
        <v>324416117042006</v>
      </c>
      <c r="F50" t="s">
        <v>152</v>
      </c>
      <c r="G50">
        <v>32.7377611</v>
      </c>
      <c r="H50">
        <v>-117.0722389</v>
      </c>
      <c r="I50" t="s">
        <v>136</v>
      </c>
      <c r="J50">
        <v>15.24</v>
      </c>
      <c r="K50">
        <v>335.28</v>
      </c>
      <c r="L50">
        <v>4346</v>
      </c>
      <c r="M50" s="9">
        <v>-3.3125071047250001E-3</v>
      </c>
      <c r="N50" s="9">
        <v>5.7531011563747702E-4</v>
      </c>
    </row>
    <row r="51" spans="1:14" x14ac:dyDescent="0.3">
      <c r="A51">
        <f t="shared" si="0"/>
        <v>50</v>
      </c>
      <c r="B51" t="s">
        <v>25</v>
      </c>
      <c r="C51" t="s">
        <v>8</v>
      </c>
      <c r="D51" t="s">
        <v>98</v>
      </c>
      <c r="E51" s="7">
        <v>324641117071501</v>
      </c>
      <c r="F51" t="s">
        <v>153</v>
      </c>
      <c r="G51">
        <v>32.778091670000002</v>
      </c>
      <c r="H51">
        <v>-117.1208556</v>
      </c>
      <c r="I51" t="s">
        <v>100</v>
      </c>
      <c r="J51">
        <v>286.512</v>
      </c>
      <c r="K51">
        <v>289.4076</v>
      </c>
      <c r="L51">
        <v>6729</v>
      </c>
      <c r="M51" s="9">
        <v>0.20137559963950699</v>
      </c>
      <c r="N51" s="9">
        <v>6.46193718449785E-4</v>
      </c>
    </row>
    <row r="52" spans="1:14" x14ac:dyDescent="0.3">
      <c r="A52">
        <f t="shared" si="0"/>
        <v>51</v>
      </c>
      <c r="B52" t="s">
        <v>25</v>
      </c>
      <c r="C52" t="s">
        <v>8</v>
      </c>
      <c r="D52" t="s">
        <v>98</v>
      </c>
      <c r="E52" s="7">
        <v>324641117071502</v>
      </c>
      <c r="F52" t="s">
        <v>154</v>
      </c>
      <c r="G52">
        <v>32.778091670000002</v>
      </c>
      <c r="H52">
        <v>-117.1208556</v>
      </c>
      <c r="I52" t="s">
        <v>100</v>
      </c>
      <c r="J52">
        <v>222.50399999999999</v>
      </c>
      <c r="K52">
        <v>289.56</v>
      </c>
      <c r="L52">
        <v>6729</v>
      </c>
      <c r="M52" s="9">
        <v>0.27762761108492401</v>
      </c>
      <c r="N52" s="9">
        <v>2.0106443086478202E-3</v>
      </c>
    </row>
    <row r="53" spans="1:14" x14ac:dyDescent="0.3">
      <c r="A53">
        <f t="shared" si="0"/>
        <v>52</v>
      </c>
      <c r="B53" t="s">
        <v>25</v>
      </c>
      <c r="C53" t="s">
        <v>8</v>
      </c>
      <c r="D53" t="s">
        <v>98</v>
      </c>
      <c r="E53" s="7">
        <v>324641117071503</v>
      </c>
      <c r="F53" t="s">
        <v>155</v>
      </c>
      <c r="G53">
        <v>32.778091670000002</v>
      </c>
      <c r="H53">
        <v>-117.1208556</v>
      </c>
      <c r="I53" t="s">
        <v>100</v>
      </c>
      <c r="J53">
        <v>147.828</v>
      </c>
      <c r="K53">
        <v>289.56</v>
      </c>
      <c r="L53">
        <v>6729</v>
      </c>
      <c r="M53" s="9">
        <v>0.29366660705275199</v>
      </c>
      <c r="N53" s="9">
        <v>2.1741874871419901E-3</v>
      </c>
    </row>
    <row r="54" spans="1:14" x14ac:dyDescent="0.3">
      <c r="A54">
        <f t="shared" si="0"/>
        <v>53</v>
      </c>
      <c r="B54" t="s">
        <v>25</v>
      </c>
      <c r="C54" t="s">
        <v>8</v>
      </c>
      <c r="D54" t="s">
        <v>98</v>
      </c>
      <c r="E54" s="7">
        <v>324641117071504</v>
      </c>
      <c r="F54" t="s">
        <v>156</v>
      </c>
      <c r="G54">
        <v>32.778091670000002</v>
      </c>
      <c r="H54">
        <v>-117.1208556</v>
      </c>
      <c r="I54" t="s">
        <v>100</v>
      </c>
      <c r="J54">
        <v>50.292000000000002</v>
      </c>
      <c r="K54">
        <v>289.56</v>
      </c>
      <c r="L54">
        <v>6729</v>
      </c>
      <c r="M54" s="9">
        <v>0.244902788482041</v>
      </c>
      <c r="N54" s="9">
        <v>2.3681676016652402E-3</v>
      </c>
    </row>
    <row r="55" spans="1:14" x14ac:dyDescent="0.3">
      <c r="A55">
        <f t="shared" si="0"/>
        <v>54</v>
      </c>
      <c r="B55" t="s">
        <v>25</v>
      </c>
      <c r="C55" t="s">
        <v>8</v>
      </c>
      <c r="D55" t="s">
        <v>98</v>
      </c>
      <c r="E55" s="7">
        <v>324641117071505</v>
      </c>
      <c r="F55" t="s">
        <v>157</v>
      </c>
      <c r="G55">
        <v>32.778091670000002</v>
      </c>
      <c r="H55">
        <v>-117.1208556</v>
      </c>
      <c r="I55" t="s">
        <v>102</v>
      </c>
      <c r="J55">
        <v>15.24</v>
      </c>
      <c r="K55">
        <v>289.56</v>
      </c>
      <c r="L55">
        <v>6729</v>
      </c>
      <c r="M55" s="9">
        <v>5.14993840783615E-2</v>
      </c>
      <c r="N55" s="9">
        <v>3.40500034192402E-3</v>
      </c>
    </row>
    <row r="56" spans="1:14" x14ac:dyDescent="0.3">
      <c r="A56">
        <f t="shared" si="0"/>
        <v>55</v>
      </c>
      <c r="B56" t="s">
        <v>25</v>
      </c>
      <c r="C56" t="s">
        <v>8</v>
      </c>
      <c r="D56" t="s">
        <v>98</v>
      </c>
      <c r="E56" s="7">
        <v>330320117024701</v>
      </c>
      <c r="F56" t="s">
        <v>158</v>
      </c>
      <c r="G56">
        <v>33.055672199999997</v>
      </c>
      <c r="H56">
        <v>-117.0463972</v>
      </c>
      <c r="I56" t="s">
        <v>136</v>
      </c>
      <c r="J56">
        <v>82.296000000000006</v>
      </c>
      <c r="K56">
        <v>85.343999999999994</v>
      </c>
      <c r="L56">
        <v>4098</v>
      </c>
      <c r="M56" s="9" t="s">
        <v>109</v>
      </c>
      <c r="N56" s="9" t="s">
        <v>109</v>
      </c>
    </row>
    <row r="57" spans="1:14" x14ac:dyDescent="0.3">
      <c r="A57">
        <f t="shared" si="0"/>
        <v>56</v>
      </c>
      <c r="B57" t="s">
        <v>25</v>
      </c>
      <c r="C57" t="s">
        <v>8</v>
      </c>
      <c r="D57" t="s">
        <v>98</v>
      </c>
      <c r="E57" s="7">
        <v>330320117024702</v>
      </c>
      <c r="F57" t="s">
        <v>159</v>
      </c>
      <c r="G57">
        <v>33.055672199999997</v>
      </c>
      <c r="H57">
        <v>-117.0463972</v>
      </c>
      <c r="I57" t="s">
        <v>136</v>
      </c>
      <c r="J57">
        <v>33.527999999999999</v>
      </c>
      <c r="K57">
        <v>85.343999999999994</v>
      </c>
      <c r="L57">
        <v>4098</v>
      </c>
      <c r="M57" s="9" t="s">
        <v>109</v>
      </c>
      <c r="N57" s="9" t="s">
        <v>109</v>
      </c>
    </row>
    <row r="58" spans="1:14" x14ac:dyDescent="0.3">
      <c r="A58">
        <f t="shared" si="0"/>
        <v>57</v>
      </c>
      <c r="B58" t="s">
        <v>34</v>
      </c>
      <c r="C58" t="s">
        <v>14</v>
      </c>
      <c r="D58" t="s">
        <v>98</v>
      </c>
      <c r="E58" s="7">
        <v>301237097464801</v>
      </c>
      <c r="F58" t="s">
        <v>160</v>
      </c>
      <c r="G58">
        <v>30.210338889999999</v>
      </c>
      <c r="H58">
        <v>-97.781583299999994</v>
      </c>
      <c r="I58" t="s">
        <v>100</v>
      </c>
      <c r="J58">
        <v>118.2624</v>
      </c>
      <c r="K58" t="s">
        <v>109</v>
      </c>
      <c r="L58">
        <v>3923</v>
      </c>
      <c r="M58" s="9" t="s">
        <v>109</v>
      </c>
      <c r="N58" s="9" t="s">
        <v>109</v>
      </c>
    </row>
    <row r="59" spans="1:14" x14ac:dyDescent="0.3">
      <c r="A59">
        <f t="shared" si="0"/>
        <v>58</v>
      </c>
      <c r="B59" t="s">
        <v>43</v>
      </c>
      <c r="C59" t="s">
        <v>26</v>
      </c>
      <c r="D59" t="s">
        <v>98</v>
      </c>
      <c r="E59" s="7">
        <v>395055082592400</v>
      </c>
      <c r="F59" t="s">
        <v>161</v>
      </c>
      <c r="G59">
        <v>39.848750000000003</v>
      </c>
      <c r="H59">
        <v>-82.990250000000003</v>
      </c>
      <c r="I59" t="s">
        <v>102</v>
      </c>
      <c r="J59">
        <v>26.212800000000001</v>
      </c>
      <c r="K59">
        <v>27.980640000000001</v>
      </c>
      <c r="L59">
        <v>11954</v>
      </c>
      <c r="M59" s="9" t="s">
        <v>109</v>
      </c>
      <c r="N59" s="9" t="s">
        <v>109</v>
      </c>
    </row>
    <row r="60" spans="1:14" x14ac:dyDescent="0.3">
      <c r="A60">
        <f t="shared" si="0"/>
        <v>59</v>
      </c>
      <c r="B60" t="s">
        <v>43</v>
      </c>
      <c r="C60" t="s">
        <v>26</v>
      </c>
      <c r="D60" t="s">
        <v>98</v>
      </c>
      <c r="E60" s="7">
        <v>395055082592401</v>
      </c>
      <c r="F60" t="s">
        <v>162</v>
      </c>
      <c r="G60">
        <v>39.848750000000003</v>
      </c>
      <c r="H60">
        <v>-82.990222200000005</v>
      </c>
      <c r="I60" t="s">
        <v>102</v>
      </c>
      <c r="J60">
        <v>13.715999999999999</v>
      </c>
      <c r="K60">
        <v>13.715999999999999</v>
      </c>
      <c r="L60">
        <v>11954</v>
      </c>
      <c r="M60" s="9" t="s">
        <v>109</v>
      </c>
      <c r="N60" s="9" t="s">
        <v>109</v>
      </c>
    </row>
    <row r="61" spans="1:14" x14ac:dyDescent="0.3">
      <c r="A61">
        <f t="shared" si="0"/>
        <v>60</v>
      </c>
      <c r="B61" t="s">
        <v>43</v>
      </c>
      <c r="C61" t="s">
        <v>26</v>
      </c>
      <c r="D61" t="s">
        <v>163</v>
      </c>
      <c r="E61" s="7">
        <v>395055083000600</v>
      </c>
      <c r="F61" t="s">
        <v>164</v>
      </c>
      <c r="G61">
        <v>39.848674750000001</v>
      </c>
      <c r="H61">
        <v>-83.001571999999996</v>
      </c>
      <c r="I61" t="s">
        <v>102</v>
      </c>
      <c r="J61">
        <v>21.945599999999999</v>
      </c>
      <c r="K61">
        <v>21.945599999999999</v>
      </c>
      <c r="L61">
        <v>9131</v>
      </c>
      <c r="M61" s="9" t="s">
        <v>109</v>
      </c>
      <c r="N61" s="9" t="s">
        <v>109</v>
      </c>
    </row>
    <row r="62" spans="1:14" x14ac:dyDescent="0.3">
      <c r="A62">
        <f t="shared" si="0"/>
        <v>61</v>
      </c>
      <c r="B62" t="s">
        <v>43</v>
      </c>
      <c r="C62" t="s">
        <v>26</v>
      </c>
      <c r="D62" t="s">
        <v>163</v>
      </c>
      <c r="E62" s="7">
        <v>400101083021800</v>
      </c>
      <c r="F62" t="s">
        <v>165</v>
      </c>
      <c r="G62">
        <v>40.017008500000003</v>
      </c>
      <c r="H62">
        <v>-83.038240279999997</v>
      </c>
      <c r="I62" t="s">
        <v>102</v>
      </c>
      <c r="J62">
        <v>22.86</v>
      </c>
      <c r="K62" t="s">
        <v>109</v>
      </c>
      <c r="L62">
        <v>26959</v>
      </c>
      <c r="M62" s="9">
        <v>-1.1068622951485099E-2</v>
      </c>
      <c r="N62" s="9">
        <v>2.9898664127943802E-3</v>
      </c>
    </row>
    <row r="63" spans="1:14" x14ac:dyDescent="0.3">
      <c r="A63">
        <f t="shared" si="0"/>
        <v>62</v>
      </c>
      <c r="B63" t="s">
        <v>46</v>
      </c>
      <c r="C63" t="s">
        <v>29</v>
      </c>
      <c r="D63" t="s">
        <v>98</v>
      </c>
      <c r="E63" s="7">
        <v>393855086120701</v>
      </c>
      <c r="F63" t="s">
        <v>166</v>
      </c>
      <c r="G63">
        <v>39.648656899999999</v>
      </c>
      <c r="H63">
        <v>-86.201932600000006</v>
      </c>
      <c r="I63" t="s">
        <v>136</v>
      </c>
      <c r="J63">
        <v>20.116800000000001</v>
      </c>
      <c r="K63">
        <v>21.335999999999999</v>
      </c>
      <c r="L63">
        <v>13700</v>
      </c>
      <c r="M63" s="9" t="s">
        <v>109</v>
      </c>
      <c r="N63" s="9" t="s">
        <v>109</v>
      </c>
    </row>
    <row r="64" spans="1:14" x14ac:dyDescent="0.3">
      <c r="A64">
        <f t="shared" si="0"/>
        <v>63</v>
      </c>
      <c r="B64" t="s">
        <v>46</v>
      </c>
      <c r="C64" t="s">
        <v>29</v>
      </c>
      <c r="D64" t="s">
        <v>98</v>
      </c>
      <c r="E64" s="7">
        <v>394632086092701</v>
      </c>
      <c r="F64" t="s">
        <v>167</v>
      </c>
      <c r="G64">
        <v>39.775598539999997</v>
      </c>
      <c r="H64">
        <v>-86.157486700000007</v>
      </c>
      <c r="I64" t="s">
        <v>136</v>
      </c>
      <c r="J64">
        <v>25.298400000000001</v>
      </c>
      <c r="K64" t="s">
        <v>109</v>
      </c>
      <c r="L64">
        <v>13373</v>
      </c>
      <c r="M64" s="9">
        <v>-0.36813238499244899</v>
      </c>
      <c r="N64" s="9">
        <v>9.6284768345792898E-3</v>
      </c>
    </row>
    <row r="65" spans="1:14" x14ac:dyDescent="0.3">
      <c r="A65">
        <f t="shared" si="0"/>
        <v>64</v>
      </c>
      <c r="B65" t="s">
        <v>46</v>
      </c>
      <c r="C65" t="s">
        <v>29</v>
      </c>
      <c r="D65" t="s">
        <v>98</v>
      </c>
      <c r="E65" s="7">
        <v>394952086110901</v>
      </c>
      <c r="F65" t="s">
        <v>168</v>
      </c>
      <c r="G65">
        <v>39.831153</v>
      </c>
      <c r="H65">
        <v>-86.185821599999997</v>
      </c>
      <c r="I65" t="s">
        <v>102</v>
      </c>
      <c r="J65">
        <v>8.7782400000000003</v>
      </c>
      <c r="K65">
        <v>8.7782400000000003</v>
      </c>
      <c r="L65">
        <v>4484</v>
      </c>
      <c r="M65" s="9" t="s">
        <v>109</v>
      </c>
      <c r="N65" s="9" t="s">
        <v>109</v>
      </c>
    </row>
    <row r="66" spans="1:14" x14ac:dyDescent="0.3">
      <c r="A66">
        <f t="shared" si="0"/>
        <v>65</v>
      </c>
      <c r="B66" t="s">
        <v>36</v>
      </c>
      <c r="C66" t="s">
        <v>41</v>
      </c>
      <c r="D66" t="s">
        <v>98</v>
      </c>
      <c r="E66" s="7">
        <v>385252076572801</v>
      </c>
      <c r="F66" t="s">
        <v>169</v>
      </c>
      <c r="G66">
        <v>38.881194440000002</v>
      </c>
      <c r="H66">
        <v>-76.957777780000001</v>
      </c>
      <c r="I66" t="s">
        <v>100</v>
      </c>
      <c r="J66">
        <v>80.772000000000006</v>
      </c>
      <c r="K66">
        <v>84.429599999999994</v>
      </c>
      <c r="L66">
        <v>6675</v>
      </c>
      <c r="M66" s="9">
        <v>1.91480056254279</v>
      </c>
      <c r="N66" s="9">
        <v>1.6003023734641901E-2</v>
      </c>
    </row>
    <row r="67" spans="1:14" x14ac:dyDescent="0.3">
      <c r="A67">
        <f t="shared" si="0"/>
        <v>66</v>
      </c>
      <c r="B67" t="s">
        <v>65</v>
      </c>
      <c r="C67" t="s">
        <v>53</v>
      </c>
      <c r="D67" t="s">
        <v>98</v>
      </c>
      <c r="E67" s="7">
        <v>452822122372001</v>
      </c>
      <c r="F67" t="s">
        <v>170</v>
      </c>
      <c r="G67">
        <v>45.472638889999999</v>
      </c>
      <c r="H67">
        <v>-122.6233333</v>
      </c>
      <c r="I67" t="s">
        <v>102</v>
      </c>
      <c r="J67">
        <v>37.795200000000001</v>
      </c>
      <c r="K67">
        <v>37.795200000000001</v>
      </c>
      <c r="L67">
        <v>8280</v>
      </c>
      <c r="M67" s="9">
        <v>-0.14499389983430899</v>
      </c>
      <c r="N67" s="9">
        <v>9.65755096084976E-3</v>
      </c>
    </row>
    <row r="68" spans="1:14" x14ac:dyDescent="0.3">
      <c r="A68">
        <f t="shared" ref="A68:A91" si="1">A67+1</f>
        <v>67</v>
      </c>
      <c r="B68" t="s">
        <v>65</v>
      </c>
      <c r="C68" t="s">
        <v>53</v>
      </c>
      <c r="D68" t="s">
        <v>98</v>
      </c>
      <c r="E68" s="7">
        <v>452825122355501</v>
      </c>
      <c r="F68" t="s">
        <v>171</v>
      </c>
      <c r="G68">
        <v>45.473430499999999</v>
      </c>
      <c r="H68">
        <v>-122.59980160000001</v>
      </c>
      <c r="I68" t="s">
        <v>102</v>
      </c>
      <c r="J68">
        <v>47.5488</v>
      </c>
      <c r="K68">
        <v>47.5488</v>
      </c>
      <c r="L68">
        <v>6451</v>
      </c>
      <c r="M68" s="9">
        <v>0.53123459829340103</v>
      </c>
      <c r="N68" s="9">
        <v>2.2390006371710701E-2</v>
      </c>
    </row>
    <row r="69" spans="1:14" x14ac:dyDescent="0.3">
      <c r="A69">
        <f t="shared" si="1"/>
        <v>68</v>
      </c>
      <c r="B69" t="s">
        <v>65</v>
      </c>
      <c r="C69" t="s">
        <v>53</v>
      </c>
      <c r="D69" t="s">
        <v>98</v>
      </c>
      <c r="E69" s="7">
        <v>452827122382401</v>
      </c>
      <c r="F69" t="s">
        <v>172</v>
      </c>
      <c r="G69">
        <v>45.473944000000003</v>
      </c>
      <c r="H69">
        <v>-122.641186</v>
      </c>
      <c r="I69" t="s">
        <v>102</v>
      </c>
      <c r="J69">
        <v>8.2295999999999996</v>
      </c>
      <c r="K69">
        <v>8.2295999999999996</v>
      </c>
      <c r="L69">
        <v>5904</v>
      </c>
      <c r="M69" s="9">
        <v>0.104615832672141</v>
      </c>
      <c r="N69" s="9">
        <v>4.4911625640701499E-3</v>
      </c>
    </row>
    <row r="70" spans="1:14" x14ac:dyDescent="0.3">
      <c r="A70">
        <f t="shared" si="1"/>
        <v>69</v>
      </c>
      <c r="B70" t="s">
        <v>65</v>
      </c>
      <c r="C70" t="s">
        <v>53</v>
      </c>
      <c r="D70" t="s">
        <v>98</v>
      </c>
      <c r="E70" s="7">
        <v>452827122382402</v>
      </c>
      <c r="F70" t="s">
        <v>173</v>
      </c>
      <c r="G70">
        <v>45.473919000000002</v>
      </c>
      <c r="H70">
        <v>-122.641211</v>
      </c>
      <c r="I70" t="s">
        <v>102</v>
      </c>
      <c r="J70">
        <v>29.8704</v>
      </c>
      <c r="K70">
        <v>29.8704</v>
      </c>
      <c r="L70">
        <v>6416</v>
      </c>
      <c r="M70" s="9">
        <v>4.2393035266095599E-2</v>
      </c>
      <c r="N70" s="9">
        <v>5.1827210274120001E-3</v>
      </c>
    </row>
    <row r="71" spans="1:14" x14ac:dyDescent="0.3">
      <c r="A71">
        <f t="shared" si="1"/>
        <v>70</v>
      </c>
      <c r="B71" t="s">
        <v>65</v>
      </c>
      <c r="C71" t="s">
        <v>53</v>
      </c>
      <c r="D71" t="s">
        <v>98</v>
      </c>
      <c r="E71" s="7">
        <v>452859122364701</v>
      </c>
      <c r="F71" t="s">
        <v>174</v>
      </c>
      <c r="G71">
        <v>45.482994169999998</v>
      </c>
      <c r="H71">
        <v>-122.6142188</v>
      </c>
      <c r="I71" t="s">
        <v>102</v>
      </c>
      <c r="J71">
        <v>51.511200000000002</v>
      </c>
      <c r="K71">
        <v>51.511200000000002</v>
      </c>
      <c r="L71">
        <v>6452</v>
      </c>
      <c r="M71" s="9">
        <v>0.612837405980168</v>
      </c>
      <c r="N71" s="9">
        <v>1.36504646972591E-2</v>
      </c>
    </row>
    <row r="72" spans="1:14" x14ac:dyDescent="0.3">
      <c r="A72">
        <f t="shared" si="1"/>
        <v>71</v>
      </c>
      <c r="B72" t="s">
        <v>65</v>
      </c>
      <c r="C72" t="s">
        <v>53</v>
      </c>
      <c r="D72" t="s">
        <v>98</v>
      </c>
      <c r="E72" s="7">
        <v>452912122312801</v>
      </c>
      <c r="F72" t="s">
        <v>175</v>
      </c>
      <c r="G72">
        <v>45.486463890000003</v>
      </c>
      <c r="H72">
        <v>-122.5260889</v>
      </c>
      <c r="I72" t="s">
        <v>102</v>
      </c>
      <c r="J72">
        <v>17.9832</v>
      </c>
      <c r="K72">
        <v>19.202400000000001</v>
      </c>
      <c r="L72">
        <v>9347</v>
      </c>
      <c r="M72" s="9" t="s">
        <v>109</v>
      </c>
      <c r="N72" s="9" t="s">
        <v>109</v>
      </c>
    </row>
    <row r="73" spans="1:14" x14ac:dyDescent="0.3">
      <c r="A73">
        <f t="shared" si="1"/>
        <v>72</v>
      </c>
      <c r="B73" t="s">
        <v>67</v>
      </c>
      <c r="C73" t="s">
        <v>59</v>
      </c>
      <c r="D73" t="s">
        <v>98</v>
      </c>
      <c r="E73" s="7">
        <v>422201083023702</v>
      </c>
      <c r="F73" t="s">
        <v>176</v>
      </c>
      <c r="G73">
        <v>42.366858299999997</v>
      </c>
      <c r="H73">
        <v>-83.043552800000001</v>
      </c>
      <c r="I73" t="s">
        <v>136</v>
      </c>
      <c r="J73">
        <v>4.8066959999999996</v>
      </c>
      <c r="K73">
        <v>4.8768000000000002</v>
      </c>
      <c r="L73">
        <v>2349</v>
      </c>
      <c r="M73" s="9" t="s">
        <v>109</v>
      </c>
      <c r="N73" s="9" t="s">
        <v>109</v>
      </c>
    </row>
    <row r="74" spans="1:14" x14ac:dyDescent="0.3">
      <c r="A74">
        <f t="shared" si="1"/>
        <v>73</v>
      </c>
      <c r="B74" t="s">
        <v>67</v>
      </c>
      <c r="C74" t="s">
        <v>59</v>
      </c>
      <c r="D74" t="s">
        <v>98</v>
      </c>
      <c r="E74" s="7">
        <v>422202083023101</v>
      </c>
      <c r="F74" t="s">
        <v>177</v>
      </c>
      <c r="G74">
        <v>42.367175000000003</v>
      </c>
      <c r="H74">
        <v>-83.041933299999997</v>
      </c>
      <c r="I74" t="s">
        <v>102</v>
      </c>
      <c r="J74">
        <v>2.4414479999999998</v>
      </c>
      <c r="K74">
        <v>2.46888</v>
      </c>
      <c r="L74">
        <v>2014</v>
      </c>
      <c r="M74" s="9">
        <v>-4.78034928610365E-3</v>
      </c>
      <c r="N74" s="9">
        <v>3.67934949899772E-3</v>
      </c>
    </row>
    <row r="75" spans="1:14" x14ac:dyDescent="0.3">
      <c r="A75">
        <f t="shared" si="1"/>
        <v>74</v>
      </c>
      <c r="B75" t="s">
        <v>67</v>
      </c>
      <c r="C75" t="s">
        <v>59</v>
      </c>
      <c r="D75" t="s">
        <v>98</v>
      </c>
      <c r="E75" s="7">
        <v>422202083023102</v>
      </c>
      <c r="F75" t="s">
        <v>178</v>
      </c>
      <c r="G75">
        <v>42.367177779999999</v>
      </c>
      <c r="H75">
        <v>-83.041925000000006</v>
      </c>
      <c r="I75" t="s">
        <v>102</v>
      </c>
      <c r="J75">
        <v>6.135624</v>
      </c>
      <c r="K75">
        <v>6.1569599999999998</v>
      </c>
      <c r="L75">
        <v>2014</v>
      </c>
      <c r="M75" s="9">
        <v>4.0329849521623197E-2</v>
      </c>
      <c r="N75" s="9">
        <v>3.0532156958081899E-3</v>
      </c>
    </row>
    <row r="76" spans="1:14" x14ac:dyDescent="0.3">
      <c r="A76">
        <f t="shared" si="1"/>
        <v>75</v>
      </c>
      <c r="B76" t="s">
        <v>67</v>
      </c>
      <c r="C76" t="s">
        <v>59</v>
      </c>
      <c r="D76" t="s">
        <v>98</v>
      </c>
      <c r="E76" s="7">
        <v>422202083023301</v>
      </c>
      <c r="F76" t="s">
        <v>179</v>
      </c>
      <c r="G76">
        <v>42.36713056</v>
      </c>
      <c r="H76">
        <v>-83.0424778</v>
      </c>
      <c r="I76" t="s">
        <v>102</v>
      </c>
      <c r="J76">
        <v>2.4597359999999999</v>
      </c>
      <c r="K76">
        <v>2.4993599999999998</v>
      </c>
      <c r="L76">
        <v>2107</v>
      </c>
      <c r="M76" s="9" t="s">
        <v>109</v>
      </c>
      <c r="N76" s="9" t="s">
        <v>109</v>
      </c>
    </row>
    <row r="77" spans="1:14" x14ac:dyDescent="0.3">
      <c r="A77">
        <f t="shared" si="1"/>
        <v>76</v>
      </c>
      <c r="B77" t="s">
        <v>67</v>
      </c>
      <c r="C77" t="s">
        <v>59</v>
      </c>
      <c r="D77" t="s">
        <v>98</v>
      </c>
      <c r="E77" s="7">
        <v>422202083023701</v>
      </c>
      <c r="F77" t="s">
        <v>180</v>
      </c>
      <c r="G77">
        <v>42.367288889999998</v>
      </c>
      <c r="H77">
        <v>-83.043719400000001</v>
      </c>
      <c r="I77" t="s">
        <v>102</v>
      </c>
      <c r="J77">
        <v>2.502408</v>
      </c>
      <c r="K77">
        <v>2.5298400000000001</v>
      </c>
      <c r="L77">
        <v>2039</v>
      </c>
      <c r="M77" s="9" t="s">
        <v>109</v>
      </c>
      <c r="N77" s="9" t="s">
        <v>109</v>
      </c>
    </row>
    <row r="78" spans="1:14" x14ac:dyDescent="0.3">
      <c r="A78">
        <f t="shared" si="1"/>
        <v>77</v>
      </c>
      <c r="B78" t="s">
        <v>67</v>
      </c>
      <c r="C78" t="s">
        <v>59</v>
      </c>
      <c r="D78" t="s">
        <v>98</v>
      </c>
      <c r="E78" s="7">
        <v>422203083023401</v>
      </c>
      <c r="F78" t="s">
        <v>181</v>
      </c>
      <c r="G78">
        <v>42.367497200000003</v>
      </c>
      <c r="H78">
        <v>-83.042699999999996</v>
      </c>
      <c r="I78" t="s">
        <v>102</v>
      </c>
      <c r="J78">
        <v>2.4627840000000001</v>
      </c>
      <c r="K78">
        <v>2.4993599999999998</v>
      </c>
      <c r="L78">
        <v>2107</v>
      </c>
      <c r="M78" s="9" t="s">
        <v>109</v>
      </c>
      <c r="N78" s="9" t="s">
        <v>109</v>
      </c>
    </row>
    <row r="79" spans="1:14" x14ac:dyDescent="0.3">
      <c r="A79">
        <f t="shared" si="1"/>
        <v>78</v>
      </c>
      <c r="B79" t="s">
        <v>67</v>
      </c>
      <c r="C79" t="s">
        <v>59</v>
      </c>
      <c r="D79" t="s">
        <v>98</v>
      </c>
      <c r="E79" s="7">
        <v>422203083023602</v>
      </c>
      <c r="F79" t="s">
        <v>182</v>
      </c>
      <c r="G79">
        <v>42.367458300000003</v>
      </c>
      <c r="H79">
        <v>-83.043255599999995</v>
      </c>
      <c r="I79" t="s">
        <v>102</v>
      </c>
      <c r="J79">
        <v>6.1569599999999998</v>
      </c>
      <c r="K79">
        <v>6.1874399999999996</v>
      </c>
      <c r="L79">
        <v>2014</v>
      </c>
      <c r="M79" s="9" t="s">
        <v>109</v>
      </c>
      <c r="N79" s="9" t="s">
        <v>109</v>
      </c>
    </row>
    <row r="80" spans="1:14" x14ac:dyDescent="0.3">
      <c r="A80">
        <f t="shared" si="1"/>
        <v>79</v>
      </c>
      <c r="B80" t="s">
        <v>67</v>
      </c>
      <c r="C80" t="s">
        <v>59</v>
      </c>
      <c r="D80" t="s">
        <v>98</v>
      </c>
      <c r="E80" s="7">
        <v>422206083024401</v>
      </c>
      <c r="F80" t="s">
        <v>183</v>
      </c>
      <c r="G80">
        <v>42.368247199999999</v>
      </c>
      <c r="H80">
        <v>-83.045450000000002</v>
      </c>
      <c r="I80" t="s">
        <v>136</v>
      </c>
      <c r="J80">
        <v>2.410968</v>
      </c>
      <c r="K80">
        <v>2.4384000000000001</v>
      </c>
      <c r="L80">
        <v>2349</v>
      </c>
      <c r="M80" s="9">
        <v>-3.6420156233472702E-2</v>
      </c>
      <c r="N80" s="9">
        <v>4.6389880718053899E-3</v>
      </c>
    </row>
    <row r="81" spans="1:14" x14ac:dyDescent="0.3">
      <c r="A81">
        <f t="shared" si="1"/>
        <v>80</v>
      </c>
      <c r="B81" t="s">
        <v>67</v>
      </c>
      <c r="C81" t="s">
        <v>59</v>
      </c>
      <c r="D81" t="s">
        <v>98</v>
      </c>
      <c r="E81" s="7">
        <v>422206083024402</v>
      </c>
      <c r="F81" t="s">
        <v>184</v>
      </c>
      <c r="G81">
        <v>42.368241670000003</v>
      </c>
      <c r="H81">
        <v>-83.045441699999998</v>
      </c>
      <c r="I81" t="s">
        <v>136</v>
      </c>
      <c r="J81">
        <v>5.9710320000000001</v>
      </c>
      <c r="K81">
        <v>6.0960000000000001</v>
      </c>
      <c r="L81">
        <v>2349</v>
      </c>
      <c r="M81" s="9">
        <v>0.25568671520858</v>
      </c>
      <c r="N81" s="9">
        <v>1.5856344166546701E-2</v>
      </c>
    </row>
    <row r="82" spans="1:14" x14ac:dyDescent="0.3">
      <c r="A82">
        <f t="shared" si="1"/>
        <v>81</v>
      </c>
      <c r="B82" t="s">
        <v>67</v>
      </c>
      <c r="C82" t="s">
        <v>59</v>
      </c>
      <c r="D82" t="s">
        <v>98</v>
      </c>
      <c r="E82" s="7">
        <v>422207083023501</v>
      </c>
      <c r="F82" t="s">
        <v>185</v>
      </c>
      <c r="G82">
        <v>42.368672199999999</v>
      </c>
      <c r="H82">
        <v>-83.042988890000004</v>
      </c>
      <c r="I82" t="s">
        <v>102</v>
      </c>
      <c r="J82">
        <v>2.4566880000000002</v>
      </c>
      <c r="K82">
        <v>2.4993599999999998</v>
      </c>
      <c r="L82">
        <v>2106</v>
      </c>
      <c r="M82" s="9">
        <v>-2.0153171040723099E-2</v>
      </c>
      <c r="N82" s="9">
        <v>2.7344935226063802E-3</v>
      </c>
    </row>
    <row r="83" spans="1:14" x14ac:dyDescent="0.3">
      <c r="A83">
        <f t="shared" si="1"/>
        <v>82</v>
      </c>
      <c r="B83" t="s">
        <v>67</v>
      </c>
      <c r="C83" t="s">
        <v>59</v>
      </c>
      <c r="D83" t="s">
        <v>98</v>
      </c>
      <c r="E83" s="7">
        <v>422207083023502</v>
      </c>
      <c r="F83" t="s">
        <v>186</v>
      </c>
      <c r="G83">
        <v>42.368650000000002</v>
      </c>
      <c r="H83">
        <v>-83.043019400000006</v>
      </c>
      <c r="I83" t="s">
        <v>102</v>
      </c>
      <c r="J83">
        <v>6.1569599999999998</v>
      </c>
      <c r="K83">
        <v>6.1874399999999996</v>
      </c>
      <c r="L83">
        <v>2106</v>
      </c>
      <c r="M83" s="9">
        <v>-3.3792764473459802E-2</v>
      </c>
      <c r="N83" s="9">
        <v>2.24104025589441E-3</v>
      </c>
    </row>
    <row r="84" spans="1:14" x14ac:dyDescent="0.3">
      <c r="A84">
        <f t="shared" si="1"/>
        <v>83</v>
      </c>
      <c r="B84" t="s">
        <v>67</v>
      </c>
      <c r="C84" t="s">
        <v>59</v>
      </c>
      <c r="D84" t="s">
        <v>98</v>
      </c>
      <c r="E84" s="7">
        <v>422207083024101</v>
      </c>
      <c r="F84" t="s">
        <v>187</v>
      </c>
      <c r="G84">
        <v>42.368533300000003</v>
      </c>
      <c r="H84">
        <v>-83.044644399999996</v>
      </c>
      <c r="I84" t="s">
        <v>136</v>
      </c>
      <c r="J84">
        <v>2.4627840000000001</v>
      </c>
      <c r="K84">
        <v>2.46888</v>
      </c>
      <c r="L84">
        <v>2349</v>
      </c>
      <c r="M84" s="9">
        <v>-1.9568414108846698E-2</v>
      </c>
      <c r="N84" s="9">
        <v>2.92510110154212E-3</v>
      </c>
    </row>
    <row r="85" spans="1:14" x14ac:dyDescent="0.3">
      <c r="A85">
        <f t="shared" si="1"/>
        <v>84</v>
      </c>
      <c r="B85" t="s">
        <v>67</v>
      </c>
      <c r="C85" t="s">
        <v>59</v>
      </c>
      <c r="D85" t="s">
        <v>98</v>
      </c>
      <c r="E85" s="7">
        <v>422207083024102</v>
      </c>
      <c r="F85" t="s">
        <v>188</v>
      </c>
      <c r="G85">
        <v>42.368524999999998</v>
      </c>
      <c r="H85">
        <v>-83.044644399999996</v>
      </c>
      <c r="I85" t="s">
        <v>136</v>
      </c>
      <c r="J85">
        <v>6.0441839999999996</v>
      </c>
      <c r="K85">
        <v>6.0960000000000001</v>
      </c>
      <c r="L85">
        <v>2349</v>
      </c>
      <c r="M85" s="9">
        <v>3.0500612047098998E-3</v>
      </c>
      <c r="N85" s="9">
        <v>1.56735348617201E-3</v>
      </c>
    </row>
    <row r="86" spans="1:14" x14ac:dyDescent="0.3">
      <c r="A86">
        <f t="shared" si="1"/>
        <v>85</v>
      </c>
      <c r="B86" t="s">
        <v>67</v>
      </c>
      <c r="C86" t="s">
        <v>59</v>
      </c>
      <c r="D86" t="s">
        <v>98</v>
      </c>
      <c r="E86" s="7">
        <v>422209083023601</v>
      </c>
      <c r="F86" t="s">
        <v>189</v>
      </c>
      <c r="G86">
        <v>42.369105560000001</v>
      </c>
      <c r="H86">
        <v>-83.043219399999998</v>
      </c>
      <c r="I86" t="s">
        <v>102</v>
      </c>
      <c r="J86">
        <v>2.520696</v>
      </c>
      <c r="K86">
        <v>2.5603199999999999</v>
      </c>
      <c r="L86">
        <v>2106</v>
      </c>
      <c r="M86" s="9">
        <v>-5.9136294392119699E-3</v>
      </c>
      <c r="N86" s="9">
        <v>7.1961547162831903E-4</v>
      </c>
    </row>
    <row r="87" spans="1:14" x14ac:dyDescent="0.3">
      <c r="A87">
        <f t="shared" si="1"/>
        <v>86</v>
      </c>
      <c r="B87" t="s">
        <v>67</v>
      </c>
      <c r="C87" t="s">
        <v>59</v>
      </c>
      <c r="D87" t="s">
        <v>98</v>
      </c>
      <c r="E87" s="7">
        <v>422209083023602</v>
      </c>
      <c r="F87" t="s">
        <v>190</v>
      </c>
      <c r="G87">
        <v>42.369113890000001</v>
      </c>
      <c r="H87">
        <v>-83.043225000000007</v>
      </c>
      <c r="I87" t="s">
        <v>102</v>
      </c>
      <c r="J87">
        <v>6.0472320000000002</v>
      </c>
      <c r="K87">
        <v>6.0655200000000002</v>
      </c>
      <c r="L87">
        <v>2106</v>
      </c>
      <c r="M87" s="9">
        <v>-1.01911566982216E-2</v>
      </c>
      <c r="N87" s="9">
        <v>9.2446596027480398E-4</v>
      </c>
    </row>
    <row r="88" spans="1:14" x14ac:dyDescent="0.3">
      <c r="A88">
        <f t="shared" si="1"/>
        <v>87</v>
      </c>
      <c r="B88" t="s">
        <v>68</v>
      </c>
      <c r="C88" t="s">
        <v>44</v>
      </c>
      <c r="D88" t="s">
        <v>98</v>
      </c>
      <c r="E88" s="7">
        <v>350735089593300</v>
      </c>
      <c r="F88" t="s">
        <v>191</v>
      </c>
      <c r="G88">
        <v>35.126478900000002</v>
      </c>
      <c r="H88">
        <v>-89.992312200000001</v>
      </c>
      <c r="I88" t="s">
        <v>100</v>
      </c>
      <c r="J88">
        <v>148.7424</v>
      </c>
      <c r="K88">
        <v>148.7424</v>
      </c>
      <c r="L88">
        <v>17470</v>
      </c>
      <c r="M88" s="9">
        <v>0.71182228264223402</v>
      </c>
      <c r="N88" s="9">
        <v>1.76435041512817E-2</v>
      </c>
    </row>
    <row r="89" spans="1:14" x14ac:dyDescent="0.3">
      <c r="A89">
        <f t="shared" si="1"/>
        <v>88</v>
      </c>
      <c r="B89" t="s">
        <v>68</v>
      </c>
      <c r="C89" t="s">
        <v>44</v>
      </c>
      <c r="D89" t="s">
        <v>98</v>
      </c>
      <c r="E89" s="7">
        <v>350857089591401</v>
      </c>
      <c r="F89" t="s">
        <v>192</v>
      </c>
      <c r="G89">
        <v>35.149534000000003</v>
      </c>
      <c r="H89">
        <v>-89.987311890000001</v>
      </c>
      <c r="I89" t="s">
        <v>102</v>
      </c>
      <c r="J89">
        <v>17.9832</v>
      </c>
      <c r="K89">
        <v>21.335999999999999</v>
      </c>
      <c r="L89">
        <v>10806</v>
      </c>
      <c r="M89" s="9">
        <v>0.62268606894920397</v>
      </c>
      <c r="N89" s="9">
        <v>1.9410789477613499E-2</v>
      </c>
    </row>
    <row r="90" spans="1:14" x14ac:dyDescent="0.3">
      <c r="A90">
        <f t="shared" si="1"/>
        <v>89</v>
      </c>
      <c r="B90" t="s">
        <v>68</v>
      </c>
      <c r="C90" t="s">
        <v>44</v>
      </c>
      <c r="D90" t="s">
        <v>98</v>
      </c>
      <c r="E90" s="7">
        <v>350900089482300</v>
      </c>
      <c r="F90" t="s">
        <v>193</v>
      </c>
      <c r="G90">
        <v>35.150083299999999</v>
      </c>
      <c r="H90">
        <v>-89.806111099999995</v>
      </c>
      <c r="I90" t="s">
        <v>100</v>
      </c>
      <c r="J90">
        <v>116.4336</v>
      </c>
      <c r="K90">
        <v>176.78399999999999</v>
      </c>
      <c r="L90">
        <v>17463</v>
      </c>
      <c r="M90" s="9">
        <v>0.47307558786493198</v>
      </c>
      <c r="N90" s="9">
        <v>4.00002688480839E-3</v>
      </c>
    </row>
    <row r="91" spans="1:14" x14ac:dyDescent="0.3">
      <c r="A91">
        <f t="shared" si="1"/>
        <v>90</v>
      </c>
      <c r="B91" t="s">
        <v>68</v>
      </c>
      <c r="C91" t="s">
        <v>44</v>
      </c>
      <c r="D91" t="s">
        <v>98</v>
      </c>
      <c r="E91" s="7">
        <v>351111089512501</v>
      </c>
      <c r="F91" t="s">
        <v>194</v>
      </c>
      <c r="G91">
        <v>35.186527779999999</v>
      </c>
      <c r="H91">
        <v>-89.856805600000001</v>
      </c>
      <c r="I91" t="s">
        <v>102</v>
      </c>
      <c r="J91">
        <v>27.431999999999999</v>
      </c>
      <c r="K91">
        <v>29.5656</v>
      </c>
      <c r="L91">
        <v>1905</v>
      </c>
      <c r="M91" s="9" t="s">
        <v>109</v>
      </c>
      <c r="N91" s="9" t="s">
        <v>109</v>
      </c>
    </row>
    <row r="93" spans="1:14" x14ac:dyDescent="0.3">
      <c r="E93" t="s">
        <v>197</v>
      </c>
      <c r="M9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95F4-8EFF-452D-A337-6BFEE55B317F}">
  <dimension ref="A1:S32"/>
  <sheetViews>
    <sheetView workbookViewId="0">
      <selection activeCell="G16" sqref="G16"/>
    </sheetView>
  </sheetViews>
  <sheetFormatPr defaultRowHeight="14.4" x14ac:dyDescent="0.3"/>
  <cols>
    <col min="1" max="1" width="8.77734375"/>
    <col min="2" max="2" width="14.77734375" customWidth="1"/>
    <col min="3" max="3" width="13.44140625" customWidth="1"/>
    <col min="4" max="4" width="13.21875" customWidth="1"/>
    <col min="5" max="5" width="8.44140625" customWidth="1"/>
    <col min="6" max="6" width="7.21875" customWidth="1"/>
    <col min="7" max="7" width="9.77734375" customWidth="1"/>
    <col min="8" max="8" width="12.21875" customWidth="1"/>
    <col min="9" max="9" width="16.44140625" customWidth="1"/>
    <col min="10" max="10" width="10.21875" customWidth="1"/>
    <col min="12" max="12" width="10.109375" bestFit="1" customWidth="1"/>
    <col min="13" max="13" width="13.5546875" customWidth="1"/>
    <col min="14" max="14" width="14.77734375" customWidth="1"/>
    <col min="15" max="15" width="9.109375" bestFit="1" customWidth="1"/>
    <col min="16" max="16" width="9.109375" customWidth="1"/>
    <col min="17" max="17" width="17.5546875" customWidth="1"/>
    <col min="18" max="18" width="19.5546875" customWidth="1"/>
    <col min="19" max="19" width="13.33203125" customWidth="1"/>
  </cols>
  <sheetData>
    <row r="1" spans="1:19" s="2" customFormat="1" x14ac:dyDescent="0.3">
      <c r="A1" s="2" t="s">
        <v>2</v>
      </c>
      <c r="B1" s="1" t="s">
        <v>3</v>
      </c>
      <c r="C1" s="1" t="s">
        <v>69</v>
      </c>
      <c r="D1" s="28" t="s">
        <v>73</v>
      </c>
      <c r="E1" s="28"/>
      <c r="F1" s="28"/>
      <c r="G1" s="28"/>
      <c r="H1" s="28"/>
      <c r="I1" s="28"/>
      <c r="J1" s="28"/>
      <c r="L1" s="28" t="s">
        <v>78</v>
      </c>
      <c r="M1" s="28"/>
      <c r="N1" s="28"/>
      <c r="O1" s="28"/>
      <c r="P1" s="28"/>
      <c r="Q1" s="28"/>
      <c r="R1" s="28"/>
    </row>
    <row r="2" spans="1:19" x14ac:dyDescent="0.3">
      <c r="B2" s="6"/>
      <c r="C2" s="6"/>
      <c r="D2" s="1" t="s">
        <v>70</v>
      </c>
      <c r="E2" s="1" t="s">
        <v>71</v>
      </c>
      <c r="F2" s="1" t="s">
        <v>1</v>
      </c>
      <c r="G2" s="1" t="s">
        <v>72</v>
      </c>
      <c r="H2" s="1" t="s">
        <v>76</v>
      </c>
      <c r="I2" s="1" t="s">
        <v>75</v>
      </c>
      <c r="J2" s="1" t="s">
        <v>74</v>
      </c>
      <c r="L2" s="1" t="s">
        <v>77</v>
      </c>
      <c r="M2" s="1" t="s">
        <v>70</v>
      </c>
      <c r="N2" s="1" t="s">
        <v>71</v>
      </c>
      <c r="O2" s="1" t="s">
        <v>1</v>
      </c>
      <c r="P2" s="1" t="s">
        <v>72</v>
      </c>
      <c r="Q2" s="1" t="s">
        <v>75</v>
      </c>
      <c r="R2" s="1" t="s">
        <v>80</v>
      </c>
      <c r="S2" s="1" t="s">
        <v>79</v>
      </c>
    </row>
    <row r="3" spans="1:19" x14ac:dyDescent="0.3">
      <c r="A3">
        <v>1</v>
      </c>
      <c r="B3" t="s">
        <v>5</v>
      </c>
      <c r="C3" t="s">
        <v>6</v>
      </c>
      <c r="D3" s="11">
        <v>682.13250000000005</v>
      </c>
      <c r="E3" s="11">
        <v>24.12</v>
      </c>
      <c r="F3" s="11">
        <v>3.2625000000000002</v>
      </c>
      <c r="G3" s="11">
        <v>0</v>
      </c>
      <c r="H3" s="12">
        <v>1663.11</v>
      </c>
      <c r="I3" s="12">
        <f>SUM(D3:G3)</f>
        <v>709.5150000000001</v>
      </c>
      <c r="J3" s="12">
        <v>2372.625</v>
      </c>
      <c r="L3" s="17">
        <v>17430</v>
      </c>
      <c r="M3" s="17">
        <v>170674</v>
      </c>
      <c r="N3" s="17">
        <v>250397</v>
      </c>
      <c r="O3" s="17">
        <v>274</v>
      </c>
      <c r="P3" s="17">
        <v>25</v>
      </c>
      <c r="Q3" s="17">
        <v>438800</v>
      </c>
      <c r="R3" s="17">
        <v>456719</v>
      </c>
      <c r="S3" s="3">
        <f>Q3+R3</f>
        <v>895519</v>
      </c>
    </row>
    <row r="4" spans="1:19" x14ac:dyDescent="0.3">
      <c r="A4">
        <v>2</v>
      </c>
      <c r="B4" t="s">
        <v>7</v>
      </c>
      <c r="C4" t="s">
        <v>8</v>
      </c>
      <c r="D4" s="11">
        <v>913.95</v>
      </c>
      <c r="E4" s="11">
        <v>33.93</v>
      </c>
      <c r="F4" s="11">
        <v>4.0949999999999998</v>
      </c>
      <c r="G4" s="11">
        <v>0</v>
      </c>
      <c r="H4" s="12">
        <v>2049.0749999999998</v>
      </c>
      <c r="I4" s="12">
        <f t="shared" ref="I4:I30" si="0">SUM(D4:G4)</f>
        <v>951.97500000000002</v>
      </c>
      <c r="J4" s="12">
        <v>3001.05</v>
      </c>
      <c r="L4" s="17">
        <v>34725</v>
      </c>
      <c r="M4" s="17">
        <v>339688</v>
      </c>
      <c r="N4" s="17">
        <v>384375</v>
      </c>
      <c r="O4" s="17">
        <v>1063</v>
      </c>
      <c r="P4" s="17">
        <v>36</v>
      </c>
      <c r="Q4" s="17">
        <v>759887</v>
      </c>
      <c r="R4" s="17">
        <v>830776</v>
      </c>
      <c r="S4" s="3">
        <f t="shared" ref="S4:S30" si="1">Q4+R4</f>
        <v>1590663</v>
      </c>
    </row>
    <row r="5" spans="1:19" x14ac:dyDescent="0.3">
      <c r="A5">
        <v>3</v>
      </c>
      <c r="B5" t="s">
        <v>10</v>
      </c>
      <c r="C5" t="s">
        <v>11</v>
      </c>
      <c r="D5" s="11">
        <v>513.29250000000002</v>
      </c>
      <c r="E5" s="11">
        <v>17.752500000000001</v>
      </c>
      <c r="F5" s="11">
        <v>1.5075000000000001</v>
      </c>
      <c r="G5" s="11">
        <v>0</v>
      </c>
      <c r="H5" s="12">
        <v>799.49249999999995</v>
      </c>
      <c r="I5" s="12">
        <f t="shared" si="0"/>
        <v>532.55250000000012</v>
      </c>
      <c r="J5" s="12">
        <v>1332.0450000000001</v>
      </c>
      <c r="L5" s="17">
        <v>15241</v>
      </c>
      <c r="M5" s="17">
        <v>220268</v>
      </c>
      <c r="N5" s="17">
        <v>392061</v>
      </c>
      <c r="O5" s="17">
        <v>476</v>
      </c>
      <c r="P5" s="17">
        <v>0</v>
      </c>
      <c r="Q5" s="17">
        <v>628046</v>
      </c>
      <c r="R5" s="17">
        <v>679985</v>
      </c>
      <c r="S5" s="3">
        <f t="shared" si="1"/>
        <v>1308031</v>
      </c>
    </row>
    <row r="6" spans="1:19" x14ac:dyDescent="0.3">
      <c r="A6">
        <v>4</v>
      </c>
      <c r="B6" t="s">
        <v>13</v>
      </c>
      <c r="C6" t="s">
        <v>14</v>
      </c>
      <c r="D6" s="11">
        <v>847.6875</v>
      </c>
      <c r="E6" s="11">
        <v>102.015</v>
      </c>
      <c r="F6" s="11">
        <v>16.47</v>
      </c>
      <c r="G6" s="11">
        <v>4.4999999999999998E-2</v>
      </c>
      <c r="H6" s="12">
        <v>4522.6575000000003</v>
      </c>
      <c r="I6" s="12">
        <f t="shared" si="0"/>
        <v>966.21749999999997</v>
      </c>
      <c r="J6" s="12">
        <v>5488.875</v>
      </c>
      <c r="L6" s="17">
        <v>20909</v>
      </c>
      <c r="M6" s="17">
        <v>137788</v>
      </c>
      <c r="N6" s="17">
        <v>124238</v>
      </c>
      <c r="O6" s="17">
        <v>3564</v>
      </c>
      <c r="P6" s="17">
        <v>376</v>
      </c>
      <c r="Q6" s="17">
        <v>286875</v>
      </c>
      <c r="R6" s="17">
        <v>588420</v>
      </c>
      <c r="S6" s="3">
        <f t="shared" si="1"/>
        <v>875295</v>
      </c>
    </row>
    <row r="7" spans="1:19" x14ac:dyDescent="0.3">
      <c r="A7">
        <v>5</v>
      </c>
      <c r="B7" t="s">
        <v>16</v>
      </c>
      <c r="C7" t="s">
        <v>17</v>
      </c>
      <c r="D7" s="11">
        <v>1019.97</v>
      </c>
      <c r="E7" s="11">
        <v>25.5825</v>
      </c>
      <c r="F7" s="11">
        <v>6.5925000000000002</v>
      </c>
      <c r="G7" s="11">
        <v>0.2475</v>
      </c>
      <c r="H7" s="12">
        <v>862.8075</v>
      </c>
      <c r="I7" s="12">
        <f t="shared" si="0"/>
        <v>1052.3924999999999</v>
      </c>
      <c r="J7" s="12">
        <v>1915.2</v>
      </c>
      <c r="L7" s="17">
        <v>13777</v>
      </c>
      <c r="M7" s="17">
        <v>328643</v>
      </c>
      <c r="N7" s="17">
        <v>113249</v>
      </c>
      <c r="O7" s="17">
        <v>172</v>
      </c>
      <c r="P7" s="17">
        <v>0</v>
      </c>
      <c r="Q7" s="17">
        <v>455841</v>
      </c>
      <c r="R7" s="17">
        <v>463997</v>
      </c>
      <c r="S7" s="3">
        <f t="shared" si="1"/>
        <v>919838</v>
      </c>
    </row>
    <row r="8" spans="1:19" x14ac:dyDescent="0.3">
      <c r="A8">
        <v>6</v>
      </c>
      <c r="B8" t="s">
        <v>19</v>
      </c>
      <c r="C8" t="s">
        <v>20</v>
      </c>
      <c r="D8" s="11">
        <v>285.9975</v>
      </c>
      <c r="E8" s="11">
        <v>10.44</v>
      </c>
      <c r="F8" s="11">
        <v>1.845</v>
      </c>
      <c r="G8" s="11">
        <v>2.2499999999999999E-2</v>
      </c>
      <c r="H8" s="12">
        <v>550.755</v>
      </c>
      <c r="I8" s="12">
        <f t="shared" si="0"/>
        <v>298.30500000000001</v>
      </c>
      <c r="J8" s="12">
        <v>849.06</v>
      </c>
      <c r="L8" s="17">
        <v>6358</v>
      </c>
      <c r="M8" s="17">
        <v>73899</v>
      </c>
      <c r="N8" s="17">
        <v>54396</v>
      </c>
      <c r="O8" s="17">
        <v>71</v>
      </c>
      <c r="P8" s="17">
        <v>0</v>
      </c>
      <c r="Q8" s="17">
        <v>134724</v>
      </c>
      <c r="R8" s="17">
        <v>151703</v>
      </c>
      <c r="S8" s="3">
        <f t="shared" si="1"/>
        <v>286427</v>
      </c>
    </row>
    <row r="9" spans="1:19" x14ac:dyDescent="0.3">
      <c r="A9">
        <v>7</v>
      </c>
      <c r="B9" t="s">
        <v>22</v>
      </c>
      <c r="C9" t="s">
        <v>14</v>
      </c>
      <c r="D9" s="11">
        <v>508.32</v>
      </c>
      <c r="E9" s="11">
        <v>109.55249999999999</v>
      </c>
      <c r="F9" s="11">
        <v>35.774999999999999</v>
      </c>
      <c r="G9" s="11">
        <v>0.18</v>
      </c>
      <c r="H9" s="12">
        <v>2288.9025000000001</v>
      </c>
      <c r="I9" s="12">
        <f t="shared" si="0"/>
        <v>653.82749999999987</v>
      </c>
      <c r="J9" s="12">
        <v>2942.73</v>
      </c>
      <c r="L9" s="17">
        <v>10831</v>
      </c>
      <c r="M9" s="17">
        <v>131095</v>
      </c>
      <c r="N9" s="17">
        <v>65568</v>
      </c>
      <c r="O9" s="17">
        <v>8754</v>
      </c>
      <c r="P9" s="17">
        <v>1515</v>
      </c>
      <c r="Q9" s="17">
        <v>217763</v>
      </c>
      <c r="R9" s="17">
        <v>472995</v>
      </c>
      <c r="S9" s="3">
        <f t="shared" si="1"/>
        <v>690758</v>
      </c>
    </row>
    <row r="10" spans="1:19" x14ac:dyDescent="0.3">
      <c r="A10">
        <v>8</v>
      </c>
      <c r="B10" t="s">
        <v>25</v>
      </c>
      <c r="C10" t="s">
        <v>8</v>
      </c>
      <c r="D10" s="11">
        <v>259.6275</v>
      </c>
      <c r="E10" s="11">
        <v>13.657500000000001</v>
      </c>
      <c r="F10" s="11">
        <v>1.62</v>
      </c>
      <c r="G10" s="11">
        <v>0</v>
      </c>
      <c r="H10" s="12">
        <v>680.44500000000005</v>
      </c>
      <c r="I10" s="12">
        <f t="shared" si="0"/>
        <v>274.90500000000003</v>
      </c>
      <c r="J10" s="12">
        <v>955.35</v>
      </c>
      <c r="L10" s="17">
        <v>8046</v>
      </c>
      <c r="M10" s="17">
        <v>89157</v>
      </c>
      <c r="N10" s="17">
        <v>70505</v>
      </c>
      <c r="O10" s="17">
        <v>167</v>
      </c>
      <c r="P10" s="17">
        <v>10</v>
      </c>
      <c r="Q10" s="17">
        <v>167885</v>
      </c>
      <c r="R10" s="17">
        <v>207240</v>
      </c>
      <c r="S10" s="3">
        <f t="shared" si="1"/>
        <v>375125</v>
      </c>
    </row>
    <row r="11" spans="1:19" x14ac:dyDescent="0.3">
      <c r="A11">
        <v>9</v>
      </c>
      <c r="B11" t="s">
        <v>28</v>
      </c>
      <c r="C11" t="s">
        <v>14</v>
      </c>
      <c r="D11" s="11">
        <v>416.63249999999999</v>
      </c>
      <c r="E11" s="11">
        <v>32.715000000000003</v>
      </c>
      <c r="F11" s="11">
        <v>4.7024999999999997</v>
      </c>
      <c r="G11" s="11">
        <v>2.2499999999999999E-2</v>
      </c>
      <c r="H11" s="12">
        <v>1244.7674999999999</v>
      </c>
      <c r="I11" s="12">
        <f t="shared" si="0"/>
        <v>454.07249999999993</v>
      </c>
      <c r="J11" s="12">
        <v>1698.84</v>
      </c>
      <c r="L11" s="17">
        <v>9609</v>
      </c>
      <c r="M11" s="17">
        <v>83334</v>
      </c>
      <c r="N11" s="17">
        <v>31377</v>
      </c>
      <c r="O11" s="17">
        <v>988</v>
      </c>
      <c r="P11" s="17">
        <v>93</v>
      </c>
      <c r="Q11" s="17">
        <v>125401</v>
      </c>
      <c r="R11" s="17">
        <v>311999</v>
      </c>
      <c r="S11" s="3">
        <f t="shared" si="1"/>
        <v>437400</v>
      </c>
    </row>
    <row r="12" spans="1:19" x14ac:dyDescent="0.3">
      <c r="A12">
        <v>10</v>
      </c>
      <c r="B12" t="s">
        <v>31</v>
      </c>
      <c r="C12" t="s">
        <v>8</v>
      </c>
      <c r="D12" s="11">
        <v>323.23500000000001</v>
      </c>
      <c r="E12" s="11">
        <v>12.33</v>
      </c>
      <c r="F12" s="11">
        <v>1.845</v>
      </c>
      <c r="G12" s="11">
        <v>0</v>
      </c>
      <c r="H12" s="12">
        <v>677.92499999999995</v>
      </c>
      <c r="I12" s="12">
        <f t="shared" si="0"/>
        <v>337.41</v>
      </c>
      <c r="J12" s="12">
        <v>1015.335</v>
      </c>
      <c r="L12" s="17">
        <v>10409</v>
      </c>
      <c r="M12" s="17">
        <v>117415</v>
      </c>
      <c r="N12" s="17">
        <v>79130</v>
      </c>
      <c r="O12" s="17">
        <v>337</v>
      </c>
      <c r="P12" s="17">
        <v>0</v>
      </c>
      <c r="Q12" s="17">
        <v>207291</v>
      </c>
      <c r="R12" s="17">
        <v>232270</v>
      </c>
      <c r="S12" s="3">
        <f t="shared" si="1"/>
        <v>439561</v>
      </c>
    </row>
    <row r="13" spans="1:19" x14ac:dyDescent="0.3">
      <c r="A13">
        <v>11</v>
      </c>
      <c r="B13" t="s">
        <v>34</v>
      </c>
      <c r="C13" t="s">
        <v>14</v>
      </c>
      <c r="D13" s="11">
        <v>358.56</v>
      </c>
      <c r="E13" s="11">
        <v>28.305</v>
      </c>
      <c r="F13" s="11">
        <v>9.4275000000000002</v>
      </c>
      <c r="G13" s="11">
        <v>4.4999999999999998E-2</v>
      </c>
      <c r="H13" s="12">
        <v>1141.6500000000001</v>
      </c>
      <c r="I13" s="12">
        <f t="shared" si="0"/>
        <v>396.33750000000003</v>
      </c>
      <c r="J13" s="12">
        <v>1537.9875</v>
      </c>
      <c r="L13" s="17">
        <v>7092</v>
      </c>
      <c r="M13" s="17">
        <v>65594</v>
      </c>
      <c r="N13" s="17">
        <v>32639</v>
      </c>
      <c r="O13" s="17">
        <v>2736</v>
      </c>
      <c r="P13" s="17">
        <v>706</v>
      </c>
      <c r="Q13" s="17">
        <v>108767</v>
      </c>
      <c r="R13" s="17">
        <v>252223</v>
      </c>
      <c r="S13" s="3">
        <f t="shared" si="1"/>
        <v>360990</v>
      </c>
    </row>
    <row r="14" spans="1:19" x14ac:dyDescent="0.3">
      <c r="A14">
        <v>12</v>
      </c>
      <c r="B14" t="s">
        <v>37</v>
      </c>
      <c r="C14" t="s">
        <v>23</v>
      </c>
      <c r="D14" s="11">
        <v>432.38249999999999</v>
      </c>
      <c r="E14" s="11">
        <v>22.162500000000001</v>
      </c>
      <c r="F14" s="11">
        <v>2.9474999999999998</v>
      </c>
      <c r="G14" s="11">
        <v>0.09</v>
      </c>
      <c r="H14" s="12">
        <v>2068.4475000000002</v>
      </c>
      <c r="I14" s="12">
        <f t="shared" si="0"/>
        <v>457.58249999999998</v>
      </c>
      <c r="J14" s="12">
        <v>2526.0300000000002</v>
      </c>
      <c r="L14" s="17">
        <v>0</v>
      </c>
      <c r="M14" s="17">
        <v>70707</v>
      </c>
      <c r="N14" s="17">
        <v>37774</v>
      </c>
      <c r="O14" s="17">
        <v>599</v>
      </c>
      <c r="P14" s="17">
        <v>33</v>
      </c>
      <c r="Q14" s="17">
        <v>109113</v>
      </c>
      <c r="R14" s="17">
        <v>300139</v>
      </c>
      <c r="S14" s="3">
        <f t="shared" si="1"/>
        <v>409252</v>
      </c>
    </row>
    <row r="15" spans="1:19" x14ac:dyDescent="0.3">
      <c r="A15">
        <v>13</v>
      </c>
      <c r="B15" t="s">
        <v>40</v>
      </c>
      <c r="C15" t="s">
        <v>14</v>
      </c>
      <c r="D15" s="11">
        <v>433.82249999999999</v>
      </c>
      <c r="E15" s="11">
        <v>48.712499999999999</v>
      </c>
      <c r="F15" s="11">
        <v>10.7775</v>
      </c>
      <c r="G15" s="11">
        <v>0.09</v>
      </c>
      <c r="H15" s="12">
        <v>2307.8474999999999</v>
      </c>
      <c r="I15" s="12">
        <f t="shared" si="0"/>
        <v>493.40249999999992</v>
      </c>
      <c r="J15" s="12">
        <v>2801.25</v>
      </c>
      <c r="L15" s="17">
        <v>7579</v>
      </c>
      <c r="M15" s="17">
        <v>74689</v>
      </c>
      <c r="N15" s="17">
        <v>60605</v>
      </c>
      <c r="O15" s="17">
        <v>1671</v>
      </c>
      <c r="P15" s="17">
        <v>94</v>
      </c>
      <c r="Q15" s="17">
        <v>144638</v>
      </c>
      <c r="R15" s="17">
        <v>266280</v>
      </c>
      <c r="S15" s="3">
        <f t="shared" si="1"/>
        <v>410918</v>
      </c>
    </row>
    <row r="16" spans="1:19" x14ac:dyDescent="0.3">
      <c r="A16">
        <v>14</v>
      </c>
      <c r="B16" t="s">
        <v>43</v>
      </c>
      <c r="C16" t="s">
        <v>26</v>
      </c>
      <c r="D16" s="11">
        <v>305.70749999999998</v>
      </c>
      <c r="E16" s="11">
        <v>14.647500000000001</v>
      </c>
      <c r="F16" s="11">
        <v>2.1375000000000002</v>
      </c>
      <c r="G16" s="11">
        <v>2.2499999999999999E-2</v>
      </c>
      <c r="H16" s="12">
        <v>843.88499999999999</v>
      </c>
      <c r="I16" s="12">
        <f t="shared" si="0"/>
        <v>322.51499999999993</v>
      </c>
      <c r="J16" s="12">
        <v>1166.4000000000001</v>
      </c>
      <c r="L16" s="17">
        <v>5514</v>
      </c>
      <c r="M16" s="17">
        <v>48348</v>
      </c>
      <c r="N16" s="17">
        <v>46724</v>
      </c>
      <c r="O16" s="17">
        <v>332</v>
      </c>
      <c r="P16" s="17">
        <v>16</v>
      </c>
      <c r="Q16" s="17">
        <v>100934</v>
      </c>
      <c r="R16" s="17">
        <v>231302</v>
      </c>
      <c r="S16" s="3">
        <f t="shared" si="1"/>
        <v>332236</v>
      </c>
    </row>
    <row r="17" spans="1:19" x14ac:dyDescent="0.3">
      <c r="A17">
        <v>15</v>
      </c>
      <c r="B17" t="s">
        <v>46</v>
      </c>
      <c r="C17" t="s">
        <v>29</v>
      </c>
      <c r="D17" s="11">
        <v>413.82</v>
      </c>
      <c r="E17" s="11">
        <v>16.1325</v>
      </c>
      <c r="F17" s="11">
        <v>2.3624999999999998</v>
      </c>
      <c r="G17" s="11">
        <v>0</v>
      </c>
      <c r="H17" s="12">
        <v>718.69500000000005</v>
      </c>
      <c r="I17" s="12">
        <f t="shared" si="0"/>
        <v>432.315</v>
      </c>
      <c r="J17" s="12">
        <v>1151.01</v>
      </c>
      <c r="L17" s="17">
        <v>7633</v>
      </c>
      <c r="M17" s="17">
        <v>49131</v>
      </c>
      <c r="N17" s="17">
        <v>57331</v>
      </c>
      <c r="O17" s="17">
        <v>466</v>
      </c>
      <c r="P17" s="17">
        <v>24</v>
      </c>
      <c r="Q17" s="17">
        <v>114585</v>
      </c>
      <c r="R17" s="17">
        <v>333329</v>
      </c>
      <c r="S17" s="3">
        <f t="shared" si="1"/>
        <v>447914</v>
      </c>
    </row>
    <row r="18" spans="1:19" x14ac:dyDescent="0.3">
      <c r="A18">
        <v>16</v>
      </c>
      <c r="B18" t="s">
        <v>49</v>
      </c>
      <c r="C18" t="s">
        <v>32</v>
      </c>
      <c r="D18" s="11">
        <v>370.84500000000003</v>
      </c>
      <c r="E18" s="11">
        <v>22.432500000000001</v>
      </c>
      <c r="F18" s="11">
        <v>2.3849999999999998</v>
      </c>
      <c r="G18" s="11">
        <v>2.2499999999999999E-2</v>
      </c>
      <c r="H18" s="12">
        <v>1026.54</v>
      </c>
      <c r="I18" s="12">
        <f t="shared" si="0"/>
        <v>395.685</v>
      </c>
      <c r="J18" s="12">
        <v>1422.2249999999999</v>
      </c>
      <c r="L18" s="17">
        <v>0</v>
      </c>
      <c r="M18" s="17">
        <v>63061</v>
      </c>
      <c r="N18" s="17">
        <v>26191</v>
      </c>
      <c r="O18" s="17">
        <v>277</v>
      </c>
      <c r="P18" s="17">
        <v>25</v>
      </c>
      <c r="Q18" s="17">
        <v>89554</v>
      </c>
      <c r="R18" s="17">
        <v>236538</v>
      </c>
      <c r="S18" s="3">
        <f t="shared" si="1"/>
        <v>326092</v>
      </c>
    </row>
    <row r="19" spans="1:19" x14ac:dyDescent="0.3">
      <c r="A19">
        <v>17</v>
      </c>
      <c r="B19" t="s">
        <v>52</v>
      </c>
      <c r="C19" t="s">
        <v>8</v>
      </c>
      <c r="D19" s="11">
        <v>111.1725</v>
      </c>
      <c r="E19" s="11">
        <v>3.105</v>
      </c>
      <c r="F19" s="11">
        <v>0.76500000000000001</v>
      </c>
      <c r="G19" s="11">
        <v>0</v>
      </c>
      <c r="H19" s="12">
        <v>304.04250000000002</v>
      </c>
      <c r="I19" s="12">
        <f t="shared" si="0"/>
        <v>115.0425</v>
      </c>
      <c r="J19" s="12">
        <v>419.08499999999998</v>
      </c>
      <c r="L19" s="17">
        <v>2698</v>
      </c>
      <c r="M19" s="17">
        <v>27771</v>
      </c>
      <c r="N19" s="17">
        <v>33222</v>
      </c>
      <c r="O19" s="17">
        <v>40</v>
      </c>
      <c r="P19" s="17">
        <v>0</v>
      </c>
      <c r="Q19" s="17">
        <v>63731</v>
      </c>
      <c r="R19" s="17">
        <v>65137</v>
      </c>
      <c r="S19" s="3">
        <f t="shared" si="1"/>
        <v>128868</v>
      </c>
    </row>
    <row r="20" spans="1:19" x14ac:dyDescent="0.3">
      <c r="A20">
        <v>18</v>
      </c>
      <c r="B20" t="s">
        <v>55</v>
      </c>
      <c r="C20" t="s">
        <v>35</v>
      </c>
      <c r="D20" s="11">
        <v>191.4975</v>
      </c>
      <c r="E20" s="11">
        <v>11.475</v>
      </c>
      <c r="F20" s="11">
        <v>1.62</v>
      </c>
      <c r="G20" s="11">
        <v>6.7500000000000004E-2</v>
      </c>
      <c r="H20" s="12">
        <v>274.14</v>
      </c>
      <c r="I20" s="12">
        <f t="shared" si="0"/>
        <v>204.66</v>
      </c>
      <c r="J20" s="12">
        <v>478.8</v>
      </c>
      <c r="L20" s="17">
        <v>6415</v>
      </c>
      <c r="M20" s="17">
        <v>65366</v>
      </c>
      <c r="N20" s="17">
        <v>45756</v>
      </c>
      <c r="O20" s="17">
        <v>378</v>
      </c>
      <c r="P20" s="17">
        <v>34</v>
      </c>
      <c r="Q20" s="17">
        <v>117949</v>
      </c>
      <c r="R20" s="17">
        <v>186392</v>
      </c>
      <c r="S20" s="3">
        <f t="shared" si="1"/>
        <v>304341</v>
      </c>
    </row>
    <row r="21" spans="1:19" x14ac:dyDescent="0.3">
      <c r="A21">
        <v>19</v>
      </c>
      <c r="B21" t="s">
        <v>58</v>
      </c>
      <c r="C21" t="s">
        <v>38</v>
      </c>
      <c r="D21" s="11">
        <v>246.87</v>
      </c>
      <c r="E21" s="11">
        <v>8.4824999999999999</v>
      </c>
      <c r="F21" s="11">
        <v>0.60750000000000004</v>
      </c>
      <c r="G21" s="11">
        <v>0</v>
      </c>
      <c r="H21" s="12">
        <v>370.98</v>
      </c>
      <c r="I21" s="12">
        <f t="shared" si="0"/>
        <v>255.95999999999998</v>
      </c>
      <c r="J21" s="12">
        <v>626.94000000000005</v>
      </c>
      <c r="L21" s="17">
        <v>4345</v>
      </c>
      <c r="M21" s="17">
        <v>78883</v>
      </c>
      <c r="N21" s="17">
        <v>65048</v>
      </c>
      <c r="O21" s="17">
        <v>243</v>
      </c>
      <c r="P21" s="17">
        <v>13</v>
      </c>
      <c r="Q21" s="17">
        <v>148532</v>
      </c>
      <c r="R21" s="17">
        <v>192754</v>
      </c>
      <c r="S21" s="3">
        <f t="shared" si="1"/>
        <v>341286</v>
      </c>
    </row>
    <row r="22" spans="1:19" x14ac:dyDescent="0.3">
      <c r="A22">
        <v>20</v>
      </c>
      <c r="B22" t="s">
        <v>36</v>
      </c>
      <c r="C22" t="s">
        <v>41</v>
      </c>
      <c r="D22" s="11">
        <v>129.39750000000001</v>
      </c>
      <c r="E22" s="11">
        <v>5.9625000000000004</v>
      </c>
      <c r="F22" s="11">
        <v>0.87749999999999995</v>
      </c>
      <c r="G22" s="11">
        <v>0</v>
      </c>
      <c r="H22" s="12">
        <v>289.01249999999999</v>
      </c>
      <c r="I22" s="12">
        <f t="shared" si="0"/>
        <v>136.23750000000001</v>
      </c>
      <c r="J22" s="12">
        <v>425.25</v>
      </c>
      <c r="L22" s="17">
        <v>3114</v>
      </c>
      <c r="M22" s="17">
        <v>31960</v>
      </c>
      <c r="N22" s="17">
        <v>20230</v>
      </c>
      <c r="O22" s="17">
        <v>79</v>
      </c>
      <c r="P22" s="17">
        <v>0</v>
      </c>
      <c r="Q22" s="17">
        <v>55383</v>
      </c>
      <c r="R22" s="17">
        <v>66530</v>
      </c>
      <c r="S22" s="3">
        <f t="shared" si="1"/>
        <v>121913</v>
      </c>
    </row>
    <row r="23" spans="1:19" x14ac:dyDescent="0.3">
      <c r="A23">
        <v>21</v>
      </c>
      <c r="B23" t="s">
        <v>61</v>
      </c>
      <c r="C23" t="s">
        <v>44</v>
      </c>
      <c r="D23" s="11">
        <v>322.89749999999998</v>
      </c>
      <c r="E23" s="11">
        <v>19.642499999999998</v>
      </c>
      <c r="F23" s="11">
        <v>1.9350000000000001</v>
      </c>
      <c r="G23" s="11">
        <v>0</v>
      </c>
      <c r="H23" s="12">
        <v>1367.37</v>
      </c>
      <c r="I23" s="12">
        <f t="shared" si="0"/>
        <v>344.47499999999997</v>
      </c>
      <c r="J23" s="12">
        <v>1711.845</v>
      </c>
      <c r="L23" s="17">
        <v>0</v>
      </c>
      <c r="M23" s="17">
        <v>53377</v>
      </c>
      <c r="N23" s="17">
        <v>25611</v>
      </c>
      <c r="O23" s="17">
        <v>321</v>
      </c>
      <c r="P23" s="17">
        <v>22</v>
      </c>
      <c r="Q23" s="17">
        <v>79331</v>
      </c>
      <c r="R23" s="17">
        <v>213706</v>
      </c>
      <c r="S23" s="3">
        <f t="shared" si="1"/>
        <v>293037</v>
      </c>
    </row>
    <row r="24" spans="1:19" x14ac:dyDescent="0.3">
      <c r="A24">
        <v>22</v>
      </c>
      <c r="B24" t="s">
        <v>62</v>
      </c>
      <c r="C24" t="s">
        <v>47</v>
      </c>
      <c r="D24" s="11">
        <v>1237.365</v>
      </c>
      <c r="E24" s="11">
        <v>99.405000000000001</v>
      </c>
      <c r="F24" s="11">
        <v>4.1624999999999996</v>
      </c>
      <c r="G24" s="11">
        <v>0</v>
      </c>
      <c r="H24" s="12">
        <v>1382.625</v>
      </c>
      <c r="I24" s="12">
        <f t="shared" si="0"/>
        <v>1340.9324999999999</v>
      </c>
      <c r="J24" s="12">
        <v>2723.5574999999999</v>
      </c>
      <c r="L24" s="17">
        <v>0</v>
      </c>
      <c r="M24" s="17">
        <v>143604</v>
      </c>
      <c r="N24" s="17">
        <v>93561</v>
      </c>
      <c r="O24" s="17">
        <v>108</v>
      </c>
      <c r="P24" s="17">
        <v>0</v>
      </c>
      <c r="Q24" s="17">
        <v>237273</v>
      </c>
      <c r="R24" s="17">
        <v>289240</v>
      </c>
      <c r="S24" s="3">
        <f t="shared" si="1"/>
        <v>526513</v>
      </c>
    </row>
    <row r="25" spans="1:19" x14ac:dyDescent="0.3">
      <c r="A25">
        <v>23</v>
      </c>
      <c r="B25" t="s">
        <v>63</v>
      </c>
      <c r="C25" t="s">
        <v>14</v>
      </c>
      <c r="D25" s="11">
        <v>616.45500000000004</v>
      </c>
      <c r="E25" s="11">
        <v>36.067500000000003</v>
      </c>
      <c r="F25" s="11">
        <v>3.96</v>
      </c>
      <c r="G25" s="11">
        <v>0</v>
      </c>
      <c r="H25" s="12">
        <v>1005.7275</v>
      </c>
      <c r="I25" s="12">
        <f t="shared" si="0"/>
        <v>656.48250000000007</v>
      </c>
      <c r="J25" s="12">
        <v>1662.21</v>
      </c>
      <c r="L25" s="17">
        <v>6229</v>
      </c>
      <c r="M25" s="17">
        <v>134260</v>
      </c>
      <c r="N25" s="17">
        <v>64155</v>
      </c>
      <c r="O25" s="17">
        <v>970</v>
      </c>
      <c r="P25" s="17">
        <v>33</v>
      </c>
      <c r="Q25" s="17">
        <v>205647</v>
      </c>
      <c r="R25" s="17">
        <v>208921</v>
      </c>
      <c r="S25" s="3">
        <f t="shared" si="1"/>
        <v>414568</v>
      </c>
    </row>
    <row r="26" spans="1:19" x14ac:dyDescent="0.3">
      <c r="A26">
        <v>24</v>
      </c>
      <c r="B26" t="s">
        <v>64</v>
      </c>
      <c r="C26" t="s">
        <v>50</v>
      </c>
      <c r="D26" s="11">
        <v>99.5625</v>
      </c>
      <c r="E26" s="11">
        <v>6.165</v>
      </c>
      <c r="F26" s="11">
        <v>0.54</v>
      </c>
      <c r="G26" s="11">
        <v>0</v>
      </c>
      <c r="H26" s="12">
        <v>513.65250000000003</v>
      </c>
      <c r="I26" s="12">
        <f t="shared" si="0"/>
        <v>106.26750000000001</v>
      </c>
      <c r="J26" s="12">
        <v>619.91999999999996</v>
      </c>
      <c r="L26" s="17">
        <v>2065</v>
      </c>
      <c r="M26" s="17">
        <v>23606</v>
      </c>
      <c r="N26" s="17">
        <v>29505</v>
      </c>
      <c r="O26" s="17">
        <v>119</v>
      </c>
      <c r="P26" s="17">
        <v>11</v>
      </c>
      <c r="Q26" s="17">
        <v>55306</v>
      </c>
      <c r="R26" s="17">
        <v>76504</v>
      </c>
      <c r="S26" s="3">
        <f t="shared" si="1"/>
        <v>131810</v>
      </c>
    </row>
    <row r="27" spans="1:19" x14ac:dyDescent="0.3">
      <c r="A27">
        <v>25</v>
      </c>
      <c r="B27" t="s">
        <v>65</v>
      </c>
      <c r="C27" t="s">
        <v>53</v>
      </c>
      <c r="D27" s="11">
        <v>237.1275</v>
      </c>
      <c r="E27" s="11">
        <v>17.190000000000001</v>
      </c>
      <c r="F27" s="11">
        <v>2.4975000000000001</v>
      </c>
      <c r="G27" s="11">
        <v>2.2499999999999999E-2</v>
      </c>
      <c r="H27" s="12">
        <v>510.90750000000003</v>
      </c>
      <c r="I27" s="12">
        <f t="shared" si="0"/>
        <v>256.83749999999998</v>
      </c>
      <c r="J27" s="12">
        <v>767.745</v>
      </c>
      <c r="L27" s="17">
        <v>3835</v>
      </c>
      <c r="M27" s="17">
        <v>62642</v>
      </c>
      <c r="N27" s="17">
        <v>57884</v>
      </c>
      <c r="O27" s="17">
        <v>351</v>
      </c>
      <c r="P27" s="17">
        <v>27</v>
      </c>
      <c r="Q27" s="17">
        <v>124739</v>
      </c>
      <c r="R27" s="17">
        <v>207603</v>
      </c>
      <c r="S27" s="3">
        <f t="shared" si="1"/>
        <v>332342</v>
      </c>
    </row>
    <row r="28" spans="1:19" x14ac:dyDescent="0.3">
      <c r="A28">
        <v>26</v>
      </c>
      <c r="B28" t="s">
        <v>66</v>
      </c>
      <c r="C28" t="s">
        <v>56</v>
      </c>
      <c r="D28" s="11">
        <v>389.27249999999998</v>
      </c>
      <c r="E28" s="11">
        <v>2.8574999999999999</v>
      </c>
      <c r="F28" s="11">
        <v>0.81</v>
      </c>
      <c r="G28" s="11">
        <v>0.20250000000000001</v>
      </c>
      <c r="H28" s="12">
        <v>548.70749999999998</v>
      </c>
      <c r="I28" s="12">
        <f t="shared" si="0"/>
        <v>393.14249999999998</v>
      </c>
      <c r="J28" s="12">
        <v>941.85</v>
      </c>
      <c r="L28" s="17">
        <v>2904</v>
      </c>
      <c r="M28" s="17">
        <v>70593</v>
      </c>
      <c r="N28" s="17">
        <v>40271</v>
      </c>
      <c r="O28" s="17">
        <v>29</v>
      </c>
      <c r="P28" s="17">
        <v>0</v>
      </c>
      <c r="Q28" s="17">
        <v>113797</v>
      </c>
      <c r="R28" s="17">
        <v>192755</v>
      </c>
      <c r="S28" s="3">
        <f t="shared" si="1"/>
        <v>306552</v>
      </c>
    </row>
    <row r="29" spans="1:19" x14ac:dyDescent="0.3">
      <c r="A29">
        <v>27</v>
      </c>
      <c r="B29" t="s">
        <v>67</v>
      </c>
      <c r="C29" t="s">
        <v>59</v>
      </c>
      <c r="D29" s="11">
        <v>290.54250000000002</v>
      </c>
      <c r="E29" s="11">
        <v>13.365</v>
      </c>
      <c r="F29" s="11">
        <v>1.17</v>
      </c>
      <c r="G29" s="11">
        <v>0</v>
      </c>
      <c r="H29" s="12">
        <v>432.02249999999998</v>
      </c>
      <c r="I29" s="12">
        <f t="shared" si="0"/>
        <v>305.07750000000004</v>
      </c>
      <c r="J29" s="12">
        <v>737.1</v>
      </c>
      <c r="L29" s="17">
        <v>9209</v>
      </c>
      <c r="M29" s="17">
        <v>88404</v>
      </c>
      <c r="N29" s="17">
        <v>73117</v>
      </c>
      <c r="O29" s="17">
        <v>362</v>
      </c>
      <c r="P29" s="17">
        <v>39</v>
      </c>
      <c r="Q29" s="17">
        <v>171131</v>
      </c>
      <c r="R29" s="17">
        <v>282317</v>
      </c>
      <c r="S29" s="3">
        <f t="shared" si="1"/>
        <v>453448</v>
      </c>
    </row>
    <row r="30" spans="1:19" x14ac:dyDescent="0.3">
      <c r="A30">
        <v>28</v>
      </c>
      <c r="B30" t="s">
        <v>68</v>
      </c>
      <c r="C30" t="s">
        <v>44</v>
      </c>
      <c r="D30" s="11">
        <v>458.61750000000001</v>
      </c>
      <c r="E30" s="11">
        <v>104.22</v>
      </c>
      <c r="F30" s="11">
        <v>11.452500000000001</v>
      </c>
      <c r="G30" s="11">
        <v>0.20250000000000001</v>
      </c>
      <c r="H30" s="12">
        <v>710.28</v>
      </c>
      <c r="I30" s="12">
        <f t="shared" si="0"/>
        <v>574.49249999999995</v>
      </c>
      <c r="J30" s="12">
        <v>1284.7725</v>
      </c>
      <c r="L30" s="17">
        <v>9814</v>
      </c>
      <c r="M30" s="17">
        <v>111227</v>
      </c>
      <c r="N30" s="17">
        <v>68191</v>
      </c>
      <c r="O30" s="17">
        <v>1264</v>
      </c>
      <c r="P30" s="17">
        <v>7</v>
      </c>
      <c r="Q30" s="17">
        <v>190503</v>
      </c>
      <c r="R30" s="17">
        <v>217547</v>
      </c>
      <c r="S30" s="3">
        <f t="shared" si="1"/>
        <v>408050</v>
      </c>
    </row>
    <row r="31" spans="1:19" s="2" customFormat="1" x14ac:dyDescent="0.3">
      <c r="A31" s="28" t="s">
        <v>0</v>
      </c>
      <c r="B31" s="28"/>
      <c r="C31" s="28"/>
      <c r="D31" s="13">
        <f>SUM(D3:D30)</f>
        <v>12416.759999999997</v>
      </c>
      <c r="E31" s="13">
        <f t="shared" ref="E31:J31" si="2">SUM(E3:E30)</f>
        <v>862.42499999999995</v>
      </c>
      <c r="F31" s="13">
        <f t="shared" si="2"/>
        <v>138.15000000000003</v>
      </c>
      <c r="G31" s="13">
        <f t="shared" si="2"/>
        <v>1.2824999999999998</v>
      </c>
      <c r="H31" s="14">
        <f t="shared" si="2"/>
        <v>31156.469999999994</v>
      </c>
      <c r="I31" s="14">
        <f t="shared" si="2"/>
        <v>13418.617499999997</v>
      </c>
      <c r="J31" s="14">
        <f t="shared" si="2"/>
        <v>44575.087500000001</v>
      </c>
      <c r="K31" s="14"/>
      <c r="L31" s="16">
        <f t="shared" ref="L31" si="3">SUM(L3:L30)</f>
        <v>225781</v>
      </c>
      <c r="M31" s="16">
        <f t="shared" ref="M31" si="4">SUM(M3:M30)</f>
        <v>2955184</v>
      </c>
      <c r="N31" s="16">
        <f t="shared" ref="N31" si="5">SUM(N3:N30)</f>
        <v>2443111</v>
      </c>
      <c r="O31" s="16">
        <f t="shared" ref="O31" si="6">SUM(O3:O30)</f>
        <v>26211</v>
      </c>
      <c r="P31" s="16">
        <f t="shared" ref="P31" si="7">SUM(P3:P30)</f>
        <v>3139</v>
      </c>
      <c r="Q31" s="16">
        <f t="shared" ref="Q31" si="8">SUM(Q3:Q30)</f>
        <v>5653426</v>
      </c>
      <c r="R31" s="16">
        <f t="shared" ref="R31" si="9">SUM(R3:R30)</f>
        <v>8215321</v>
      </c>
      <c r="S31" s="18">
        <f>SUM(Q31:R31)</f>
        <v>13868747</v>
      </c>
    </row>
    <row r="32" spans="1:19" x14ac:dyDescent="0.3">
      <c r="D32" s="10"/>
      <c r="E32" s="10"/>
      <c r="F32" s="10"/>
      <c r="G32" s="10"/>
      <c r="H32" s="10"/>
      <c r="I32" s="10"/>
      <c r="J32" s="10"/>
    </row>
  </sheetData>
  <mergeCells count="3">
    <mergeCell ref="D1:J1"/>
    <mergeCell ref="L1:R1"/>
    <mergeCell ref="A31:C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1</vt:lpstr>
      <vt:lpstr>Figure 2</vt:lpstr>
      <vt:lpstr>Figure 3</vt:lpstr>
      <vt:lpstr>Figure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Ohenhen, Osadebamwen</dc:creator>
  <cp:lastModifiedBy>Leonard Ohenhen</cp:lastModifiedBy>
  <dcterms:created xsi:type="dcterms:W3CDTF">2024-04-19T13:22:22Z</dcterms:created>
  <dcterms:modified xsi:type="dcterms:W3CDTF">2025-03-18T22:15:37Z</dcterms:modified>
</cp:coreProperties>
</file>