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natas.kinas\Desktop\PCB_Project_Placa_Test\Templates\"/>
    </mc:Choice>
  </mc:AlternateContent>
  <xr:revisionPtr revIDLastSave="0" documentId="13_ncr:1_{4A39FF3C-299B-4F63-92E7-2936FF48E0D3}" xr6:coauthVersionLast="47" xr6:coauthVersionMax="47" xr10:uidLastSave="{00000000-0000-0000-0000-000000000000}"/>
  <bookViews>
    <workbookView xWindow="-120" yWindow="-120" windowWidth="29040" windowHeight="15720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A21" i="6"/>
  <c r="C13" i="6" l="1"/>
  <c r="C16" i="6"/>
  <c r="B14" i="1" l="1"/>
  <c r="B15" i="1"/>
  <c r="B13" i="1" l="1"/>
  <c r="K16" i="1"/>
  <c r="B12" i="6" s="1"/>
  <c r="C16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<sst xmlns="http://schemas.openxmlformats.org/spreadsheetml/2006/main" count="40" uniqueCount="39">
  <si>
    <t>Lista de Materiais</t>
  </si>
  <si>
    <t>Column=Designator</t>
  </si>
  <si>
    <t>Column=Manufacturer Part Number</t>
  </si>
  <si>
    <t>Column=Description</t>
  </si>
  <si>
    <t>Column=Quantity</t>
  </si>
  <si>
    <t>Column=Supplier 1</t>
  </si>
  <si>
    <t>Column=Supplier Stock 1</t>
  </si>
  <si>
    <t>Column=Supplier Unit Price 1</t>
  </si>
  <si>
    <t>Column=Supplier Subtotal 1</t>
  </si>
  <si>
    <t>Item</t>
  </si>
  <si>
    <t>Projeto:</t>
  </si>
  <si>
    <t>Arquivo:</t>
  </si>
  <si>
    <t>Versão:</t>
  </si>
  <si>
    <t>Data:</t>
  </si>
  <si>
    <t>Contato:</t>
  </si>
  <si>
    <t>Field = DataSourceFileName</t>
  </si>
  <si>
    <t>Field = ReportDate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</si>
  <si>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</si>
  <si>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</si>
  <si>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</si>
  <si>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</si>
  <si>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</si>
  <si>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</si>
  <si>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</si>
  <si>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</si>
  <si>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</si>
  <si>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</si>
  <si>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</si>
  <si>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</si>
  <si>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</si>
  <si>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</si>
  <si>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</si>
  <si>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</si>
  <si>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</si>
  <si>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</si>
  <si>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</si>
  <si>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Column=Supplier Part Number 1</t>
  </si>
  <si>
    <t>Field = Rev</t>
  </si>
  <si>
    <t>Field =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</si>
</sst>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16"/>
  <sheetViews>
    <sheetView showGridLines="0" tabSelected="1" topLeftCell="B1" zoomScale="85" zoomScaleNormal="85" workbookViewId="0">
      <selection activeCell="E12" sqref="E12"/>
    </sheetView>
  </sheetViews>
  <sheetFormatPr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10</v>
      </c>
      <c r="C6" s="49" t="s">
        <v>38</v>
      </c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2" t="s">
        <v>11</v>
      </c>
      <c r="C7" s="49" t="s">
        <v>15</v>
      </c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2" t="s">
        <v>12</v>
      </c>
      <c r="C8" s="49" t="s">
        <v>37</v>
      </c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2" t="s">
        <v>13</v>
      </c>
      <c r="C9" s="49" t="s">
        <v>16</v>
      </c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2" t="s">
        <v>14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9</v>
      </c>
      <c r="C12" s="4" t="s">
        <v>4</v>
      </c>
      <c r="D12" s="4" t="s">
        <v>1</v>
      </c>
      <c r="E12" s="4" t="s">
        <v>2</v>
      </c>
      <c r="F12" s="4" t="s">
        <v>3</v>
      </c>
      <c r="G12" s="4" t="s">
        <v>5</v>
      </c>
      <c r="H12" s="4" t="s">
        <v>36</v>
      </c>
      <c r="I12" s="4" t="s">
        <v>6</v>
      </c>
      <c r="J12" s="4" t="s">
        <v>7</v>
      </c>
      <c r="K12" s="4" t="s">
        <v>8</v>
      </c>
    </row>
    <row r="13" spans="2:11" x14ac:dyDescent="0.25">
      <c r="B13" s="19">
        <f>ROW(B13)-ROW($B$12)</f>
        <v>1</v>
      </c>
      <c r="C13" s="19"/>
      <c r="D13" s="19"/>
      <c r="E13" s="20"/>
      <c r="F13" s="19"/>
      <c r="G13" s="19"/>
      <c r="H13" s="19"/>
      <c r="I13" s="19"/>
      <c r="J13" s="21"/>
      <c r="K13" s="21"/>
    </row>
    <row r="14" spans="2:11" x14ac:dyDescent="0.25">
      <c r="B14" s="19">
        <f t="shared" ref="B14:B15" si="0">ROW(B14)-ROW($B$12)</f>
        <v>2</v>
      </c>
      <c r="C14" s="19"/>
      <c r="D14" s="19"/>
      <c r="E14" s="20"/>
      <c r="F14" s="19"/>
      <c r="G14" s="19"/>
      <c r="H14" s="19"/>
      <c r="I14" s="19"/>
      <c r="J14" s="21"/>
      <c r="K14" s="21"/>
    </row>
    <row r="15" spans="2:11" x14ac:dyDescent="0.25">
      <c r="B15" s="19">
        <f t="shared" si="0"/>
        <v>3</v>
      </c>
      <c r="C15" s="19"/>
      <c r="D15" s="19"/>
      <c r="E15" s="20"/>
      <c r="F15" s="19"/>
      <c r="G15" s="19"/>
      <c r="H15" s="19"/>
      <c r="I15" s="19"/>
      <c r="J15" s="21"/>
      <c r="K15" s="21"/>
    </row>
    <row r="16" spans="2:11" x14ac:dyDescent="0.25">
      <c r="B16" s="22"/>
      <c r="C16" s="23">
        <f>SUM(C13:C15)</f>
        <v>0</v>
      </c>
      <c r="D16" s="50"/>
      <c r="E16" s="51"/>
      <c r="F16" s="51"/>
      <c r="G16" s="51"/>
      <c r="H16" s="51"/>
      <c r="I16" s="51"/>
      <c r="J16" s="52"/>
      <c r="K16" s="24">
        <f>SUM(K13:K15)</f>
        <v>0</v>
      </c>
    </row>
  </sheetData>
  <mergeCells count="7">
    <mergeCell ref="B5:K5"/>
    <mergeCell ref="B1:K1"/>
    <mergeCell ref="C9:K9"/>
    <mergeCell ref="D16:J16"/>
    <mergeCell ref="C8:K8"/>
    <mergeCell ref="C7:K7"/>
    <mergeCell ref="C6:K6"/>
  </mergeCells>
  <conditionalFormatting sqref="B13:K15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3" t="s">
        <v>17</v>
      </c>
      <c r="B8" s="53"/>
      <c r="C8" s="53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5" t="s">
        <v>35</v>
      </c>
      <c r="C10" s="56"/>
      <c r="D10" s="57"/>
      <c r="E10" s="57"/>
      <c r="F10" s="57"/>
      <c r="G10" s="57"/>
      <c r="H10" s="29"/>
      <c r="I10" s="29"/>
    </row>
    <row r="11" spans="1:9" x14ac:dyDescent="0.25">
      <c r="A11" s="18"/>
      <c r="B11" s="3" t="s">
        <v>19</v>
      </c>
      <c r="C11" s="3" t="s">
        <v>20</v>
      </c>
      <c r="D11" s="5"/>
      <c r="E11" s="5"/>
      <c r="F11" s="5"/>
      <c r="G11" s="5"/>
      <c r="H11" s="30"/>
      <c r="I11" s="30"/>
    </row>
    <row r="12" spans="1:9" x14ac:dyDescent="0.25">
      <c r="A12" s="3" t="s">
        <v>18</v>
      </c>
      <c r="B12" s="8">
        <f>BoM!K16</f>
        <v>0</v>
      </c>
      <c r="C12" s="9">
        <f t="shared" ref="C12:C17" si="0">B12*$B$22</f>
        <v>0</v>
      </c>
      <c r="D12" s="37"/>
      <c r="E12" s="38"/>
      <c r="F12" s="37"/>
      <c r="G12" s="38"/>
      <c r="H12" s="30"/>
      <c r="I12" s="30"/>
    </row>
    <row r="13" spans="1:9" x14ac:dyDescent="0.25">
      <c r="A13" s="3" t="s">
        <v>22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23</v>
      </c>
      <c r="B14" s="8">
        <f>0.6*SUM(B12:B13)</f>
        <v>24</v>
      </c>
      <c r="C14" s="9">
        <f t="shared" si="0"/>
        <v>135.28319999999999</v>
      </c>
      <c r="D14" s="37"/>
      <c r="E14" s="38"/>
      <c r="F14" s="37"/>
      <c r="G14" s="38"/>
      <c r="H14" s="5"/>
      <c r="I14" s="31"/>
    </row>
    <row r="15" spans="1:9" x14ac:dyDescent="0.25">
      <c r="A15" s="3" t="s">
        <v>21</v>
      </c>
      <c r="B15" s="8">
        <f>SUM(B12:B14)*0.18/0.82</f>
        <v>14.048780487804878</v>
      </c>
      <c r="C15" s="9">
        <f t="shared" si="0"/>
        <v>79.190165853658542</v>
      </c>
      <c r="D15" s="37"/>
      <c r="E15" s="38"/>
      <c r="F15" s="37"/>
      <c r="G15" s="38"/>
    </row>
    <row r="16" spans="1:9" x14ac:dyDescent="0.25">
      <c r="A16" s="3" t="s">
        <v>24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25</v>
      </c>
      <c r="B17" s="15">
        <f>SUM(B14:B16)</f>
        <v>54.918780487804881</v>
      </c>
      <c r="C17" s="16">
        <f t="shared" si="0"/>
        <v>309.56618185365858</v>
      </c>
      <c r="D17" s="37"/>
      <c r="E17" s="38"/>
      <c r="F17" s="37"/>
      <c r="G17" s="38"/>
    </row>
    <row r="18" spans="1:9" x14ac:dyDescent="0.25"/>
    <row r="19" spans="1:9" ht="33.75" x14ac:dyDescent="0.5">
      <c r="A19" s="53" t="s">
        <v>30</v>
      </c>
      <c r="B19" s="53"/>
      <c r="C19" s="53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str">
        <f ca="1">"USD &lt;-&gt; BRL (" &amp; TEXT(TODAY(),"DD/MM/AA") &amp;")"</f>
        <v>USD &lt;-&gt; BRL (06/10/24)</v>
      </c>
      <c r="B21" s="33">
        <v>5.42</v>
      </c>
      <c r="C21" s="34"/>
      <c r="D21" s="5"/>
    </row>
    <row r="22" spans="1:9" x14ac:dyDescent="0.25">
      <c r="A22" s="12" t="s">
        <v>26</v>
      </c>
      <c r="B22" s="35">
        <f>B21*1.04</f>
        <v>5.6368</v>
      </c>
      <c r="C22" s="36"/>
      <c r="D22" s="6"/>
    </row>
    <row r="23" spans="1:9" x14ac:dyDescent="0.25">
      <c r="A23" s="17"/>
      <c r="B23" s="55" t="s">
        <v>35</v>
      </c>
      <c r="C23" s="56"/>
      <c r="D23" s="57"/>
      <c r="E23" s="57"/>
      <c r="F23" s="57"/>
      <c r="G23" s="57"/>
    </row>
    <row r="24" spans="1:9" x14ac:dyDescent="0.25">
      <c r="A24" s="13" t="s">
        <v>31</v>
      </c>
      <c r="B24" s="8">
        <f>SUM(B12:B13)</f>
        <v>40</v>
      </c>
      <c r="C24" s="9">
        <f>B24*$B$22</f>
        <v>225.47200000000001</v>
      </c>
      <c r="D24" s="37"/>
      <c r="E24" s="38"/>
      <c r="F24" s="37"/>
      <c r="G24" s="38"/>
    </row>
    <row r="25" spans="1:9" x14ac:dyDescent="0.25">
      <c r="A25" s="13" t="s">
        <v>32</v>
      </c>
      <c r="B25" s="8">
        <f>SUM(B14:B16)</f>
        <v>54.918780487804881</v>
      </c>
      <c r="C25" s="9">
        <f>B25*$B$22</f>
        <v>309.56618185365858</v>
      </c>
      <c r="D25" s="37"/>
      <c r="E25" s="38"/>
      <c r="F25" s="37"/>
      <c r="G25" s="38"/>
    </row>
    <row r="26" spans="1:9" x14ac:dyDescent="0.25">
      <c r="A26" s="25" t="s">
        <v>29</v>
      </c>
      <c r="B26" s="28">
        <f>SUM(B24:B25)</f>
        <v>94.918780487804881</v>
      </c>
      <c r="C26" s="26">
        <f t="shared" ref="C26" si="1">SUM(C24:C25)</f>
        <v>535.03818185365856</v>
      </c>
      <c r="D26" s="39"/>
      <c r="E26" s="40"/>
      <c r="F26" s="39"/>
      <c r="G26" s="40"/>
    </row>
    <row r="27" spans="1:9" ht="19.149999999999999" customHeight="1" x14ac:dyDescent="0.25">
      <c r="A27" s="54" t="s">
        <v>33</v>
      </c>
      <c r="B27" s="54"/>
      <c r="C27" s="54"/>
      <c r="D27" s="43"/>
      <c r="E27" s="43"/>
      <c r="F27" s="44"/>
      <c r="G27" s="45"/>
    </row>
    <row r="28" spans="1:9" s="41" customFormat="1" ht="27" customHeight="1" x14ac:dyDescent="0.2">
      <c r="A28" s="54" t="s">
        <v>34</v>
      </c>
      <c r="B28" s="54"/>
      <c r="C28" s="54"/>
      <c r="D28" s="46"/>
      <c r="E28" s="46"/>
      <c r="F28" s="43"/>
      <c r="G28" s="43"/>
      <c r="H28" s="42"/>
      <c r="I28" s="42"/>
    </row>
    <row r="64" spans="4:5" hidden="1" x14ac:dyDescent="0.25">
      <c r="D64" t="s">
        <v>27</v>
      </c>
      <c r="E64" t="s">
        <v>28</v>
      </c>
    </row>
  </sheetData>
  <mergeCells count="10">
    <mergeCell ref="D10:E10"/>
    <mergeCell ref="F10:G10"/>
    <mergeCell ref="B23:C23"/>
    <mergeCell ref="D23:E23"/>
    <mergeCell ref="F23:G23"/>
    <mergeCell ref="A8:C8"/>
    <mergeCell ref="A19:C19"/>
    <mergeCell ref="A28:C28"/>
    <mergeCell ref="A27:C27"/>
    <mergeCell ref="B10:C10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Jonatas Kinas</cp:lastModifiedBy>
  <dcterms:created xsi:type="dcterms:W3CDTF">2021-08-20T00:23:50Z</dcterms:created>
  <dcterms:modified xsi:type="dcterms:W3CDTF">2024-10-06T20:58:35Z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