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220" yWindow="-17840" windowWidth="18460" windowHeight="17840" tabRatio="600" firstSheet="0" activeTab="0" autoFilterDateGrouping="1"/>
  </bookViews>
  <sheets>
    <sheet xmlns:r="http://schemas.openxmlformats.org/officeDocument/2006/relationships" name="MYS 日本語" sheetId="1" state="visible" r:id="rId1"/>
    <sheet xmlns:r="http://schemas.openxmlformats.org/officeDocument/2006/relationships" name="MYS 英語" sheetId="2" state="visible" r:id="rId2"/>
    <sheet xmlns:r="http://schemas.openxmlformats.org/officeDocument/2006/relationships" name="住所録" sheetId="3" state="visible" r:id="rId3"/>
  </sheets>
  <definedNames>
    <definedName name="_xlnm.Print_Area" localSheetId="0">'MYS 日本語'!$D$4:$T$25</definedName>
    <definedName name="_xlnm.Print_Area" localSheetId="1">'MYS 英語'!$D$4:$T$25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Aptos Narrow"/>
      <charset val="128"/>
      <family val="2"/>
      <color theme="1"/>
      <sz val="11"/>
      <scheme val="minor"/>
    </font>
    <font>
      <name val="HGSｺﾞｼｯｸM"/>
      <charset val="128"/>
      <family val="3"/>
      <color theme="1"/>
      <sz val="11"/>
    </font>
    <font>
      <name val="HGMaruGothicMPRO"/>
      <charset val="128"/>
      <family val="2"/>
      <color rgb="FFFF0000"/>
      <sz val="14"/>
    </font>
    <font>
      <name val="HGSｺﾞｼｯｸM"/>
      <charset val="128"/>
      <family val="3"/>
      <color theme="1"/>
      <sz val="9"/>
    </font>
    <font>
      <name val="HGSｺﾞｼｯｸM"/>
      <charset val="128"/>
      <family val="3"/>
      <color theme="1"/>
      <sz val="8.5"/>
    </font>
    <font>
      <name val="HGMaruGothicMPRO"/>
      <charset val="128"/>
      <family val="2"/>
      <color theme="1"/>
      <sz val="11"/>
    </font>
    <font>
      <name val="HGMaruGothicMPRO"/>
      <charset val="128"/>
      <family val="3"/>
      <color theme="1"/>
      <sz val="11"/>
    </font>
    <font>
      <name val="HGMaruGothicMPRO"/>
      <charset val="128"/>
      <family val="3"/>
      <color theme="1"/>
      <sz val="12"/>
    </font>
    <font>
      <name val="HGMaruGothicMPRO"/>
      <charset val="128"/>
      <family val="3"/>
      <b val="1"/>
      <color theme="1"/>
      <sz val="14"/>
    </font>
    <font>
      <name val="HGMaruGothicMPRO"/>
      <charset val="128"/>
      <family val="3"/>
      <color theme="1"/>
      <sz val="9"/>
    </font>
    <font>
      <name val="HGMaruGothicMPRO"/>
      <charset val="128"/>
      <family val="3"/>
      <b val="1"/>
      <color theme="1"/>
      <sz val="16"/>
    </font>
    <font>
      <name val="HGMaruGothicMPRO"/>
      <charset val="128"/>
      <family val="3"/>
      <color theme="1"/>
      <sz val="14"/>
    </font>
    <font>
      <name val="HGMaruGothicMPRO"/>
      <charset val="128"/>
      <family val="3"/>
      <b val="1"/>
      <color theme="1"/>
      <sz val="18"/>
    </font>
    <font>
      <name val="HGMaruGothicMPRO"/>
      <charset val="128"/>
      <family val="3"/>
      <b val="1"/>
      <color theme="1"/>
      <sz val="11"/>
    </font>
    <font>
      <name val="HGMaruGothicMPRO"/>
      <charset val="128"/>
      <family val="3"/>
      <b val="1"/>
      <color theme="1"/>
      <sz val="10"/>
    </font>
    <font>
      <name val="HGMaruGothicMPRO"/>
      <charset val="128"/>
      <family val="3"/>
      <color theme="1"/>
      <sz val="24"/>
    </font>
    <font>
      <name val="HGMaruGothicMPRO"/>
      <charset val="128"/>
      <family val="2"/>
      <color theme="1"/>
      <sz val="9"/>
    </font>
    <font>
      <name val="HGMaruGothicMPRO"/>
      <charset val="128"/>
      <family val="3"/>
      <b val="1"/>
      <color theme="0"/>
      <sz val="11"/>
    </font>
    <font>
      <name val="HGMaruGothicMPRO"/>
      <charset val="128"/>
      <family val="2"/>
      <b val="1"/>
      <color theme="0"/>
      <sz val="11"/>
    </font>
    <font>
      <name val="HGMaruGothicMPRO"/>
      <charset val="128"/>
      <family val="3"/>
      <b val="1"/>
      <color theme="0"/>
      <sz val="10"/>
    </font>
    <font>
      <name val="HGMaruGothicMPRO"/>
      <charset val="128"/>
      <family val="3"/>
      <b val="1"/>
      <color theme="0"/>
      <sz val="28"/>
    </font>
    <font>
      <name val="HGMaruGothicMPRO"/>
      <charset val="128"/>
      <family val="2"/>
      <color theme="1"/>
      <sz val="20"/>
    </font>
    <font>
      <name val="HGMaruGothicMPRO"/>
      <charset val="128"/>
      <family val="2"/>
      <color theme="1"/>
      <sz val="26"/>
    </font>
    <font>
      <name val="MS P ゴシック"/>
      <charset val="128"/>
      <family val="3"/>
      <b val="1"/>
      <color rgb="FF000000"/>
      <sz val="11"/>
    </font>
    <font>
      <name val="游ゴシック"/>
      <charset val="128"/>
      <family val="3"/>
      <color theme="1"/>
      <sz val="11"/>
    </font>
    <font>
      <name val="Meiryo UI"/>
      <charset val="128"/>
      <family val="2"/>
      <color rgb="FF444444"/>
      <sz val="11"/>
    </font>
    <font>
      <name val="游ゴシック"/>
      <charset val="128"/>
      <color rgb="FF000000"/>
      <sz val="11"/>
    </font>
    <font>
      <name val="-Apple-System"/>
      <charset val="1"/>
      <color rgb="FF565656"/>
      <sz val="11"/>
    </font>
    <font>
      <name val="游ゴシック"/>
      <charset val="128"/>
      <family val="3"/>
      <color theme="1"/>
      <sz val="8"/>
    </font>
    <font>
      <name val="游ゴシック"/>
      <charset val="128"/>
      <family val="3"/>
      <color theme="1"/>
      <sz val="18"/>
    </font>
  </fonts>
  <fills count="6">
    <fill>
      <patternFill/>
    </fill>
    <fill>
      <patternFill patternType="gray125"/>
    </fill>
    <fill>
      <patternFill patternType="solid">
        <fgColor rgb="FFD4D6ED"/>
        <bgColor indexed="64"/>
      </patternFill>
    </fill>
    <fill>
      <patternFill patternType="solid">
        <fgColor rgb="FF6680BD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dotted">
        <color auto="1"/>
      </top>
      <bottom/>
      <diagonal/>
    </border>
    <border>
      <left/>
      <right style="medium">
        <color rgb="FF000000"/>
      </right>
      <top style="medium">
        <color rgb="FF000000"/>
      </top>
      <bottom style="dotted">
        <color auto="1"/>
      </bottom>
      <diagonal/>
    </border>
    <border>
      <left/>
      <right/>
      <top style="medium">
        <color rgb="FF000000"/>
      </top>
      <bottom style="dotted">
        <color auto="1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theme="5" tint="-0.249946592608417"/>
      </left>
      <right style="medium">
        <color theme="5" tint="-0.249946592608417"/>
      </right>
      <top/>
      <bottom style="medium">
        <color theme="5" tint="-0.249946592608417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theme="5" tint="-0.249946592608417"/>
      </left>
      <right style="medium">
        <color theme="5" tint="-0.249946592608417"/>
      </right>
      <top style="medium">
        <color theme="5" tint="-0.249946592608417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5" tint="-0.249946592608417"/>
      </left>
      <right style="medium">
        <color theme="5" tint="-0.249946592608417"/>
      </right>
      <top style="medium">
        <color theme="5" tint="-0.249946592608417"/>
      </top>
      <bottom style="medium">
        <color theme="5" tint="-0.249946592608417"/>
      </bottom>
      <diagonal/>
    </border>
    <border>
      <left style="medium">
        <color theme="5" tint="-0.249946592608417"/>
      </left>
      <right/>
      <top/>
      <bottom/>
      <diagonal/>
    </border>
    <border>
      <left style="medium">
        <color theme="5" tint="-0.249946592608417"/>
      </left>
      <right style="medium">
        <color theme="5" tint="-0.249946592608417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</borders>
  <cellStyleXfs count="1">
    <xf numFmtId="0" fontId="0" fillId="0" borderId="0" applyAlignment="1">
      <alignment vertical="center"/>
    </xf>
  </cellStyleXfs>
  <cellXfs count="99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1" fillId="0" borderId="5" applyAlignment="1" pivotButton="0" quotePrefix="0" xfId="0">
      <alignment vertical="center"/>
    </xf>
    <xf numFmtId="0" fontId="1" fillId="0" borderId="4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6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 vertical="center"/>
    </xf>
    <xf numFmtId="0" fontId="1" fillId="0" borderId="8" applyAlignment="1" pivotButton="0" quotePrefix="0" xfId="0">
      <alignment vertical="center"/>
    </xf>
    <xf numFmtId="0" fontId="1" fillId="2" borderId="9" applyAlignment="1" pivotButton="0" quotePrefix="0" xfId="0">
      <alignment vertical="center"/>
    </xf>
    <xf numFmtId="0" fontId="10" fillId="0" borderId="10" applyAlignment="1" pivotButton="0" quotePrefix="0" xfId="0">
      <alignment horizontal="center" vertical="center"/>
    </xf>
    <xf numFmtId="0" fontId="11" fillId="0" borderId="11" applyAlignment="1" pivotButton="0" quotePrefix="0" xfId="0">
      <alignment vertical="center"/>
    </xf>
    <xf numFmtId="0" fontId="9" fillId="0" borderId="11" applyAlignment="1" pivotButton="0" quotePrefix="0" xfId="0">
      <alignment vertical="center" wrapText="1"/>
    </xf>
    <xf numFmtId="0" fontId="1" fillId="2" borderId="12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 shrinkToFit="1"/>
    </xf>
    <xf numFmtId="0" fontId="6" fillId="0" borderId="11" applyAlignment="1" pivotButton="0" quotePrefix="0" xfId="0">
      <alignment vertical="center" shrinkToFit="1"/>
    </xf>
    <xf numFmtId="0" fontId="1" fillId="0" borderId="0" applyAlignment="1" pivotButton="0" quotePrefix="0" xfId="0">
      <alignment vertical="center" wrapText="1"/>
    </xf>
    <xf numFmtId="0" fontId="6" fillId="0" borderId="7" applyAlignment="1" pivotButton="0" quotePrefix="0" xfId="0">
      <alignment vertical="center"/>
    </xf>
    <xf numFmtId="0" fontId="1" fillId="0" borderId="16" applyAlignment="1" pivotButton="0" quotePrefix="0" xfId="0">
      <alignment vertical="center"/>
    </xf>
    <xf numFmtId="0" fontId="1" fillId="2" borderId="17" applyAlignment="1" pivotButton="0" quotePrefix="0" xfId="0">
      <alignment vertical="center"/>
    </xf>
    <xf numFmtId="0" fontId="8" fillId="0" borderId="0" applyAlignment="1" pivotButton="0" quotePrefix="0" xfId="0">
      <alignment horizontal="center" vertical="center"/>
    </xf>
    <xf numFmtId="0" fontId="1" fillId="3" borderId="12" applyAlignment="1" pivotButton="0" quotePrefix="0" xfId="0">
      <alignment vertical="center"/>
    </xf>
    <xf numFmtId="0" fontId="6" fillId="0" borderId="11" applyAlignment="1" pivotButton="0" quotePrefix="0" xfId="0">
      <alignment vertical="center"/>
    </xf>
    <xf numFmtId="0" fontId="6" fillId="0" borderId="18" applyAlignment="1" pivotButton="0" quotePrefix="0" xfId="0">
      <alignment vertical="center"/>
    </xf>
    <xf numFmtId="0" fontId="6" fillId="0" borderId="16" applyAlignment="1" pivotButton="0" quotePrefix="0" xfId="0">
      <alignment vertical="center"/>
    </xf>
    <xf numFmtId="0" fontId="1" fillId="3" borderId="17" applyAlignment="1" pivotButton="0" quotePrefix="0" xfId="0">
      <alignment vertical="center"/>
    </xf>
    <xf numFmtId="0" fontId="5" fillId="0" borderId="21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center" vertical="center"/>
    </xf>
    <xf numFmtId="0" fontId="24" fillId="0" borderId="26" applyAlignment="1" pivotButton="0" quotePrefix="0" xfId="0">
      <alignment vertical="center"/>
    </xf>
    <xf numFmtId="0" fontId="24" fillId="0" borderId="26" applyAlignment="1" pivotButton="0" quotePrefix="0" xfId="0">
      <alignment horizontal="center" vertical="center"/>
    </xf>
    <xf numFmtId="0" fontId="24" fillId="0" borderId="26" applyAlignment="1" pivotButton="0" quotePrefix="0" xfId="0">
      <alignment vertical="center" wrapText="1"/>
    </xf>
    <xf numFmtId="0" fontId="25" fillId="0" borderId="0" applyAlignment="1" pivotButton="0" quotePrefix="0" xfId="0">
      <alignment vertical="center"/>
    </xf>
    <xf numFmtId="0" fontId="24" fillId="5" borderId="26" applyAlignment="1" pivotButton="0" quotePrefix="0" xfId="0">
      <alignment vertical="center"/>
    </xf>
    <xf numFmtId="49" fontId="24" fillId="0" borderId="26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 wrapText="1"/>
    </xf>
    <xf numFmtId="0" fontId="28" fillId="0" borderId="26" applyAlignment="1" pivotButton="0" quotePrefix="0" xfId="0">
      <alignment vertical="center"/>
    </xf>
    <xf numFmtId="0" fontId="24" fillId="4" borderId="26" applyAlignment="1" pivotButton="0" quotePrefix="0" xfId="0">
      <alignment vertical="center"/>
    </xf>
    <xf numFmtId="0" fontId="24" fillId="4" borderId="26" applyAlignment="1" pivotButton="0" quotePrefix="0" xfId="0">
      <alignment horizontal="center" vertical="center"/>
    </xf>
    <xf numFmtId="0" fontId="29" fillId="0" borderId="0" applyAlignment="1" pivotButton="0" quotePrefix="0" xfId="0">
      <alignment vertical="center"/>
    </xf>
    <xf numFmtId="0" fontId="22" fillId="0" borderId="24" applyAlignment="1" pivotButton="0" quotePrefix="0" xfId="0">
      <alignment horizontal="center" vertical="center"/>
    </xf>
    <xf numFmtId="0" fontId="22" fillId="0" borderId="2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 wrapText="1"/>
    </xf>
    <xf numFmtId="0" fontId="9" fillId="0" borderId="11" applyAlignment="1" pivotButton="0" quotePrefix="0" xfId="0">
      <alignment vertical="center" wrapText="1"/>
    </xf>
    <xf numFmtId="0" fontId="21" fillId="4" borderId="23" applyAlignment="1" pivotButton="0" quotePrefix="0" xfId="0">
      <alignment horizontal="center" vertical="center"/>
    </xf>
    <xf numFmtId="0" fontId="21" fillId="4" borderId="19" applyAlignment="1" pivotButton="0" quotePrefix="0" xfId="0">
      <alignment horizontal="center" vertical="center"/>
    </xf>
    <xf numFmtId="0" fontId="16" fillId="0" borderId="16" applyAlignment="1" pivotButton="0" quotePrefix="0" xfId="0">
      <alignment vertical="center" wrapText="1"/>
    </xf>
    <xf numFmtId="0" fontId="11" fillId="0" borderId="11" applyAlignment="1" pivotButton="0" quotePrefix="0" xfId="0">
      <alignment vertical="center" shrinkToFit="1"/>
    </xf>
    <xf numFmtId="0" fontId="11" fillId="0" borderId="10" applyAlignment="1" pivotButton="0" quotePrefix="0" xfId="0">
      <alignment vertical="center" shrinkToFit="1"/>
    </xf>
    <xf numFmtId="0" fontId="18" fillId="3" borderId="12" applyAlignment="1" pivotButton="0" quotePrefix="0" xfId="0">
      <alignment horizontal="center" vertical="center" wrapText="1"/>
    </xf>
    <xf numFmtId="0" fontId="17" fillId="3" borderId="12" applyAlignment="1" pivotButton="0" quotePrefix="0" xfId="0">
      <alignment horizontal="center" vertical="center" wrapText="1"/>
    </xf>
    <xf numFmtId="0" fontId="11" fillId="0" borderId="7" applyAlignment="1" pivotButton="0" quotePrefix="0" xfId="0">
      <alignment vertical="center"/>
    </xf>
    <xf numFmtId="0" fontId="11" fillId="0" borderId="13" applyAlignment="1" pivotButton="0" quotePrefix="0" xfId="0">
      <alignment vertical="center"/>
    </xf>
    <xf numFmtId="0" fontId="11" fillId="0" borderId="11" applyAlignment="1" pivotButton="0" quotePrefix="0" xfId="0">
      <alignment horizontal="left" vertical="center"/>
    </xf>
    <xf numFmtId="0" fontId="11" fillId="0" borderId="10" applyAlignment="1" pivotButton="0" quotePrefix="0" xfId="0">
      <alignment horizontal="left" vertical="center"/>
    </xf>
    <xf numFmtId="0" fontId="22" fillId="0" borderId="25" applyAlignment="1" pivotButton="0" quotePrefix="0" xfId="0">
      <alignment horizontal="center" vertical="center"/>
    </xf>
    <xf numFmtId="0" fontId="22" fillId="0" borderId="22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 wrapText="1"/>
    </xf>
    <xf numFmtId="0" fontId="11" fillId="0" borderId="7" applyAlignment="1" pivotButton="0" quotePrefix="0" xfId="0">
      <alignment vertical="center" shrinkToFit="1"/>
    </xf>
    <xf numFmtId="0" fontId="11" fillId="0" borderId="13" applyAlignment="1" pivotButton="0" quotePrefix="0" xfId="0">
      <alignment vertical="center" shrinkToFit="1"/>
    </xf>
    <xf numFmtId="0" fontId="9" fillId="0" borderId="7" applyAlignment="1" pivotButton="0" quotePrefix="0" xfId="0">
      <alignment vertical="center" wrapText="1"/>
    </xf>
    <xf numFmtId="0" fontId="7" fillId="0" borderId="7" applyAlignment="1" pivotButton="0" quotePrefix="0" xfId="0">
      <alignment horizontal="center" vertical="center" shrinkToFit="1"/>
    </xf>
    <xf numFmtId="0" fontId="7" fillId="0" borderId="15" applyAlignment="1" pivotButton="0" quotePrefix="0" xfId="0">
      <alignment vertical="center" shrinkToFit="1"/>
    </xf>
    <xf numFmtId="0" fontId="7" fillId="0" borderId="14" applyAlignment="1" pivotButton="0" quotePrefix="0" xfId="0">
      <alignment vertical="center" shrinkToFit="1"/>
    </xf>
    <xf numFmtId="0" fontId="13" fillId="2" borderId="12" applyAlignment="1" pivotButton="0" quotePrefix="0" xfId="0">
      <alignment horizontal="center" vertical="center" wrapText="1"/>
    </xf>
    <xf numFmtId="49" fontId="7" fillId="0" borderId="7" applyAlignment="1" pivotButton="0" quotePrefix="0" xfId="0">
      <alignment horizontal="center" vertical="center" shrinkToFi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6" fillId="0" borderId="7" applyAlignment="1" pivotButton="0" quotePrefix="0" xfId="0">
      <alignment vertical="center"/>
    </xf>
    <xf numFmtId="0" fontId="6" fillId="0" borderId="13" applyAlignment="1" pivotButton="0" quotePrefix="0" xfId="0">
      <alignment vertical="center"/>
    </xf>
    <xf numFmtId="0" fontId="0" fillId="0" borderId="0" pivotButton="0" quotePrefix="0" xfId="0"/>
    <xf numFmtId="0" fontId="22" fillId="0" borderId="30" applyAlignment="1" pivotButton="0" quotePrefix="0" xfId="0">
      <alignment horizontal="center" vertical="center"/>
    </xf>
    <xf numFmtId="0" fontId="22" fillId="0" borderId="33" applyAlignment="1" pivotButton="0" quotePrefix="0" xfId="0">
      <alignment horizontal="center" vertical="center"/>
    </xf>
    <xf numFmtId="0" fontId="21" fillId="4" borderId="27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0" pivotButton="0" quotePrefix="0" xfId="0"/>
    <xf numFmtId="0" fontId="0" fillId="0" borderId="19" pivotButton="0" quotePrefix="0" xfId="0"/>
    <xf numFmtId="0" fontId="16" fillId="0" borderId="15" applyAlignment="1" pivotButton="0" quotePrefix="0" xfId="0">
      <alignment vertical="center" wrapText="1"/>
    </xf>
    <xf numFmtId="0" fontId="0" fillId="0" borderId="11" pivotButton="0" quotePrefix="0" xfId="0"/>
    <xf numFmtId="0" fontId="0" fillId="0" borderId="10" pivotButton="0" quotePrefix="0" xfId="0"/>
    <xf numFmtId="0" fontId="0" fillId="0" borderId="7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5" pivotButton="0" quotePrefix="0" xfId="0"/>
    <xf numFmtId="0" fontId="0" fillId="0" borderId="14" pivotButton="0" quotePrefix="0" xfId="0"/>
    <xf numFmtId="0" fontId="16" fillId="0" borderId="11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2" pivotButton="0" quotePrefix="0" xfId="0"/>
    <xf numFmtId="0" fontId="0" fillId="0" borderId="1" pivotButton="0" quotePrefix="0" xfId="0"/>
  </cellXfs>
  <cellStyles count="1">
    <cellStyle name="Normal" xfId="0" builtinId="0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栗山敏之</author>
  </authors>
  <commentList>
    <comment ref="V4" authorId="0" shapeId="0">
      <text>
        <t>番号を変更することで、住所録の情報を反映させることができます。</t>
      </text>
    </comment>
  </commentList>
</comments>
</file>

<file path=xl/comments/comment2.xml><?xml version="1.0" encoding="utf-8"?>
<comments xmlns="http://schemas.openxmlformats.org/spreadsheetml/2006/main">
  <authors>
    <author>栗山敏之</author>
  </authors>
  <commentList>
    <comment ref="V4" authorId="0" shapeId="0">
      <text>
        <t>番号を変更することで、住所録の情報を反映させることができます。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D4:V25"/>
  <sheetViews>
    <sheetView tabSelected="1" zoomScale="131" zoomScaleNormal="100" workbookViewId="0">
      <selection activeCell="F13" sqref="F13:G13"/>
    </sheetView>
  </sheetViews>
  <sheetFormatPr baseColWidth="10" defaultColWidth="0" defaultRowHeight="0" customHeight="1" zeroHeight="1"/>
  <cols>
    <col width="9.83203125" customWidth="1" style="1" min="1" max="2"/>
    <col width="3.33203125" customWidth="1" style="1" min="3" max="3"/>
    <col width="14.5" customWidth="1" style="1" min="4" max="4"/>
    <col width="1.1640625" customWidth="1" style="1" min="5" max="5"/>
    <col width="9.6640625" customWidth="1" style="1" min="6" max="7"/>
    <col width="4.5" customWidth="1" style="1" min="8" max="8"/>
    <col width="1" customWidth="1" style="1" min="9" max="9"/>
    <col width="4.5" customWidth="1" style="1" min="10" max="10"/>
    <col width="1" customWidth="1" style="1" min="11" max="11"/>
    <col width="4.5" customWidth="1" style="1" min="12" max="12"/>
    <col width="1.1640625" customWidth="1" style="1" min="13" max="13"/>
    <col width="4.5" customWidth="1" style="1" min="14" max="14"/>
    <col width="1" customWidth="1" style="1" min="15" max="15"/>
    <col width="4.5" customWidth="1" style="1" min="16" max="16"/>
    <col width="1" customWidth="1" style="1" min="17" max="17"/>
    <col width="4.5" customWidth="1" style="1" min="18" max="18"/>
    <col width="1" customWidth="1" style="1" min="19" max="19"/>
    <col width="4.5" customWidth="1" style="1" min="20" max="21"/>
    <col width="9.83203125" customWidth="1" style="1" min="22" max="22"/>
    <col width="3.33203125" customWidth="1" style="1" min="23" max="23"/>
    <col hidden="1" width="9.83203125" customWidth="1" style="1" min="24" max="25"/>
    <col hidden="1" width="9.83203125" customWidth="1" style="1" min="26" max="16384"/>
  </cols>
  <sheetData>
    <row r="1" ht="14" customHeight="1" s="79"/>
    <row r="2" ht="14" customHeight="1" s="79"/>
    <row r="3" ht="15" customHeight="1" s="79" thickBot="1"/>
    <row r="4" ht="20.25" customHeight="1" s="79" thickBot="1">
      <c r="F4" s="8" t="n"/>
      <c r="G4" s="8" t="n"/>
      <c r="H4" s="80">
        <f>IFERROR(MID(VLOOKUP($V$4,住所録!$B:$I,4,0),1,1),"")</f>
        <v/>
      </c>
      <c r="I4" s="8" t="n"/>
      <c r="J4" s="80">
        <f>IFERROR(MID(VLOOKUP($V$4,住所録!$B:$I,4,0),2,1),"")</f>
        <v/>
      </c>
      <c r="K4" s="8" t="n"/>
      <c r="L4" s="80">
        <f>IFERROR(MID(VLOOKUP($V$4,住所録!$B:$I,4,0),3,1),"")</f>
        <v/>
      </c>
      <c r="M4" s="8" t="n"/>
      <c r="N4" s="81">
        <f>IFERROR(MID(VLOOKUP($V$4,住所録!$B:$I,4,0),5,1),"")</f>
        <v/>
      </c>
      <c r="O4" s="8" t="n"/>
      <c r="P4" s="81">
        <f>IFERROR(MID(VLOOKUP($V$4,住所録!$B:$I,4,0),6,1),"")</f>
        <v/>
      </c>
      <c r="Q4" s="8" t="n"/>
      <c r="R4" s="81">
        <f>IFERROR(MID(VLOOKUP($V$4,住所録!$B:$I,4,0),7,1),"")</f>
        <v/>
      </c>
      <c r="S4" s="8" t="n"/>
      <c r="T4" s="81">
        <f>IFERROR(MID(VLOOKUP($V$4,住所録!$B:$I,4,0),8,1),"")</f>
        <v/>
      </c>
      <c r="U4" s="8" t="n"/>
      <c r="V4" s="82" t="inlineStr">
        <is>
          <t>63</t>
        </is>
      </c>
    </row>
    <row r="5" ht="20.25" customHeight="1" s="79" thickBot="1">
      <c r="F5" s="8" t="n"/>
      <c r="G5" s="8" t="n"/>
      <c r="H5" s="83" t="n"/>
      <c r="I5" s="8" t="n"/>
      <c r="J5" s="83" t="n"/>
      <c r="K5" s="8" t="n"/>
      <c r="L5" s="83" t="n"/>
      <c r="M5" s="30" t="n"/>
      <c r="N5" s="84" t="n"/>
      <c r="O5" s="8" t="n"/>
      <c r="P5" s="84" t="n"/>
      <c r="Q5" s="8" t="n"/>
      <c r="R5" s="84" t="n"/>
      <c r="S5" s="8" t="n"/>
      <c r="T5" s="84" t="n"/>
      <c r="U5" s="8" t="n"/>
      <c r="V5" s="85" t="n"/>
    </row>
    <row r="6" ht="48" customHeight="1" s="79" thickBot="1">
      <c r="F6" s="8" t="n"/>
      <c r="G6" s="8" t="n"/>
      <c r="H6" s="8" t="n"/>
      <c r="I6" s="8" t="n"/>
      <c r="J6" s="8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</row>
    <row r="7" ht="27" customHeight="1" s="79">
      <c r="D7" s="29" t="n"/>
      <c r="E7" s="22" t="n"/>
      <c r="F7" s="86" t="inlineStr">
        <is>
          <t xml:space="preserve">おところ：
Address
</t>
        </is>
      </c>
      <c r="G7" s="28" t="n"/>
      <c r="H7" s="28" t="n"/>
      <c r="I7" s="28" t="n"/>
      <c r="J7" s="28" t="n"/>
      <c r="K7" s="28" t="n"/>
      <c r="L7" s="28" t="n"/>
      <c r="M7" s="28" t="n"/>
      <c r="N7" s="28" t="n"/>
      <c r="O7" s="28" t="n"/>
      <c r="P7" s="28" t="n"/>
      <c r="Q7" s="28" t="n"/>
      <c r="R7" s="28" t="n"/>
      <c r="S7" s="28" t="n"/>
      <c r="T7" s="27" t="n"/>
      <c r="U7" s="8" t="n"/>
      <c r="V7" s="8" t="n"/>
    </row>
    <row r="8" ht="27" customHeight="1" s="79">
      <c r="D8" s="25" t="n"/>
      <c r="F8" s="87" t="n"/>
      <c r="G8" s="54">
        <f>IFERROR(VLOOKUP($V$4,住所録!$B:$I,5,0),"")</f>
        <v/>
      </c>
      <c r="H8" s="87" t="n"/>
      <c r="I8" s="87" t="n"/>
      <c r="J8" s="87" t="n"/>
      <c r="K8" s="87" t="n"/>
      <c r="L8" s="87" t="n"/>
      <c r="M8" s="87" t="n"/>
      <c r="N8" s="87" t="n"/>
      <c r="O8" s="87" t="n"/>
      <c r="P8" s="87" t="n"/>
      <c r="Q8" s="87" t="n"/>
      <c r="R8" s="87" t="n"/>
      <c r="S8" s="87" t="n"/>
      <c r="T8" s="88" t="n"/>
      <c r="U8" s="8" t="n"/>
      <c r="V8" s="8" t="n"/>
    </row>
    <row r="9" ht="27" customHeight="1" s="79">
      <c r="D9" s="55" t="inlineStr">
        <is>
          <t>お届け先
To</t>
        </is>
      </c>
      <c r="E9" s="20" t="n"/>
      <c r="F9" s="77" t="n"/>
      <c r="G9" s="58">
        <f>IFERROR(VLOOKUP($V$4,住所録!$B:$I,6,0),"")</f>
        <v/>
      </c>
      <c r="H9" s="89" t="n"/>
      <c r="I9" s="89" t="n"/>
      <c r="J9" s="89" t="n"/>
      <c r="K9" s="89" t="n"/>
      <c r="L9" s="89" t="n"/>
      <c r="M9" s="89" t="n"/>
      <c r="N9" s="89" t="n"/>
      <c r="O9" s="89" t="n"/>
      <c r="P9" s="89" t="n"/>
      <c r="Q9" s="89" t="n"/>
      <c r="R9" s="89" t="n"/>
      <c r="S9" s="89" t="n"/>
      <c r="T9" s="90" t="n"/>
      <c r="U9" s="8" t="n"/>
      <c r="V9" s="8" t="n"/>
    </row>
    <row r="10" ht="27" customHeight="1" s="79">
      <c r="D10" s="91" t="n"/>
      <c r="E10" s="20" t="n"/>
      <c r="F10" s="26" t="n"/>
      <c r="G10" s="60" t="n"/>
      <c r="H10" s="87" t="n"/>
      <c r="I10" s="87" t="n"/>
      <c r="J10" s="87" t="n"/>
      <c r="K10" s="87" t="n"/>
      <c r="L10" s="87" t="n"/>
      <c r="M10" s="87" t="n"/>
      <c r="N10" s="87" t="n"/>
      <c r="O10" s="87" t="n"/>
      <c r="P10" s="87" t="n"/>
      <c r="Q10" s="87" t="n"/>
      <c r="R10" s="87" t="n"/>
      <c r="S10" s="87" t="n"/>
      <c r="T10" s="88" t="n"/>
      <c r="U10" s="8" t="n"/>
      <c r="V10" s="8" t="n"/>
    </row>
    <row r="11" ht="27" customHeight="1" s="79">
      <c r="D11" s="25" t="n"/>
      <c r="F11" s="49" t="inlineStr">
        <is>
          <t xml:space="preserve">おなまえ：
Name
</t>
        </is>
      </c>
      <c r="G11" s="65">
        <f>IFERROR(IF(VLOOKUP($V$4,住所録!$B:$I,3,0)=0,"",VLOOKUP($V$4,住所録!$B:$I,2,0)),"")</f>
        <v/>
      </c>
      <c r="H11" s="89" t="n"/>
      <c r="I11" s="89" t="n"/>
      <c r="J11" s="89" t="n"/>
      <c r="K11" s="89" t="n"/>
      <c r="L11" s="89" t="n"/>
      <c r="M11" s="89" t="n"/>
      <c r="N11" s="89" t="n"/>
      <c r="O11" s="89" t="n"/>
      <c r="P11" s="89" t="n"/>
      <c r="Q11" s="89" t="n"/>
      <c r="R11" s="89" t="n"/>
      <c r="S11" s="89" t="n"/>
      <c r="T11" s="90" t="n"/>
      <c r="U11" s="8" t="n"/>
      <c r="V11" s="8" t="n"/>
    </row>
    <row r="12" ht="27" customHeight="1" s="79">
      <c r="D12" s="25" t="n"/>
      <c r="F12" s="87" t="n"/>
      <c r="G12" s="53">
        <f>IFERROR(IF(VLOOKUP($V$4,住所録!$B:$I,3,0)=0,VLOOKUP($V$4,住所録!$B:$I,2,0),VLOOKUP($V$4,住所録!$B:$I,3,0)),"")</f>
        <v/>
      </c>
      <c r="H12" s="87" t="n"/>
      <c r="I12" s="87" t="n"/>
      <c r="J12" s="87" t="n"/>
      <c r="K12" s="87" t="n"/>
      <c r="L12" s="87" t="n"/>
      <c r="M12" s="87" t="n"/>
      <c r="N12" s="87" t="n"/>
      <c r="O12" s="87" t="n"/>
      <c r="P12" s="87" t="n"/>
      <c r="Q12" s="87" t="n"/>
      <c r="R12" s="87" t="n"/>
      <c r="S12" s="19" t="n"/>
      <c r="T12" s="18" t="inlineStr">
        <is>
          <t>様</t>
        </is>
      </c>
      <c r="U12" s="8" t="n"/>
      <c r="V12" s="8" t="n"/>
    </row>
    <row r="13" ht="27" customHeight="1" s="79" thickBot="1">
      <c r="D13" s="25" t="n"/>
      <c r="F13" s="66" t="inlineStr">
        <is>
          <t>電話番号：
Telephone Number</t>
        </is>
      </c>
      <c r="G13" s="89" t="n"/>
      <c r="H13" s="67">
        <f>IFERROR(LEFT(VLOOKUP($V$4,住所録!$B:$I,7,0),FIND("-",VLOOKUP($V$4,住所録!$B:$I,7,0),1)-1),"")</f>
        <v/>
      </c>
      <c r="I13" s="89" t="n"/>
      <c r="J13" s="24" t="inlineStr">
        <is>
          <t>(</t>
        </is>
      </c>
      <c r="K13" s="67">
        <f>IFERROR(MID(VLOOKUP($V$4,住所録!$B:$I,7,0),FIND("-",VLOOKUP($V$4,住所録!$B:$I,7,0),1)+1,FIND("-",VLOOKUP($V$4,住所録!$B:$I,7,0),FIND("-",VLOOKUP($V$4,住所録!$B:$I,7,0))+1)-1-FIND("-",VLOOKUP($V$4,住所録!$B:$I,7,0),1)),"")</f>
        <v/>
      </c>
      <c r="L13" s="89" t="n"/>
      <c r="M13" s="89" t="n"/>
      <c r="N13" s="11" t="inlineStr">
        <is>
          <t>)</t>
        </is>
      </c>
      <c r="O13" s="10" t="n"/>
      <c r="P13" s="67">
        <f>IFERROR(MID(VLOOKUP($V$4,住所録!$B:$I,7,0),FIND("-",VLOOKUP($V$4,住所録!$B:$I,7,0),FIND("-",VLOOKUP($V$4,住所録!$B:$I,7,0))+1)+1,LEN(VLOOKUP($V$4,住所録!$B:$I,7,0))-FIND("-",VLOOKUP($V$4,住所録!$B:$I,7,0))+1),"")</f>
        <v/>
      </c>
      <c r="Q13" s="89" t="n"/>
      <c r="R13" s="89" t="n"/>
      <c r="S13" s="89" t="n"/>
      <c r="T13" s="9" t="n"/>
      <c r="U13" s="8" t="n"/>
      <c r="V13" s="8" t="n"/>
    </row>
    <row r="14" ht="20.5" customHeight="1" s="79">
      <c r="D14" s="23" t="n"/>
      <c r="E14" s="22" t="n"/>
      <c r="F14" s="52" t="inlineStr">
        <is>
          <t xml:space="preserve">おところ：
Address
</t>
        </is>
      </c>
      <c r="G14" s="69" t="inlineStr">
        <is>
          <t>神奈川県 横浜市中区長者町 4-9-6 青柳パークビル202</t>
        </is>
      </c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3" t="n"/>
      <c r="U14" s="8" t="n"/>
      <c r="V14" s="8" t="n"/>
    </row>
    <row r="15" ht="20.5" customHeight="1" s="79">
      <c r="D15" s="17" t="n"/>
      <c r="G15" s="58" t="n"/>
      <c r="H15" s="89" t="n"/>
      <c r="I15" s="89" t="n"/>
      <c r="J15" s="89" t="n"/>
      <c r="K15" s="89" t="n"/>
      <c r="L15" s="89" t="n"/>
      <c r="M15" s="89" t="n"/>
      <c r="N15" s="89" t="n"/>
      <c r="O15" s="89" t="n"/>
      <c r="P15" s="89" t="n"/>
      <c r="Q15" s="89" t="n"/>
      <c r="R15" s="89" t="n"/>
      <c r="S15" s="89" t="n"/>
      <c r="T15" s="90" t="n"/>
      <c r="U15" s="8" t="n"/>
      <c r="V15" s="8" t="n"/>
    </row>
    <row r="16" ht="20.5" customHeight="1" s="79">
      <c r="D16" s="70" t="inlineStr">
        <is>
          <t>ご依頼主
From</t>
        </is>
      </c>
      <c r="E16" s="20" t="n"/>
      <c r="F16" s="94" t="inlineStr">
        <is>
          <t xml:space="preserve">お名前：
Name
</t>
        </is>
      </c>
      <c r="G16" s="58" t="inlineStr">
        <is>
          <t>協同組合　HOF</t>
        </is>
      </c>
      <c r="H16" s="89" t="n"/>
      <c r="I16" s="89" t="n"/>
      <c r="J16" s="89" t="n"/>
      <c r="K16" s="89" t="n"/>
      <c r="L16" s="89" t="n"/>
      <c r="M16" s="89" t="n"/>
      <c r="N16" s="89" t="n"/>
      <c r="O16" s="89" t="n"/>
      <c r="P16" s="89" t="n"/>
      <c r="Q16" s="89" t="n"/>
      <c r="R16" s="89" t="n"/>
      <c r="S16" s="89" t="n"/>
      <c r="T16" s="90" t="n"/>
      <c r="U16" s="8" t="n"/>
      <c r="V16" s="8" t="n"/>
    </row>
    <row r="17" ht="20.5" customHeight="1" s="79">
      <c r="D17" s="91" t="n"/>
      <c r="E17" s="20" t="n"/>
      <c r="F17" s="87" t="n"/>
      <c r="G17" s="65" t="inlineStr">
        <is>
          <t>理事長 小倉 保浩</t>
        </is>
      </c>
      <c r="H17" s="89" t="n"/>
      <c r="I17" s="89" t="n"/>
      <c r="J17" s="89" t="n"/>
      <c r="K17" s="89" t="n"/>
      <c r="L17" s="89" t="n"/>
      <c r="M17" s="89" t="n"/>
      <c r="N17" s="89" t="n"/>
      <c r="O17" s="89" t="n"/>
      <c r="P17" s="89" t="n"/>
      <c r="Q17" s="89" t="n"/>
      <c r="R17" s="89" t="n"/>
      <c r="S17" s="89" t="n"/>
      <c r="T17" s="90" t="n"/>
      <c r="U17" s="8" t="n"/>
      <c r="V17" s="8" t="n"/>
    </row>
    <row r="18" ht="20.5" customHeight="1" s="79">
      <c r="D18" s="17" t="n"/>
      <c r="F18" s="49" t="n"/>
      <c r="G18" s="53" t="n"/>
      <c r="H18" s="87" t="n"/>
      <c r="I18" s="87" t="n"/>
      <c r="J18" s="87" t="n"/>
      <c r="K18" s="87" t="n"/>
      <c r="L18" s="87" t="n"/>
      <c r="M18" s="87" t="n"/>
      <c r="N18" s="87" t="n"/>
      <c r="O18" s="87" t="n"/>
      <c r="P18" s="87" t="n"/>
      <c r="Q18" s="87" t="n"/>
      <c r="R18" s="87" t="n"/>
      <c r="S18" s="19" t="n"/>
      <c r="T18" s="18" t="n"/>
      <c r="U18" s="8" t="n"/>
      <c r="V18" s="8" t="n"/>
    </row>
    <row r="19" ht="20.5" customHeight="1" s="79">
      <c r="D19" s="17" t="n"/>
      <c r="F19" s="49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4" t="n"/>
      <c r="U19" s="8" t="n"/>
      <c r="V19" s="8" t="n"/>
    </row>
    <row r="20" ht="27" customHeight="1" s="79" thickBot="1">
      <c r="D20" s="13" t="n"/>
      <c r="E20" s="12" t="n"/>
      <c r="F20" s="66" t="inlineStr">
        <is>
          <t>電話番号：
Telephone Number</t>
        </is>
      </c>
      <c r="G20" s="89" t="n"/>
      <c r="H20" s="71" t="inlineStr">
        <is>
          <t>080</t>
        </is>
      </c>
      <c r="I20" s="89" t="n"/>
      <c r="J20" s="71" t="n">
        <v>3173</v>
      </c>
      <c r="K20" s="89" t="n"/>
      <c r="L20" s="71" t="inlineStr">
        <is>
          <t>9868</t>
        </is>
      </c>
      <c r="M20" s="89" t="n"/>
      <c r="N20" s="11" t="n"/>
      <c r="O20" s="10" t="n"/>
      <c r="P20" s="67" t="n"/>
      <c r="Q20" s="89" t="n"/>
      <c r="R20" s="89" t="n"/>
      <c r="S20" s="89" t="n"/>
      <c r="T20" s="9" t="n"/>
      <c r="U20" s="8" t="n"/>
      <c r="V20" s="8" t="n"/>
    </row>
    <row r="21" ht="16.25" customHeight="1" s="79">
      <c r="D21" s="7" t="inlineStr">
        <is>
          <t>品名：Contents Description</t>
        </is>
      </c>
      <c r="G21" s="6" t="n"/>
      <c r="T21" s="5" t="n"/>
    </row>
    <row r="22" ht="16.25" customHeight="1" s="79">
      <c r="D22" s="4" t="n"/>
      <c r="G22" s="95" t="n"/>
      <c r="T22" s="96" t="n"/>
    </row>
    <row r="23" ht="16.25" customHeight="1" s="79">
      <c r="D23" s="4" t="n"/>
      <c r="T23" s="96" t="n"/>
    </row>
    <row r="24" ht="16.25" customHeight="1" s="79">
      <c r="D24" s="4" t="n"/>
      <c r="T24" s="96" t="n"/>
    </row>
    <row r="25" ht="16.25" customHeight="1" s="79" thickBot="1">
      <c r="D25" s="3" t="n"/>
      <c r="E25" s="2" t="n"/>
      <c r="F25" s="2" t="n"/>
      <c r="G25" s="97" t="n"/>
      <c r="H25" s="97" t="n"/>
      <c r="I25" s="97" t="n"/>
      <c r="J25" s="97" t="n"/>
      <c r="K25" s="97" t="n"/>
      <c r="L25" s="97" t="n"/>
      <c r="M25" s="97" t="n"/>
      <c r="N25" s="97" t="n"/>
      <c r="O25" s="97" t="n"/>
      <c r="P25" s="97" t="n"/>
      <c r="Q25" s="97" t="n"/>
      <c r="R25" s="97" t="n"/>
      <c r="S25" s="97" t="n"/>
      <c r="T25" s="98" t="n"/>
    </row>
    <row r="26" ht="14" customHeight="1" s="79"/>
    <row r="27" ht="14" customHeight="1" s="79"/>
    <row r="28" ht="14" customHeight="1" s="79"/>
    <row r="29" hidden="1" ht="14" customHeight="1" s="79"/>
    <row r="30" hidden="1" ht="14" customHeight="1" s="79"/>
    <row r="31" hidden="1" ht="14" customHeight="1" s="79"/>
    <row r="32" hidden="1" ht="14" customHeight="1" s="79"/>
    <row r="33" hidden="1" ht="14" customHeight="1" s="79"/>
    <row r="34" hidden="1" ht="14" customHeight="1" s="79"/>
    <row r="35" hidden="1" ht="14" customHeight="1" s="79"/>
    <row r="36" hidden="1" ht="14" customHeight="1" s="79"/>
    <row r="37" hidden="1" ht="14" customHeight="1" s="79"/>
    <row r="38" hidden="1" ht="14" customHeight="1" s="79"/>
    <row r="39" hidden="1" ht="14" customHeight="1" s="79"/>
    <row r="40" hidden="1" ht="14" customHeight="1" s="79"/>
    <row r="41" hidden="1" ht="14" customHeight="1" s="79"/>
    <row r="42" hidden="1" ht="14" customHeight="1" s="79"/>
    <row r="43" hidden="1" ht="14" customHeight="1" s="79"/>
    <row r="44" hidden="1" ht="14" customHeight="1" s="79"/>
    <row r="45" hidden="1" ht="14" customHeight="1" s="79"/>
    <row r="46" hidden="1" ht="14" customHeight="1" s="79"/>
    <row r="47" hidden="1" ht="14" customHeight="1" s="79"/>
    <row r="48" hidden="1" ht="14" customHeight="1" s="79"/>
    <row r="49" hidden="1" ht="14" customHeight="1" s="79"/>
    <row r="50" hidden="1" ht="14" customHeight="1" s="79"/>
    <row r="51" hidden="1" ht="14" customHeight="1" s="79"/>
    <row r="52" hidden="1" ht="14" customHeight="1" s="79"/>
    <row r="53" hidden="1" ht="14" customHeight="1" s="79"/>
    <row r="54" hidden="1" ht="14" customHeight="1" s="79"/>
    <row r="55" hidden="1" ht="14" customHeight="1" s="79"/>
    <row r="56" hidden="1" ht="14" customHeight="1" s="79"/>
    <row r="57" hidden="1" ht="14" customHeight="1" s="79"/>
    <row r="58" hidden="1" ht="14" customHeight="1" s="79"/>
    <row r="59" hidden="1" ht="14" customHeight="1" s="79"/>
    <row r="60" hidden="1" ht="14" customHeight="1" s="79"/>
    <row r="61" hidden="1" ht="14" customHeight="1" s="79"/>
    <row r="62" hidden="1" ht="14" customHeight="1" s="79"/>
    <row r="63" hidden="1" ht="14" customHeight="1" s="79"/>
    <row r="64" hidden="1" ht="14" customHeight="1" s="79"/>
    <row r="65" hidden="1" ht="14" customHeight="1" s="79"/>
    <row r="66" hidden="1" ht="14" customHeight="1" s="79"/>
    <row r="67" hidden="1" ht="14" customHeight="1" s="79"/>
    <row r="68" hidden="1" ht="14" customHeight="1" s="79"/>
    <row r="69" hidden="1" ht="14" customHeight="1" s="79"/>
    <row r="70" hidden="1" ht="14" customHeight="1" s="79"/>
    <row r="71" hidden="1" ht="14" customHeight="1" s="79"/>
    <row r="72" hidden="1" ht="14" customHeight="1" s="79"/>
    <row r="73" hidden="1" ht="14" customHeight="1" s="79"/>
    <row r="74" hidden="1" ht="14" customHeight="1" s="79"/>
    <row r="75" hidden="1" ht="14" customHeight="1" s="79"/>
    <row r="76" hidden="1" ht="14" customHeight="1" s="79"/>
    <row r="77" hidden="1" ht="14" customHeight="1" s="79"/>
    <row r="78" hidden="1" ht="14" customHeight="1" s="79"/>
    <row r="79" hidden="1" ht="14" customHeight="1" s="79"/>
    <row r="80" hidden="1" ht="14" customHeight="1" s="79"/>
    <row r="81" hidden="1" ht="14" customHeight="1" s="79"/>
    <row r="82" hidden="1" ht="14" customHeight="1" s="79"/>
    <row r="83" hidden="1" ht="14" customHeight="1" s="79"/>
    <row r="84" hidden="1" ht="14" customHeight="1" s="79"/>
    <row r="85" hidden="1" ht="14" customHeight="1" s="79"/>
    <row r="86" hidden="1" ht="14" customHeight="1" s="79"/>
    <row r="87" hidden="1" ht="14" customHeight="1" s="79"/>
    <row r="88" hidden="1" ht="14" customHeight="1" s="79"/>
    <row r="89" hidden="1" ht="14" customHeight="1" s="79"/>
    <row r="90" hidden="1" ht="14" customHeight="1" s="79"/>
    <row r="91" hidden="1" ht="14" customHeight="1" s="79"/>
    <row r="92" hidden="1" ht="14" customHeight="1" s="79"/>
    <row r="93" hidden="1" ht="14" customHeight="1" s="79"/>
    <row r="94" hidden="1" ht="14" customHeight="1" s="79"/>
    <row r="95" hidden="1" ht="14" customHeight="1" s="79"/>
    <row r="96" hidden="1" ht="14" customHeight="1" s="79"/>
    <row r="97" hidden="1" ht="14" customHeight="1" s="79"/>
    <row r="98" hidden="1" ht="14" customHeight="1" s="79"/>
    <row r="99" hidden="1" ht="14" customHeight="1" s="79"/>
    <row r="100" hidden="1" ht="14" customHeight="1" s="79"/>
    <row r="101" hidden="1" ht="14" customHeight="1" s="79"/>
    <row r="102" hidden="1" ht="14" customHeight="1" s="79"/>
    <row r="103" hidden="1" ht="14" customHeight="1" s="79"/>
    <row r="104" hidden="1" ht="14" customHeight="1" s="79"/>
    <row r="105" hidden="1" ht="14" customHeight="1" s="79"/>
    <row r="106" hidden="1" ht="14" customHeight="1" s="79"/>
    <row r="107" hidden="1" ht="14" customHeight="1" s="79"/>
    <row r="108" hidden="1" ht="14" customHeight="1" s="79"/>
    <row r="109" hidden="1" ht="14" customHeight="1" s="79"/>
    <row r="110" hidden="1" ht="14" customHeight="1" s="79"/>
    <row r="111" hidden="1" ht="14" customHeight="1" s="79"/>
    <row r="112" hidden="1" ht="14" customHeight="1" s="79"/>
    <row r="113" hidden="1" ht="14" customHeight="1" s="79"/>
  </sheetData>
  <mergeCells count="34">
    <mergeCell ref="G9:T9"/>
    <mergeCell ref="R4:R5"/>
    <mergeCell ref="H20:I20"/>
    <mergeCell ref="T4:T5"/>
    <mergeCell ref="P13:S13"/>
    <mergeCell ref="V4:V5"/>
    <mergeCell ref="G11:T11"/>
    <mergeCell ref="G18:R18"/>
    <mergeCell ref="G8:T8"/>
    <mergeCell ref="G17:T17"/>
    <mergeCell ref="J4:J5"/>
    <mergeCell ref="F20:G20"/>
    <mergeCell ref="L4:L5"/>
    <mergeCell ref="D16:D17"/>
    <mergeCell ref="P20:S20"/>
    <mergeCell ref="G10:T10"/>
    <mergeCell ref="D9:D10"/>
    <mergeCell ref="J20:K20"/>
    <mergeCell ref="G22:T25"/>
    <mergeCell ref="L20:M20"/>
    <mergeCell ref="K13:M13"/>
    <mergeCell ref="G15:T15"/>
    <mergeCell ref="F13:G13"/>
    <mergeCell ref="H13:I13"/>
    <mergeCell ref="F11:F12"/>
    <mergeCell ref="G14:T14"/>
    <mergeCell ref="F14:F15"/>
    <mergeCell ref="G12:R12"/>
    <mergeCell ref="H4:H5"/>
    <mergeCell ref="N4:N5"/>
    <mergeCell ref="G16:T16"/>
    <mergeCell ref="P4:P5"/>
    <mergeCell ref="F7:F8"/>
    <mergeCell ref="F16:F17"/>
  </mergeCells>
  <conditionalFormatting sqref="D7:E13 D14:T15 D16:E16 D18:T21 E17 F16:T17">
    <cfRule type="cellIs" priority="3" operator="equal" dxfId="0">
      <formula>0</formula>
    </cfRule>
  </conditionalFormatting>
  <conditionalFormatting sqref="D22:F25">
    <cfRule type="cellIs" priority="4" operator="equal" dxfId="0">
      <formula>0</formula>
    </cfRule>
  </conditionalFormatting>
  <conditionalFormatting sqref="F7:T9 F10:G10 F11:T13">
    <cfRule type="cellIs" priority="1" operator="equal" dxfId="0">
      <formula>0</formula>
    </cfRule>
  </conditionalFormatting>
  <conditionalFormatting sqref="G22">
    <cfRule type="cellIs" priority="2" operator="equal" dxfId="0">
      <formula>0</formula>
    </cfRule>
  </conditionalFormatting>
  <pageMargins left="0.7" right="0.7" top="0.75" bottom="0.75" header="0.3" footer="0.3"/>
  <pageSetup orientation="portrait" paperSize="9" horizontalDpi="4294967294" verticalDpi="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D4:V25"/>
  <sheetViews>
    <sheetView zoomScaleNormal="100" workbookViewId="0">
      <selection activeCell="G16" sqref="G16:T16"/>
    </sheetView>
  </sheetViews>
  <sheetFormatPr baseColWidth="10" defaultColWidth="0" defaultRowHeight="0" customHeight="1" zeroHeight="1"/>
  <cols>
    <col width="9.83203125" customWidth="1" style="1" min="1" max="2"/>
    <col width="3.33203125" customWidth="1" style="1" min="3" max="3"/>
    <col width="14.5" customWidth="1" style="1" min="4" max="4"/>
    <col width="1.1640625" customWidth="1" style="1" min="5" max="5"/>
    <col width="9.6640625" customWidth="1" style="1" min="6" max="7"/>
    <col width="4.5" customWidth="1" style="1" min="8" max="8"/>
    <col width="1" customWidth="1" style="1" min="9" max="9"/>
    <col width="4.5" customWidth="1" style="1" min="10" max="10"/>
    <col width="1" customWidth="1" style="1" min="11" max="11"/>
    <col width="4.5" customWidth="1" style="1" min="12" max="12"/>
    <col width="1.1640625" customWidth="1" style="1" min="13" max="13"/>
    <col width="4.5" customWidth="1" style="1" min="14" max="14"/>
    <col width="1" customWidth="1" style="1" min="15" max="15"/>
    <col width="4.5" customWidth="1" style="1" min="16" max="16"/>
    <col width="1" customWidth="1" style="1" min="17" max="17"/>
    <col width="4.5" customWidth="1" style="1" min="18" max="18"/>
    <col width="1" customWidth="1" style="1" min="19" max="19"/>
    <col width="4.5" customWidth="1" style="1" min="20" max="21"/>
    <col width="9.83203125" customWidth="1" style="1" min="22" max="22"/>
    <col width="3.33203125" customWidth="1" style="1" min="23" max="23"/>
    <col hidden="1" width="9.83203125" customWidth="1" style="1" min="24" max="25"/>
    <col hidden="1" width="9.83203125" customWidth="1" style="1" min="26" max="16384"/>
  </cols>
  <sheetData>
    <row r="1" ht="14" customHeight="1" s="79"/>
    <row r="2" ht="14" customHeight="1" s="79"/>
    <row r="3" ht="15" customHeight="1" s="79" thickBot="1"/>
    <row r="4" ht="20.25" customHeight="1" s="79" thickBot="1">
      <c r="F4" s="8" t="n"/>
      <c r="G4" s="8" t="n"/>
      <c r="H4" s="80">
        <f>IFERROR(MID(VLOOKUP($V$4,住所録!$B:$I,4,0),1,1),"")</f>
        <v/>
      </c>
      <c r="I4" s="8" t="n"/>
      <c r="J4" s="80">
        <f>IFERROR(MID(VLOOKUP($V$4,住所録!$B:$I,4,0),2,1),"")</f>
        <v/>
      </c>
      <c r="K4" s="8" t="n"/>
      <c r="L4" s="80">
        <f>IFERROR(MID(VLOOKUP($V$4,住所録!$B:$I,4,0),3,1),"")</f>
        <v/>
      </c>
      <c r="M4" s="8" t="n"/>
      <c r="N4" s="81">
        <f>IFERROR(MID(VLOOKUP($V$4,住所録!$B:$I,4,0),5,1),"")</f>
        <v/>
      </c>
      <c r="O4" s="8" t="n"/>
      <c r="P4" s="81">
        <f>IFERROR(MID(VLOOKUP($V$4,住所録!$B:$I,4,0),6,1),"")</f>
        <v/>
      </c>
      <c r="Q4" s="8" t="n"/>
      <c r="R4" s="81">
        <f>IFERROR(MID(VLOOKUP($V$4,住所録!$B:$I,4,0),7,1),"")</f>
        <v/>
      </c>
      <c r="S4" s="8" t="n"/>
      <c r="T4" s="81">
        <f>IFERROR(MID(VLOOKUP($V$4,住所録!$B:$I,4,0),8,1),"")</f>
        <v/>
      </c>
      <c r="U4" s="8" t="n"/>
      <c r="V4" s="82" t="inlineStr">
        <is>
          <t>63</t>
        </is>
      </c>
    </row>
    <row r="5" ht="20.25" customHeight="1" s="79" thickBot="1">
      <c r="F5" s="8" t="n"/>
      <c r="G5" s="8" t="n"/>
      <c r="H5" s="83" t="n"/>
      <c r="I5" s="8" t="n"/>
      <c r="J5" s="83" t="n"/>
      <c r="K5" s="8" t="n"/>
      <c r="L5" s="83" t="n"/>
      <c r="M5" s="30" t="n"/>
      <c r="N5" s="84" t="n"/>
      <c r="O5" s="8" t="n"/>
      <c r="P5" s="84" t="n"/>
      <c r="Q5" s="8" t="n"/>
      <c r="R5" s="84" t="n"/>
      <c r="S5" s="8" t="n"/>
      <c r="T5" s="84" t="n"/>
      <c r="U5" s="8" t="n"/>
      <c r="V5" s="85" t="n"/>
    </row>
    <row r="6" ht="48" customHeight="1" s="79" thickBot="1">
      <c r="F6" s="8" t="n"/>
      <c r="G6" s="8" t="n"/>
      <c r="H6" s="8" t="n"/>
      <c r="I6" s="8" t="n"/>
      <c r="J6" s="8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</row>
    <row r="7" ht="27" customHeight="1" s="79">
      <c r="D7" s="29" t="n"/>
      <c r="E7" s="22" t="n"/>
      <c r="F7" s="86" t="inlineStr">
        <is>
          <t xml:space="preserve">おところ：
Address
</t>
        </is>
      </c>
      <c r="G7" s="28" t="n"/>
      <c r="H7" s="28" t="n"/>
      <c r="I7" s="28" t="n"/>
      <c r="J7" s="28" t="n"/>
      <c r="K7" s="28" t="n"/>
      <c r="L7" s="28" t="n"/>
      <c r="M7" s="28" t="n"/>
      <c r="N7" s="28" t="n"/>
      <c r="O7" s="28" t="n"/>
      <c r="P7" s="28" t="n"/>
      <c r="Q7" s="28" t="n"/>
      <c r="R7" s="28" t="n"/>
      <c r="S7" s="28" t="n"/>
      <c r="T7" s="27" t="n"/>
      <c r="U7" s="8" t="n"/>
      <c r="V7" s="8" t="n"/>
    </row>
    <row r="8" ht="27" customHeight="1" s="79">
      <c r="D8" s="25" t="n"/>
      <c r="F8" s="87" t="n"/>
      <c r="G8" s="54">
        <f>IFERROR(VLOOKUP($V$4,住所録!$B:$I,5,0),"")</f>
        <v/>
      </c>
      <c r="H8" s="87" t="n"/>
      <c r="I8" s="87" t="n"/>
      <c r="J8" s="87" t="n"/>
      <c r="K8" s="87" t="n"/>
      <c r="L8" s="87" t="n"/>
      <c r="M8" s="87" t="n"/>
      <c r="N8" s="87" t="n"/>
      <c r="O8" s="87" t="n"/>
      <c r="P8" s="87" t="n"/>
      <c r="Q8" s="87" t="n"/>
      <c r="R8" s="87" t="n"/>
      <c r="S8" s="87" t="n"/>
      <c r="T8" s="88" t="n"/>
      <c r="U8" s="8" t="n"/>
      <c r="V8" s="8" t="n"/>
    </row>
    <row r="9" ht="27" customHeight="1" s="79">
      <c r="D9" s="56" t="inlineStr">
        <is>
          <t>お届け先
To</t>
        </is>
      </c>
      <c r="E9" s="20" t="n"/>
      <c r="F9" s="77" t="n"/>
      <c r="G9" s="58">
        <f>IFERROR(VLOOKUP($V$4,住所録!$B:$I,6,0),"")</f>
        <v/>
      </c>
      <c r="H9" s="89" t="n"/>
      <c r="I9" s="89" t="n"/>
      <c r="J9" s="89" t="n"/>
      <c r="K9" s="89" t="n"/>
      <c r="L9" s="89" t="n"/>
      <c r="M9" s="89" t="n"/>
      <c r="N9" s="89" t="n"/>
      <c r="O9" s="89" t="n"/>
      <c r="P9" s="89" t="n"/>
      <c r="Q9" s="89" t="n"/>
      <c r="R9" s="89" t="n"/>
      <c r="S9" s="89" t="n"/>
      <c r="T9" s="90" t="n"/>
      <c r="U9" s="8" t="n"/>
      <c r="V9" s="8" t="n"/>
    </row>
    <row r="10" ht="27" customHeight="1" s="79">
      <c r="D10" s="91" t="n"/>
      <c r="E10" s="20" t="n"/>
      <c r="F10" s="26" t="n"/>
      <c r="G10" s="60" t="n"/>
      <c r="H10" s="87" t="n"/>
      <c r="I10" s="87" t="n"/>
      <c r="J10" s="87" t="n"/>
      <c r="K10" s="87" t="n"/>
      <c r="L10" s="87" t="n"/>
      <c r="M10" s="87" t="n"/>
      <c r="N10" s="87" t="n"/>
      <c r="O10" s="87" t="n"/>
      <c r="P10" s="87" t="n"/>
      <c r="Q10" s="87" t="n"/>
      <c r="R10" s="87" t="n"/>
      <c r="S10" s="87" t="n"/>
      <c r="T10" s="88" t="n"/>
      <c r="U10" s="8" t="n"/>
      <c r="V10" s="8" t="n"/>
    </row>
    <row r="11" ht="27" customHeight="1" s="79">
      <c r="D11" s="25" t="n"/>
      <c r="F11" s="49" t="inlineStr">
        <is>
          <t xml:space="preserve">おなまえ：
Name
</t>
        </is>
      </c>
      <c r="G11" s="65">
        <f>IFERROR(IF(VLOOKUP($V$4,住所録!$B:$I,3,0)=0,"",VLOOKUP($V$4,住所録!$B:$I,2,0)),"")</f>
        <v/>
      </c>
      <c r="H11" s="89" t="n"/>
      <c r="I11" s="89" t="n"/>
      <c r="J11" s="89" t="n"/>
      <c r="K11" s="89" t="n"/>
      <c r="L11" s="89" t="n"/>
      <c r="M11" s="89" t="n"/>
      <c r="N11" s="89" t="n"/>
      <c r="O11" s="89" t="n"/>
      <c r="P11" s="89" t="n"/>
      <c r="Q11" s="89" t="n"/>
      <c r="R11" s="89" t="n"/>
      <c r="S11" s="89" t="n"/>
      <c r="T11" s="90" t="n"/>
      <c r="U11" s="8" t="n"/>
      <c r="V11" s="8" t="n"/>
    </row>
    <row r="12" ht="27" customHeight="1" s="79">
      <c r="D12" s="25" t="n"/>
      <c r="F12" s="87" t="n"/>
      <c r="G12" s="53">
        <f>IFERROR(IF(VLOOKUP($V$4,住所録!$B:$I,3,0)=0,VLOOKUP($V$4,住所録!$B:$I,2,0),VLOOKUP($V$4,住所録!$B:$I,3,0)),"")</f>
        <v/>
      </c>
      <c r="H12" s="87" t="n"/>
      <c r="I12" s="87" t="n"/>
      <c r="J12" s="87" t="n"/>
      <c r="K12" s="87" t="n"/>
      <c r="L12" s="87" t="n"/>
      <c r="M12" s="87" t="n"/>
      <c r="N12" s="87" t="n"/>
      <c r="O12" s="87" t="n"/>
      <c r="P12" s="87" t="n"/>
      <c r="Q12" s="87" t="n"/>
      <c r="R12" s="87" t="n"/>
      <c r="S12" s="19" t="n"/>
      <c r="T12" s="18" t="inlineStr">
        <is>
          <t>様</t>
        </is>
      </c>
      <c r="U12" s="8" t="n"/>
      <c r="V12" s="8" t="n"/>
    </row>
    <row r="13" ht="27" customHeight="1" s="79" thickBot="1">
      <c r="D13" s="25" t="n"/>
      <c r="F13" s="66" t="inlineStr">
        <is>
          <t>電話番号：
Telephone Number</t>
        </is>
      </c>
      <c r="G13" s="89" t="n"/>
      <c r="H13" s="67">
        <f>IFERROR(LEFT(VLOOKUP($V$4,住所録!$B:$I,7,0),FIND("-",VLOOKUP($V$4,住所録!$B:$I,7,0),1)-1),"")</f>
        <v/>
      </c>
      <c r="I13" s="89" t="n"/>
      <c r="J13" s="24" t="inlineStr">
        <is>
          <t>(</t>
        </is>
      </c>
      <c r="K13" s="67">
        <f>IFERROR(MID(VLOOKUP($V$4,住所録!$B:$I,7,0),FIND("-",VLOOKUP($V$4,住所録!$B:$I,7,0),1)+1,FIND("-",VLOOKUP($V$4,住所録!$B:$I,7,0),FIND("-",VLOOKUP($V$4,住所録!$B:$I,7,0))+1)-1-FIND("-",VLOOKUP($V$4,住所録!$B:$I,7,0),1)),"")</f>
        <v/>
      </c>
      <c r="L13" s="89" t="n"/>
      <c r="M13" s="89" t="n"/>
      <c r="N13" s="11" t="inlineStr">
        <is>
          <t>)</t>
        </is>
      </c>
      <c r="O13" s="10" t="n"/>
      <c r="P13" s="67">
        <f>IFERROR(MID(VLOOKUP($V$4,住所録!$B:$I,7,0),FIND("-",VLOOKUP($V$4,住所録!$B:$I,7,0),FIND("-",VLOOKUP($V$4,住所録!$B:$I,7,0))+1)+1,LEN(VLOOKUP($V$4,住所録!$B:$I,7,0))-FIND("-",VLOOKUP($V$4,住所録!$B:$I,7,0))+1),"")</f>
        <v/>
      </c>
      <c r="Q13" s="89" t="n"/>
      <c r="R13" s="89" t="n"/>
      <c r="S13" s="89" t="n"/>
      <c r="T13" s="9" t="n"/>
      <c r="U13" s="8" t="n"/>
      <c r="V13" s="8" t="n"/>
    </row>
    <row r="14" ht="20.5" customHeight="1" s="79">
      <c r="D14" s="23" t="n"/>
      <c r="E14" s="22" t="n"/>
      <c r="F14" s="86" t="inlineStr">
        <is>
          <t xml:space="preserve">おところ：
Address
</t>
        </is>
      </c>
      <c r="G14" s="69" t="inlineStr">
        <is>
          <t xml:space="preserve">202 Aoyagi BLDG. 4-9-6 4-9-6 Chojamachi, Naka-ku, Yokohama city </t>
        </is>
      </c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3" t="n"/>
      <c r="U14" s="8" t="n"/>
      <c r="V14" s="8" t="n"/>
    </row>
    <row r="15" ht="20.5" customHeight="1" s="79">
      <c r="D15" s="17" t="n"/>
      <c r="F15" s="87" t="n"/>
      <c r="G15" s="58" t="inlineStr">
        <is>
          <t>Kanagawa Pref. JAPAN</t>
        </is>
      </c>
      <c r="H15" s="89" t="n"/>
      <c r="I15" s="89" t="n"/>
      <c r="J15" s="89" t="n"/>
      <c r="K15" s="89" t="n"/>
      <c r="L15" s="89" t="n"/>
      <c r="M15" s="89" t="n"/>
      <c r="N15" s="89" t="n"/>
      <c r="O15" s="89" t="n"/>
      <c r="P15" s="89" t="n"/>
      <c r="Q15" s="89" t="n"/>
      <c r="R15" s="89" t="n"/>
      <c r="S15" s="89" t="n"/>
      <c r="T15" s="90" t="n"/>
      <c r="U15" s="8" t="n"/>
      <c r="V15" s="8" t="n"/>
    </row>
    <row r="16" ht="20.5" customHeight="1" s="79">
      <c r="D16" s="70" t="inlineStr">
        <is>
          <t>ご依頼主
From</t>
        </is>
      </c>
      <c r="E16" s="20" t="n"/>
      <c r="F16" s="77" t="n"/>
      <c r="G16" s="78" t="n"/>
      <c r="H16" s="89" t="n"/>
      <c r="I16" s="89" t="n"/>
      <c r="J16" s="89" t="n"/>
      <c r="K16" s="89" t="n"/>
      <c r="L16" s="89" t="n"/>
      <c r="M16" s="89" t="n"/>
      <c r="N16" s="89" t="n"/>
      <c r="O16" s="89" t="n"/>
      <c r="P16" s="89" t="n"/>
      <c r="Q16" s="89" t="n"/>
      <c r="R16" s="89" t="n"/>
      <c r="S16" s="89" t="n"/>
      <c r="T16" s="90" t="n"/>
      <c r="U16" s="8" t="n"/>
      <c r="V16" s="8" t="n"/>
    </row>
    <row r="17" ht="20.5" customHeight="1" s="79">
      <c r="D17" s="91" t="n"/>
      <c r="E17" s="20" t="n"/>
      <c r="F17" s="94" t="inlineStr">
        <is>
          <t xml:space="preserve">お名前：
Name
</t>
        </is>
      </c>
      <c r="G17" s="65" t="inlineStr">
        <is>
          <t>Kyoudou Kumiai HOF</t>
        </is>
      </c>
      <c r="H17" s="89" t="n"/>
      <c r="I17" s="89" t="n"/>
      <c r="J17" s="89" t="n"/>
      <c r="K17" s="89" t="n"/>
      <c r="L17" s="89" t="n"/>
      <c r="M17" s="89" t="n"/>
      <c r="N17" s="89" t="n"/>
      <c r="O17" s="89" t="n"/>
      <c r="P17" s="89" t="n"/>
      <c r="Q17" s="89" t="n"/>
      <c r="R17" s="89" t="n"/>
      <c r="S17" s="89" t="n"/>
      <c r="T17" s="90" t="n"/>
      <c r="U17" s="8" t="n"/>
      <c r="V17" s="8" t="n"/>
    </row>
    <row r="18" ht="20.5" customHeight="1" s="79">
      <c r="D18" s="17" t="n"/>
      <c r="F18" s="87" t="n"/>
      <c r="G18" s="53" t="inlineStr">
        <is>
          <t>Representative Director Yasuhiro Ogura</t>
        </is>
      </c>
      <c r="H18" s="87" t="n"/>
      <c r="I18" s="87" t="n"/>
      <c r="J18" s="87" t="n"/>
      <c r="K18" s="87" t="n"/>
      <c r="L18" s="87" t="n"/>
      <c r="M18" s="87" t="n"/>
      <c r="N18" s="87" t="n"/>
      <c r="O18" s="87" t="n"/>
      <c r="P18" s="87" t="n"/>
      <c r="Q18" s="87" t="n"/>
      <c r="R18" s="87" t="n"/>
      <c r="S18" s="19" t="n"/>
      <c r="T18" s="18" t="n"/>
      <c r="U18" s="8" t="n"/>
      <c r="V18" s="8" t="n"/>
    </row>
    <row r="19" ht="20.5" customHeight="1" s="79">
      <c r="D19" s="17" t="n"/>
      <c r="F19" s="49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4" t="n"/>
      <c r="U19" s="8" t="n"/>
      <c r="V19" s="8" t="n"/>
    </row>
    <row r="20" ht="27" customHeight="1" s="79" thickBot="1">
      <c r="D20" s="13" t="n"/>
      <c r="E20" s="12" t="n"/>
      <c r="F20" s="66" t="inlineStr">
        <is>
          <t>電話番号：
Telephone Number</t>
        </is>
      </c>
      <c r="G20" s="89" t="n"/>
      <c r="H20" s="67" t="n">
        <v>50</v>
      </c>
      <c r="I20" s="89" t="n"/>
      <c r="J20" s="24" t="inlineStr">
        <is>
          <t>(</t>
        </is>
      </c>
      <c r="K20" s="67" t="n">
        <v>5894</v>
      </c>
      <c r="L20" s="89" t="n"/>
      <c r="M20" s="89" t="n"/>
      <c r="N20" s="11" t="inlineStr">
        <is>
          <t>)</t>
        </is>
      </c>
      <c r="O20" s="10" t="n"/>
      <c r="P20" s="67" t="n">
        <v>1192</v>
      </c>
      <c r="Q20" s="89" t="n"/>
      <c r="R20" s="89" t="n"/>
      <c r="S20" s="89" t="n"/>
      <c r="T20" s="9" t="n"/>
      <c r="U20" s="8" t="n"/>
      <c r="V20" s="8" t="n"/>
    </row>
    <row r="21" ht="16.25" customHeight="1" s="79">
      <c r="D21" s="7" t="inlineStr">
        <is>
          <t>品名：Contents Description</t>
        </is>
      </c>
      <c r="G21" s="6" t="n"/>
      <c r="T21" s="5" t="n"/>
    </row>
    <row r="22" ht="16.25" customHeight="1" s="79">
      <c r="D22" s="4" t="n"/>
      <c r="G22" s="76" t="n"/>
      <c r="T22" s="96" t="n"/>
    </row>
    <row r="23" ht="16.25" customHeight="1" s="79">
      <c r="D23" s="4" t="n"/>
      <c r="T23" s="96" t="n"/>
    </row>
    <row r="24" ht="16.25" customHeight="1" s="79">
      <c r="D24" s="4" t="n"/>
      <c r="T24" s="96" t="n"/>
    </row>
    <row r="25" ht="16.25" customHeight="1" s="79" thickBot="1">
      <c r="D25" s="3" t="n"/>
      <c r="E25" s="2" t="n"/>
      <c r="F25" s="2" t="n"/>
      <c r="G25" s="97" t="n"/>
      <c r="H25" s="97" t="n"/>
      <c r="I25" s="97" t="n"/>
      <c r="J25" s="97" t="n"/>
      <c r="K25" s="97" t="n"/>
      <c r="L25" s="97" t="n"/>
      <c r="M25" s="97" t="n"/>
      <c r="N25" s="97" t="n"/>
      <c r="O25" s="97" t="n"/>
      <c r="P25" s="97" t="n"/>
      <c r="Q25" s="97" t="n"/>
      <c r="R25" s="97" t="n"/>
      <c r="S25" s="97" t="n"/>
      <c r="T25" s="98" t="n"/>
    </row>
    <row r="26" ht="14" customHeight="1" s="79"/>
    <row r="27" ht="14" customHeight="1" s="79"/>
    <row r="28" ht="14" customHeight="1" s="79"/>
    <row r="29" hidden="1" ht="14" customHeight="1" s="79"/>
    <row r="30" hidden="1" ht="14" customHeight="1" s="79"/>
    <row r="31" hidden="1" ht="14" customHeight="1" s="79"/>
    <row r="32" hidden="1" ht="14" customHeight="1" s="79"/>
    <row r="33" hidden="1" ht="14" customFormat="1" customHeight="1" s="1"/>
    <row r="34" hidden="1" ht="14" customFormat="1" customHeight="1" s="1"/>
    <row r="35" hidden="1" ht="14" customFormat="1" customHeight="1" s="1"/>
    <row r="36" hidden="1" ht="14" customFormat="1" customHeight="1" s="1"/>
    <row r="37" hidden="1" ht="14" customFormat="1" customHeight="1" s="1"/>
    <row r="38" hidden="1" ht="14" customFormat="1" customHeight="1" s="1"/>
    <row r="39" hidden="1" ht="14" customFormat="1" customHeight="1" s="1"/>
    <row r="40" hidden="1" ht="14" customFormat="1" customHeight="1" s="1"/>
    <row r="41" hidden="1" ht="14" customFormat="1" customHeight="1" s="1"/>
    <row r="42" hidden="1" ht="14" customFormat="1" customHeight="1" s="1"/>
    <row r="43" hidden="1" ht="14" customFormat="1" customHeight="1" s="1"/>
    <row r="44" hidden="1" ht="14" customFormat="1" customHeight="1" s="1"/>
    <row r="45" hidden="1" ht="14" customFormat="1" customHeight="1" s="1"/>
    <row r="46" hidden="1" ht="14" customFormat="1" customHeight="1" s="1"/>
    <row r="47" hidden="1" ht="14" customFormat="1" customHeight="1" s="1"/>
    <row r="48" hidden="1" ht="14" customFormat="1" customHeight="1" s="1"/>
    <row r="49" hidden="1" ht="14" customFormat="1" customHeight="1" s="1"/>
    <row r="50" hidden="1" ht="14" customFormat="1" customHeight="1" s="1"/>
    <row r="51" hidden="1" ht="14" customFormat="1" customHeight="1" s="1"/>
    <row r="52" hidden="1" ht="14" customFormat="1" customHeight="1" s="1"/>
    <row r="53" hidden="1" ht="14" customFormat="1" customHeight="1" s="1"/>
    <row r="54" hidden="1" ht="14" customFormat="1" customHeight="1" s="1"/>
    <row r="55" hidden="1" ht="14" customFormat="1" customHeight="1" s="1"/>
    <row r="56" hidden="1" ht="14" customFormat="1" customHeight="1" s="1"/>
    <row r="57" hidden="1" ht="14" customFormat="1" customHeight="1" s="1"/>
    <row r="58" hidden="1" ht="14" customFormat="1" customHeight="1" s="1"/>
    <row r="59" hidden="1" ht="14" customFormat="1" customHeight="1" s="1"/>
    <row r="60" hidden="1" ht="14" customFormat="1" customHeight="1" s="1"/>
    <row r="61" hidden="1" ht="14" customFormat="1" customHeight="1" s="1"/>
    <row r="62" hidden="1" ht="14" customFormat="1" customHeight="1" s="1"/>
    <row r="63" hidden="1" ht="14" customFormat="1" customHeight="1" s="1"/>
    <row r="64" hidden="1" ht="14" customFormat="1" customHeight="1" s="1"/>
    <row r="65" hidden="1" ht="14" customFormat="1" customHeight="1" s="1"/>
    <row r="66" hidden="1" ht="14" customFormat="1" customHeight="1" s="1"/>
    <row r="67" hidden="1" ht="14" customFormat="1" customHeight="1" s="1"/>
    <row r="68" hidden="1" ht="14" customFormat="1" customHeight="1" s="1"/>
    <row r="69" hidden="1" ht="14" customFormat="1" customHeight="1" s="1"/>
    <row r="70" hidden="1" ht="14" customFormat="1" customHeight="1" s="1"/>
    <row r="71" hidden="1" ht="14" customFormat="1" customHeight="1" s="1"/>
    <row r="72" hidden="1" ht="14" customFormat="1" customHeight="1" s="1"/>
    <row r="73" hidden="1" ht="14" customFormat="1" customHeight="1" s="1"/>
    <row r="74" hidden="1" ht="14" customFormat="1" customHeight="1" s="1"/>
    <row r="75" hidden="1" ht="14" customFormat="1" customHeight="1" s="1"/>
    <row r="76" hidden="1" ht="14" customFormat="1" customHeight="1" s="1"/>
    <row r="77" hidden="1" ht="14" customFormat="1" customHeight="1" s="1"/>
    <row r="78" hidden="1" ht="14" customFormat="1" customHeight="1" s="1"/>
    <row r="79" hidden="1" ht="14" customFormat="1" customHeight="1" s="1"/>
    <row r="80" hidden="1" ht="14" customFormat="1" customHeight="1" s="1"/>
    <row r="81" hidden="1" ht="14" customFormat="1" customHeight="1" s="1"/>
    <row r="82" hidden="1" ht="14" customFormat="1" customHeight="1" s="1"/>
    <row r="83" hidden="1" ht="14" customFormat="1" customHeight="1" s="1"/>
    <row r="84" hidden="1" ht="14" customFormat="1" customHeight="1" s="1"/>
    <row r="85" hidden="1" ht="14" customFormat="1" customHeight="1" s="1"/>
    <row r="86" hidden="1" ht="14" customFormat="1" customHeight="1" s="1"/>
    <row r="87" hidden="1" ht="14" customFormat="1" customHeight="1" s="1"/>
    <row r="88" hidden="1" ht="14" customFormat="1" customHeight="1" s="1"/>
    <row r="89" hidden="1" ht="14" customFormat="1" customHeight="1" s="1"/>
    <row r="90" hidden="1" ht="14" customFormat="1" customHeight="1" s="1"/>
    <row r="91" hidden="1" ht="14" customFormat="1" customHeight="1" s="1"/>
    <row r="92" hidden="1" ht="14" customFormat="1" customHeight="1" s="1"/>
    <row r="93" hidden="1" ht="14" customFormat="1" customHeight="1" s="1"/>
    <row r="94" hidden="1" ht="14" customFormat="1" customHeight="1" s="1"/>
    <row r="95" hidden="1" ht="14" customFormat="1" customHeight="1" s="1"/>
    <row r="96" hidden="1" ht="14" customFormat="1" customHeight="1" s="1"/>
    <row r="97" hidden="1" ht="14" customFormat="1" customHeight="1" s="1"/>
    <row r="98" hidden="1" ht="14" customFormat="1" customHeight="1" s="1"/>
    <row r="99" hidden="1" ht="14" customFormat="1" customHeight="1" s="1"/>
    <row r="100" hidden="1" ht="14" customFormat="1" customHeight="1" s="1"/>
    <row r="101" hidden="1" ht="14" customFormat="1" customHeight="1" s="1"/>
    <row r="102" hidden="1" ht="14" customFormat="1" customHeight="1" s="1"/>
    <row r="103" hidden="1" ht="14" customFormat="1" customHeight="1" s="1"/>
    <row r="104" hidden="1" ht="14" customFormat="1" customHeight="1" s="1"/>
    <row r="105" hidden="1" ht="14" customFormat="1" customHeight="1" s="1"/>
    <row r="106" hidden="1" ht="14" customFormat="1" customHeight="1" s="1"/>
    <row r="107" hidden="1" ht="14" customFormat="1" customHeight="1" s="1"/>
    <row r="108" hidden="1" ht="14" customFormat="1" customHeight="1" s="1"/>
    <row r="109" hidden="1" ht="14" customFormat="1" customHeight="1" s="1"/>
    <row r="110" hidden="1" ht="14" customFormat="1" customHeight="1" s="1"/>
    <row r="111" hidden="1" ht="14" customFormat="1" customHeight="1" s="1"/>
    <row r="112" hidden="1" ht="14" customFormat="1" customHeight="1" s="1"/>
    <row r="113" hidden="1" ht="14" customFormat="1" customHeight="1" s="1"/>
  </sheetData>
  <mergeCells count="33">
    <mergeCell ref="G9:T9"/>
    <mergeCell ref="H20:I20"/>
    <mergeCell ref="R4:R5"/>
    <mergeCell ref="T4:T5"/>
    <mergeCell ref="P13:S13"/>
    <mergeCell ref="V4:V5"/>
    <mergeCell ref="G11:T11"/>
    <mergeCell ref="G18:R18"/>
    <mergeCell ref="G8:T8"/>
    <mergeCell ref="G17:T17"/>
    <mergeCell ref="J4:J5"/>
    <mergeCell ref="F17:F18"/>
    <mergeCell ref="F20:G20"/>
    <mergeCell ref="L4:L5"/>
    <mergeCell ref="D16:D17"/>
    <mergeCell ref="G10:T10"/>
    <mergeCell ref="P20:S20"/>
    <mergeCell ref="D9:D10"/>
    <mergeCell ref="G22:T25"/>
    <mergeCell ref="K13:M13"/>
    <mergeCell ref="G15:T15"/>
    <mergeCell ref="F13:G13"/>
    <mergeCell ref="H13:I13"/>
    <mergeCell ref="F11:F12"/>
    <mergeCell ref="G14:T14"/>
    <mergeCell ref="F14:F15"/>
    <mergeCell ref="G12:R12"/>
    <mergeCell ref="H4:H5"/>
    <mergeCell ref="N4:N5"/>
    <mergeCell ref="P4:P5"/>
    <mergeCell ref="G16:T16"/>
    <mergeCell ref="F7:F8"/>
    <mergeCell ref="K20:M20"/>
  </mergeCells>
  <conditionalFormatting sqref="D7:E13 D16:G16">
    <cfRule type="cellIs" priority="7" operator="equal" dxfId="0">
      <formula>0</formula>
    </cfRule>
  </conditionalFormatting>
  <conditionalFormatting sqref="D18:E18 D19:T21">
    <cfRule type="cellIs" priority="2" operator="equal" dxfId="0">
      <formula>0</formula>
    </cfRule>
  </conditionalFormatting>
  <conditionalFormatting sqref="D22:F25">
    <cfRule type="cellIs" priority="8" operator="equal" dxfId="0">
      <formula>0</formula>
    </cfRule>
  </conditionalFormatting>
  <conditionalFormatting sqref="D14:T15">
    <cfRule type="cellIs" priority="4" operator="equal" dxfId="0">
      <formula>0</formula>
    </cfRule>
  </conditionalFormatting>
  <conditionalFormatting sqref="E17">
    <cfRule type="cellIs" priority="3" operator="equal" dxfId="0">
      <formula>0</formula>
    </cfRule>
  </conditionalFormatting>
  <conditionalFormatting sqref="F7:T9 F10:G10 F11:T13">
    <cfRule type="cellIs" priority="5" operator="equal" dxfId="0">
      <formula>0</formula>
    </cfRule>
  </conditionalFormatting>
  <conditionalFormatting sqref="F17:T18">
    <cfRule type="cellIs" priority="1" operator="equal" dxfId="0">
      <formula>0</formula>
    </cfRule>
  </conditionalFormatting>
  <conditionalFormatting sqref="G22">
    <cfRule type="cellIs" priority="6" operator="equal" dxfId="0">
      <formula>0</formula>
    </cfRule>
  </conditionalFormatting>
  <pageMargins left="0.7" right="0.7" top="0.75" bottom="0.75" header="0.3" footer="0.3"/>
  <pageSetup orientation="portrait" paperSize="9" horizontalDpi="4294967294" verticalDpi="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N104"/>
  <sheetViews>
    <sheetView workbookViewId="0">
      <selection activeCell="B4" sqref="B4:I4"/>
    </sheetView>
  </sheetViews>
  <sheetFormatPr baseColWidth="10" defaultColWidth="8.83203125" defaultRowHeight="18"/>
  <cols>
    <col width="1" customWidth="1" style="31" min="1" max="1"/>
    <col width="6.1640625" customWidth="1" style="32" min="2" max="2"/>
    <col width="29.33203125" customWidth="1" style="31" min="3" max="3"/>
    <col width="38.1640625" bestFit="1" customWidth="1" style="31" min="4" max="4"/>
    <col width="12" customWidth="1" style="31" min="5" max="5"/>
    <col width="34.6640625" bestFit="1" customWidth="1" style="31" min="6" max="6"/>
    <col width="38.33203125" bestFit="1" customWidth="1" style="31" min="7" max="7"/>
    <col width="15.1640625" bestFit="1" customWidth="1" style="31" min="8" max="8"/>
    <col width="36" bestFit="1" customWidth="1" style="31" min="9" max="9"/>
    <col width="8.83203125" customWidth="1" style="31" min="10" max="16384"/>
  </cols>
  <sheetData>
    <row r="1" ht="6" customHeight="1" s="79"/>
    <row r="2" ht="31" customHeight="1" s="79">
      <c r="C2" s="45" t="inlineStr">
        <is>
          <t>住所録</t>
        </is>
      </c>
    </row>
    <row r="3" ht="6" customHeight="1" s="79"/>
    <row r="4" ht="22.5" customHeight="1" s="79">
      <c r="B4" s="44" t="inlineStr">
        <is>
          <t>No</t>
        </is>
      </c>
      <c r="C4" s="43" t="inlineStr">
        <is>
          <t>宛名1（社名など）</t>
        </is>
      </c>
      <c r="D4" s="43" t="inlineStr">
        <is>
          <t>宛名2（氏名）</t>
        </is>
      </c>
      <c r="E4" s="43" t="inlineStr">
        <is>
          <t>郵便番号</t>
        </is>
      </c>
      <c r="F4" s="43" t="inlineStr">
        <is>
          <t>住所1</t>
        </is>
      </c>
      <c r="G4" s="43" t="inlineStr">
        <is>
          <t>住所2</t>
        </is>
      </c>
      <c r="H4" s="43" t="inlineStr">
        <is>
          <t>TEL</t>
        </is>
      </c>
      <c r="I4" s="43" t="inlineStr">
        <is>
          <t>品名</t>
        </is>
      </c>
    </row>
    <row r="5">
      <c r="B5" s="34" t="n">
        <v>1</v>
      </c>
      <c r="C5" s="33" t="inlineStr">
        <is>
          <t>東京出入国在留管理局</t>
        </is>
      </c>
      <c r="D5" s="33" t="inlineStr">
        <is>
          <t xml:space="preserve">就労審査第三部門　</t>
        </is>
      </c>
      <c r="E5" s="33" t="inlineStr">
        <is>
          <t>108-8255</t>
        </is>
      </c>
      <c r="F5" s="33" t="inlineStr">
        <is>
          <t>東京都港区港南5-5-30</t>
        </is>
      </c>
      <c r="G5" s="33" t="n"/>
      <c r="H5" s="38" t="n"/>
      <c r="I5" s="33" t="inlineStr">
        <is>
          <t>「特定技能届出書在中」</t>
        </is>
      </c>
    </row>
    <row r="6">
      <c r="B6" s="34" t="n">
        <v>2</v>
      </c>
      <c r="C6" s="33" t="inlineStr">
        <is>
          <t>東京出入国在留管理局</t>
        </is>
      </c>
      <c r="D6" s="33" t="inlineStr">
        <is>
          <t>就労審査第三部門　矢野様・江夏様</t>
        </is>
      </c>
      <c r="E6" s="33" t="inlineStr">
        <is>
          <t>108-8255</t>
        </is>
      </c>
      <c r="F6" s="33" t="inlineStr">
        <is>
          <t>東京都港区港南5-5-30</t>
        </is>
      </c>
      <c r="G6" s="33" t="n"/>
      <c r="H6" s="38" t="n"/>
      <c r="I6" s="42" t="n"/>
    </row>
    <row r="7">
      <c r="B7" s="34" t="n">
        <v>3</v>
      </c>
      <c r="C7" s="33" t="inlineStr">
        <is>
          <t>東京出入国在留管理局</t>
        </is>
      </c>
      <c r="D7" s="33" t="inlineStr">
        <is>
          <t>在留管理情報部門オンライン申請手続班</t>
        </is>
      </c>
      <c r="E7" s="33" t="inlineStr">
        <is>
          <t>160-0004</t>
        </is>
      </c>
      <c r="F7" s="33" t="inlineStr">
        <is>
          <t>東京都新宿区四谷一丁目６番１号</t>
        </is>
      </c>
      <c r="G7" s="33" t="inlineStr">
        <is>
          <t>四谷タワー13階</t>
        </is>
      </c>
      <c r="H7" s="38" t="n"/>
      <c r="I7" s="33" t="inlineStr">
        <is>
          <t>「オンラインシステム利用申出書在中」</t>
        </is>
      </c>
    </row>
    <row r="8">
      <c r="B8" s="34" t="n">
        <v>4</v>
      </c>
      <c r="C8" s="33" t="inlineStr">
        <is>
          <t>東京出入国在留管理局</t>
        </is>
      </c>
      <c r="D8" s="33" t="inlineStr">
        <is>
          <t>東京入管オンライン審査部門　草積さま</t>
        </is>
      </c>
      <c r="E8" s="33" t="inlineStr">
        <is>
          <t>160-0004</t>
        </is>
      </c>
      <c r="F8" s="33" t="inlineStr">
        <is>
          <t>東京都新宿区四谷1丁目6番1号</t>
        </is>
      </c>
      <c r="G8" s="33" t="inlineStr">
        <is>
          <t>四谷タワー14階</t>
        </is>
      </c>
      <c r="H8" s="38" t="n"/>
      <c r="I8" s="33" t="inlineStr">
        <is>
          <t>届出書在中</t>
        </is>
      </c>
    </row>
    <row r="9">
      <c r="B9" s="34" t="n">
        <v>5</v>
      </c>
      <c r="C9" s="33" t="inlineStr">
        <is>
          <t>グラブス協同組合</t>
        </is>
      </c>
      <c r="D9" s="33" t="inlineStr">
        <is>
          <t>倉橋・北田様</t>
        </is>
      </c>
      <c r="E9" s="33" t="inlineStr">
        <is>
          <t>360-0032</t>
        </is>
      </c>
      <c r="F9" s="33" t="inlineStr">
        <is>
          <t>埼玉県熊谷市銀座６丁目５番４０号</t>
        </is>
      </c>
      <c r="G9" s="33" t="inlineStr">
        <is>
          <t>第二グレイドハイツ</t>
        </is>
      </c>
      <c r="H9" s="38" t="n"/>
      <c r="I9" s="33" t="inlineStr">
        <is>
          <t>美球株式会社様の定期届</t>
        </is>
      </c>
    </row>
    <row r="10">
      <c r="B10" s="34" t="n">
        <v>6</v>
      </c>
      <c r="C10" s="33" t="inlineStr">
        <is>
          <t>外国人技能実習機構　東京事務所</t>
        </is>
      </c>
      <c r="D10" s="33" t="inlineStr">
        <is>
          <t>認定課</t>
        </is>
      </c>
      <c r="E10" s="33" t="inlineStr">
        <is>
          <t>101-0041</t>
        </is>
      </c>
      <c r="F10" s="33" t="inlineStr">
        <is>
          <t>東京都千代田区神田須田町2-7-2</t>
        </is>
      </c>
      <c r="G10" s="33" t="inlineStr">
        <is>
          <t>アーバンセンター神田須田町4階及び7階</t>
        </is>
      </c>
      <c r="H10" s="38" t="n"/>
      <c r="I10" s="33" t="n"/>
    </row>
    <row r="11">
      <c r="B11" s="34" t="n">
        <v>7</v>
      </c>
      <c r="C11" s="33" t="inlineStr">
        <is>
          <t>MASAKI SHIRLEY</t>
        </is>
      </c>
      <c r="D11" s="33" t="n"/>
      <c r="E11" s="33" t="inlineStr">
        <is>
          <t>680-0524</t>
        </is>
      </c>
      <c r="F11" s="33" t="inlineStr">
        <is>
          <t>鳥取県八頭郡八頭町茂田183</t>
        </is>
      </c>
      <c r="G11" s="33" t="n"/>
      <c r="H11" s="38" t="n"/>
      <c r="I11" s="33" t="inlineStr">
        <is>
          <t>留学申請関係書類在中</t>
        </is>
      </c>
    </row>
    <row r="12">
      <c r="B12" s="34" t="n">
        <v>8</v>
      </c>
      <c r="C12" s="33" t="inlineStr">
        <is>
          <t>東京出入国在留管理局　横浜支局</t>
        </is>
      </c>
      <c r="D12" s="39" t="inlineStr">
        <is>
          <t>就労・永住審査部門</t>
        </is>
      </c>
      <c r="E12" s="33" t="inlineStr">
        <is>
          <t>236-0002</t>
        </is>
      </c>
      <c r="F12" s="33" t="inlineStr">
        <is>
          <t>神奈川県横浜市金沢区鳥浜町10-7</t>
        </is>
      </c>
      <c r="G12" s="33" t="n"/>
      <c r="H12" s="38" t="inlineStr">
        <is>
          <t>0570045259</t>
        </is>
      </c>
      <c r="I12" s="33" t="n"/>
    </row>
    <row r="13">
      <c r="B13" s="34" t="n">
        <v>9</v>
      </c>
      <c r="C13" s="33" t="inlineStr">
        <is>
          <t>株式会社MAKE YOU SMILE</t>
        </is>
      </c>
      <c r="D13" s="33" t="inlineStr">
        <is>
          <t>代表取締役伊藤和博</t>
        </is>
      </c>
      <c r="E13" s="33" t="inlineStr">
        <is>
          <t>231-0002</t>
        </is>
      </c>
      <c r="F13" s="33" t="inlineStr">
        <is>
          <t>横浜市中区海岸通4-20-2</t>
        </is>
      </c>
      <c r="G13" s="33" t="inlineStr">
        <is>
          <t>YT馬車道ビル304</t>
        </is>
      </c>
      <c r="H13" s="38" t="inlineStr">
        <is>
          <t>050-5894-1192</t>
        </is>
      </c>
      <c r="I13" s="33" t="n"/>
    </row>
    <row r="14">
      <c r="B14" s="34" t="n">
        <v>10</v>
      </c>
      <c r="C14" s="33" t="inlineStr">
        <is>
          <t>Migrant Workers Office Tokyo</t>
        </is>
      </c>
      <c r="D14" s="33" t="n"/>
      <c r="E14" s="33" t="inlineStr">
        <is>
          <t>106-8537</t>
        </is>
      </c>
      <c r="F14" s="33" t="inlineStr">
        <is>
          <t>5-15-5 Roppongi, Minato-ku, Tokyo</t>
        </is>
      </c>
      <c r="G14" s="33" t="n"/>
      <c r="H14" s="38" t="n"/>
      <c r="I14" s="33" t="n"/>
    </row>
    <row r="15" ht="19" customHeight="1" s="79">
      <c r="B15" s="34" t="n">
        <v>11</v>
      </c>
      <c r="C15" s="35" t="inlineStr">
        <is>
          <t>株式会社　ホルテック</t>
        </is>
      </c>
      <c r="D15" s="33" t="inlineStr">
        <is>
          <t>技術営業部　山下勝民様</t>
        </is>
      </c>
      <c r="E15" s="33" t="inlineStr">
        <is>
          <t>224-0033</t>
        </is>
      </c>
      <c r="F15" s="33" t="inlineStr">
        <is>
          <t>横浜市都筑区茅ヶ崎東4-1-7</t>
        </is>
      </c>
      <c r="G15" s="33" t="n"/>
      <c r="H15" s="38" t="inlineStr">
        <is>
          <t>045-941-1411</t>
        </is>
      </c>
      <c r="I15" s="33" t="inlineStr">
        <is>
          <t>技能実習生受入事業パンフレット在中</t>
        </is>
      </c>
    </row>
    <row r="16">
      <c r="B16" s="34" t="n">
        <v>12</v>
      </c>
      <c r="C16" s="33" t="inlineStr">
        <is>
          <t>木村祐司税理士事務所</t>
        </is>
      </c>
      <c r="D16" s="33" t="inlineStr">
        <is>
          <t>早田先生</t>
        </is>
      </c>
      <c r="E16" s="33" t="inlineStr">
        <is>
          <t>220-0004</t>
        </is>
      </c>
      <c r="F16" s="33" t="inlineStr">
        <is>
          <t>横浜市西区北幸2-9-23</t>
        </is>
      </c>
      <c r="G16" s="33" t="inlineStr">
        <is>
          <t>新興ビル3F</t>
        </is>
      </c>
      <c r="H16" s="38" t="inlineStr">
        <is>
          <t>045-412-3137</t>
        </is>
      </c>
      <c r="I16" s="33" t="n"/>
    </row>
    <row r="17">
      <c r="B17" s="34" t="n">
        <v>13</v>
      </c>
      <c r="C17" s="33" t="inlineStr">
        <is>
          <t>学校法人情報文化学園アーツカレッジヨコハマ</t>
        </is>
      </c>
      <c r="D17" s="33" t="inlineStr">
        <is>
          <t>大矢様</t>
        </is>
      </c>
      <c r="E17" s="33" t="inlineStr">
        <is>
          <t>220-0072</t>
        </is>
      </c>
      <c r="F17" s="33" t="inlineStr">
        <is>
          <t>横浜市西区浅間町2-105-8</t>
        </is>
      </c>
      <c r="G17" s="33" t="n"/>
      <c r="H17" s="38" t="inlineStr">
        <is>
          <t>0120-557-7541</t>
        </is>
      </c>
      <c r="I17" s="33" t="inlineStr">
        <is>
          <t>留学生の申請添付書類在中</t>
        </is>
      </c>
      <c r="N17" s="41" t="n"/>
    </row>
    <row r="18">
      <c r="B18" s="34" t="n">
        <v>14</v>
      </c>
      <c r="C18" s="33" t="inlineStr">
        <is>
          <t>西田　匡</t>
        </is>
      </c>
      <c r="D18" s="33" t="n"/>
      <c r="E18" s="33" t="inlineStr">
        <is>
          <t>680-0524</t>
        </is>
      </c>
      <c r="F18" s="33" t="inlineStr">
        <is>
          <t>鳥取県八頭郡八頭町茂田183</t>
        </is>
      </c>
      <c r="G18" s="33" t="n"/>
      <c r="H18" s="38" t="inlineStr">
        <is>
          <t>090-2007-6647</t>
        </is>
      </c>
      <c r="I18" s="33" t="inlineStr">
        <is>
          <t>修正書類在中</t>
        </is>
      </c>
    </row>
    <row r="19">
      <c r="B19" s="34" t="n">
        <v>15</v>
      </c>
      <c r="C19" s="33" t="inlineStr">
        <is>
          <t>渡辺　エリサ</t>
        </is>
      </c>
      <c r="D19" s="33" t="n"/>
      <c r="E19" s="33" t="inlineStr">
        <is>
          <t>210-0822</t>
        </is>
      </c>
      <c r="F19" s="33" t="inlineStr">
        <is>
          <t>川崎市川崎区田町2-3-16</t>
        </is>
      </c>
      <c r="G19" s="33" t="inlineStr">
        <is>
          <t>つかさハイツ103</t>
        </is>
      </c>
      <c r="H19" s="38" t="n"/>
      <c r="I19" s="33" t="n"/>
    </row>
    <row r="20">
      <c r="B20" s="34" t="n">
        <v>16</v>
      </c>
      <c r="C20" s="33" t="inlineStr">
        <is>
          <t>協同組合HOF</t>
        </is>
      </c>
      <c r="D20" s="33" t="inlineStr">
        <is>
          <t>担当　伊藤　和博</t>
        </is>
      </c>
      <c r="E20" s="33" t="inlineStr">
        <is>
          <t>231-0033</t>
        </is>
      </c>
      <c r="F20" s="33" t="inlineStr">
        <is>
          <t>横浜市中区長者町4-9-6</t>
        </is>
      </c>
      <c r="G20" s="39" t="inlineStr">
        <is>
          <t>青柳パークビル202</t>
        </is>
      </c>
      <c r="H20" s="38" t="inlineStr">
        <is>
          <t>050-5576-8275</t>
        </is>
      </c>
      <c r="I20" s="33" t="n"/>
    </row>
    <row r="21">
      <c r="B21" s="34" t="n">
        <v>17</v>
      </c>
      <c r="C21" s="40" t="inlineStr">
        <is>
          <t>株式会社 Next Renovation</t>
        </is>
      </c>
      <c r="D21" s="33" t="inlineStr">
        <is>
          <t>代表取締役　藤　幸一</t>
        </is>
      </c>
      <c r="E21" s="33" t="inlineStr">
        <is>
          <t>143-0027</t>
        </is>
      </c>
      <c r="F21" s="33" t="inlineStr">
        <is>
          <t>東京都大田区中馬込3丁目12番8号</t>
        </is>
      </c>
      <c r="G21" s="33" t="n"/>
      <c r="H21" s="38" t="inlineStr">
        <is>
          <t>03-6451-8261</t>
        </is>
      </c>
      <c r="I21" s="33" t="n"/>
    </row>
    <row r="22">
      <c r="B22" s="34" t="n">
        <v>18</v>
      </c>
      <c r="C22" s="33" t="inlineStr">
        <is>
          <t>有限会社　横通工業</t>
        </is>
      </c>
      <c r="D22" s="33" t="inlineStr">
        <is>
          <t>代表取締役　門明　貴次</t>
        </is>
      </c>
      <c r="E22" s="33" t="inlineStr">
        <is>
          <t>235-0033</t>
        </is>
      </c>
      <c r="F22" s="33" t="inlineStr">
        <is>
          <t>神奈川県横浜市磯子区杉田5-4-2</t>
        </is>
      </c>
      <c r="G22" s="33" t="n"/>
      <c r="H22" s="38" t="inlineStr">
        <is>
          <t>045-771-5307</t>
        </is>
      </c>
      <c r="I22" s="33" t="n"/>
    </row>
    <row r="23">
      <c r="B23" s="34" t="n">
        <v>19</v>
      </c>
      <c r="C23" s="33" t="inlineStr">
        <is>
          <t>カセツ工機株式会社</t>
        </is>
      </c>
      <c r="D23" s="33" t="inlineStr">
        <is>
          <t>代表取締役　西田　浩二</t>
        </is>
      </c>
      <c r="E23" s="33" t="inlineStr">
        <is>
          <t>244-0004</t>
        </is>
      </c>
      <c r="F23" s="33" t="inlineStr">
        <is>
          <t>神奈川県横浜市戸塚区小雀町965-3</t>
        </is>
      </c>
      <c r="G23" s="33" t="n"/>
      <c r="H23" s="38" t="inlineStr">
        <is>
          <t>045-851-9741</t>
        </is>
      </c>
      <c r="I23" s="33" t="n"/>
    </row>
    <row r="24">
      <c r="B24" s="34" t="n">
        <v>20</v>
      </c>
      <c r="C24" s="33" t="inlineStr">
        <is>
          <t>株式会社フィリピン人材開発ラボ</t>
        </is>
      </c>
      <c r="D24" s="33" t="inlineStr">
        <is>
          <t>代表取締役伊藤和博</t>
        </is>
      </c>
      <c r="E24" s="33" t="inlineStr">
        <is>
          <t>231-0002</t>
        </is>
      </c>
      <c r="F24" s="33" t="inlineStr">
        <is>
          <t>横浜市中区海岸通4-20-2</t>
        </is>
      </c>
      <c r="G24" s="33" t="inlineStr">
        <is>
          <t>YT馬車道ビル</t>
        </is>
      </c>
      <c r="H24" s="38" t="inlineStr">
        <is>
          <t>080-3173-9868</t>
        </is>
      </c>
      <c r="I24" s="33" t="n"/>
    </row>
    <row r="25">
      <c r="B25" s="34" t="n">
        <v>21</v>
      </c>
      <c r="C25" s="33" t="inlineStr">
        <is>
          <t>伊藤和博</t>
        </is>
      </c>
      <c r="D25" s="33" t="n"/>
      <c r="E25" s="33" t="inlineStr">
        <is>
          <t>231-0002</t>
        </is>
      </c>
      <c r="F25" s="33" t="inlineStr">
        <is>
          <t>横浜市中区海岸通5-25-2</t>
        </is>
      </c>
      <c r="G25" s="33" t="inlineStr">
        <is>
          <t>シャレール海岸通408</t>
        </is>
      </c>
      <c r="H25" s="38" t="inlineStr">
        <is>
          <t>080-3173-9868</t>
        </is>
      </c>
      <c r="I25" s="33" t="n"/>
    </row>
    <row r="26">
      <c r="B26" s="34" t="n">
        <v>22</v>
      </c>
      <c r="C26" s="33" t="inlineStr">
        <is>
          <t>Good Points Co., Ltd.</t>
        </is>
      </c>
      <c r="D26" s="33" t="inlineStr">
        <is>
          <t>President Mr. RYOTA SAKAMOTO</t>
        </is>
      </c>
      <c r="E26" s="33" t="inlineStr">
        <is>
          <t>231-0005</t>
        </is>
      </c>
      <c r="F26" s="33" t="inlineStr">
        <is>
          <t xml:space="preserve">5th floor AZUMA BLDG, 1-7 Honcho, Naka-ku, </t>
        </is>
      </c>
      <c r="G26" s="33" t="inlineStr">
        <is>
          <t>Yokohama city, Kanagawa Pref. JAPAN</t>
        </is>
      </c>
      <c r="H26" s="38" t="inlineStr">
        <is>
          <t>045-330-1831</t>
        </is>
      </c>
      <c r="I26" s="33" t="n"/>
    </row>
    <row r="27">
      <c r="B27" s="34" t="n">
        <v>23</v>
      </c>
      <c r="C27" s="33" t="inlineStr">
        <is>
          <t>ANCHOR GROUND Co., Ltd.</t>
        </is>
      </c>
      <c r="D27" s="33" t="inlineStr">
        <is>
          <t>President Mr. AKASHI SASAKI</t>
        </is>
      </c>
      <c r="E27" s="33" t="inlineStr">
        <is>
          <t>231-0002</t>
        </is>
      </c>
      <c r="F27" s="33" t="inlineStr">
        <is>
          <t xml:space="preserve">GF Share-ru Kaigandori, 5-25-2 Kaigandori, </t>
        </is>
      </c>
      <c r="G27" s="39" t="inlineStr">
        <is>
          <t>Naka-ku, Yokohama shi, Kanagawa Pref. 2310002 JAPAN</t>
        </is>
      </c>
      <c r="H27" s="38" t="inlineStr">
        <is>
          <t>045-232-4087</t>
        </is>
      </c>
      <c r="I27" s="33" t="n"/>
    </row>
    <row r="28">
      <c r="B28" s="34" t="n">
        <v>24</v>
      </c>
      <c r="C28" s="33" t="inlineStr">
        <is>
          <t>株式会社　井戸屋</t>
        </is>
      </c>
      <c r="D28" s="33" t="inlineStr">
        <is>
          <t>代表取締役　綾　久</t>
        </is>
      </c>
      <c r="E28" s="33" t="inlineStr">
        <is>
          <t>253-0008</t>
        </is>
      </c>
      <c r="F28" s="33" t="inlineStr">
        <is>
          <t>神奈川県茅ヶ崎市芹沢874-2</t>
        </is>
      </c>
      <c r="G28" s="33" t="n"/>
      <c r="H28" s="38" t="inlineStr">
        <is>
          <t>0467-54-3241</t>
        </is>
      </c>
      <c r="I28" s="33" t="n"/>
    </row>
    <row r="29">
      <c r="B29" s="34" t="n">
        <v>25</v>
      </c>
      <c r="C29" s="33" t="inlineStr">
        <is>
          <t>三和工業株式会社</t>
        </is>
      </c>
      <c r="D29" s="33" t="inlineStr">
        <is>
          <t>飯田 秀典</t>
        </is>
      </c>
      <c r="E29" s="33" t="inlineStr">
        <is>
          <t>252-0816</t>
        </is>
      </c>
      <c r="F29" s="33" t="inlineStr">
        <is>
          <t>神奈川県藤沢市遠藤298-5</t>
        </is>
      </c>
      <c r="G29" s="33" t="n"/>
      <c r="H29" s="38" t="inlineStr">
        <is>
          <t>0466-47-7738</t>
        </is>
      </c>
      <c r="I29" s="33" t="n"/>
    </row>
    <row r="30">
      <c r="B30" s="34" t="n">
        <v>26</v>
      </c>
      <c r="C30" s="33" t="inlineStr">
        <is>
          <t>株式会社　小沼工務店</t>
        </is>
      </c>
      <c r="D30" s="33" t="inlineStr">
        <is>
          <t>代表取締役　小沼　三男</t>
        </is>
      </c>
      <c r="E30" s="33" t="inlineStr">
        <is>
          <t>210-0986</t>
        </is>
      </c>
      <c r="F30" s="33" t="inlineStr">
        <is>
          <t>神奈川県川崎市川崎区池上町9-23</t>
        </is>
      </c>
      <c r="G30" s="33" t="n"/>
      <c r="H30" s="38" t="inlineStr">
        <is>
          <t>044-266-8976</t>
        </is>
      </c>
      <c r="I30" s="33" t="n"/>
    </row>
    <row r="31">
      <c r="B31" s="34" t="n">
        <v>27</v>
      </c>
      <c r="C31" s="33" t="inlineStr">
        <is>
          <t>外国人技能実習機構　東京事務所</t>
        </is>
      </c>
      <c r="D31" s="33" t="inlineStr">
        <is>
          <t>指導課</t>
        </is>
      </c>
      <c r="E31" s="33" t="inlineStr">
        <is>
          <t>101-0041</t>
        </is>
      </c>
      <c r="F31" s="33" t="inlineStr">
        <is>
          <t>東京都千代田区神田須田町2-7-2</t>
        </is>
      </c>
      <c r="G31" s="33" t="inlineStr">
        <is>
          <t>アーバンセンター神田須田町4階及び7階</t>
        </is>
      </c>
      <c r="H31" s="38" t="inlineStr">
        <is>
          <t>03-6433-9971</t>
        </is>
      </c>
      <c r="I31" s="33" t="n"/>
    </row>
    <row r="32">
      <c r="B32" s="34" t="n">
        <v>28</v>
      </c>
      <c r="C32" s="33" t="inlineStr">
        <is>
          <t>東京出入国在留管理局オンライン審査部門</t>
        </is>
      </c>
      <c r="D32" s="33" t="inlineStr">
        <is>
          <t>オンライン申請手続班（おだいば分室内）</t>
        </is>
      </c>
      <c r="E32" s="33" t="inlineStr">
        <is>
          <t>135-0064</t>
        </is>
      </c>
      <c r="F32" s="33" t="inlineStr">
        <is>
          <t>東京都江東区青海2-7-11</t>
        </is>
      </c>
      <c r="G32" s="33" t="inlineStr">
        <is>
          <t>東京港湾合同庁舎9階</t>
        </is>
      </c>
      <c r="H32" s="38" t="inlineStr">
        <is>
          <t>03-5363-3030</t>
        </is>
      </c>
      <c r="I32" s="33" t="n"/>
    </row>
    <row r="33">
      <c r="B33" s="34" t="n">
        <v>29</v>
      </c>
      <c r="C33" s="33" t="inlineStr">
        <is>
          <t>東京出入国在留管理局</t>
        </is>
      </c>
      <c r="D33" s="33" t="inlineStr">
        <is>
          <t>在留申請オンライン審査部門</t>
        </is>
      </c>
      <c r="E33" s="33" t="inlineStr">
        <is>
          <t>160-0004</t>
        </is>
      </c>
      <c r="F33" s="33" t="inlineStr">
        <is>
          <t>東京都新宿区四谷1丁目6番1号</t>
        </is>
      </c>
      <c r="G33" s="33" t="inlineStr">
        <is>
          <t>四谷タワー14階</t>
        </is>
      </c>
      <c r="H33" s="38" t="n"/>
      <c r="I33" s="33" t="n"/>
    </row>
    <row r="34">
      <c r="B34" s="34" t="n">
        <v>30</v>
      </c>
      <c r="C34" s="33" t="inlineStr">
        <is>
          <t>外国人技能実習機構　東京事務所</t>
        </is>
      </c>
      <c r="D34" s="33" t="inlineStr">
        <is>
          <t>認定課</t>
        </is>
      </c>
      <c r="E34" s="33" t="inlineStr">
        <is>
          <t>101-0041</t>
        </is>
      </c>
      <c r="F34" s="33" t="inlineStr">
        <is>
          <t>東京都千代田区神田須田町2-7-2</t>
        </is>
      </c>
      <c r="G34" s="33" t="inlineStr">
        <is>
          <t>アーバンセンター神田須田町4階及び7階</t>
        </is>
      </c>
      <c r="H34" s="38" t="inlineStr">
        <is>
          <t>03-6433-9975</t>
        </is>
      </c>
      <c r="I34" s="33" t="n"/>
    </row>
    <row r="35">
      <c r="B35" s="34" t="n">
        <v>31</v>
      </c>
      <c r="C35" s="33" t="inlineStr">
        <is>
          <t>外国人技能実習機構</t>
        </is>
      </c>
      <c r="D35" s="33" t="inlineStr">
        <is>
          <t>指導課</t>
        </is>
      </c>
      <c r="E35" s="33" t="inlineStr">
        <is>
          <t>108-0022</t>
        </is>
      </c>
      <c r="F35" s="33" t="inlineStr">
        <is>
          <t>東京都港区海岸3-9-6　LOOP-X3F</t>
        </is>
      </c>
      <c r="G35" s="33" t="n"/>
      <c r="H35" s="33" t="inlineStr">
        <is>
          <t>03-6712-1923</t>
        </is>
      </c>
      <c r="I35" s="33" t="n"/>
    </row>
    <row r="36">
      <c r="B36" s="34" t="n">
        <v>32</v>
      </c>
      <c r="C36" s="33" t="inlineStr">
        <is>
          <t>KYODOKUMIAI HOF</t>
        </is>
      </c>
      <c r="D36" s="33" t="inlineStr">
        <is>
          <t>KAZUHIRO ITO</t>
        </is>
      </c>
      <c r="E36" s="33" t="inlineStr">
        <is>
          <t>231-0033</t>
        </is>
      </c>
      <c r="F36" s="33" t="inlineStr">
        <is>
          <t>#202 Aoyagipa-ku BLDG, 4-9-6 Chojamachi</t>
        </is>
      </c>
      <c r="G36" s="33" t="inlineStr">
        <is>
          <t>Naka-ku, Yokohama shi, Kanagawa Pref. 2310002 JAPAN</t>
        </is>
      </c>
      <c r="H36" s="33" t="inlineStr">
        <is>
          <t>080-3173-9868</t>
        </is>
      </c>
      <c r="I36" s="33" t="n"/>
    </row>
    <row r="37">
      <c r="B37" s="34" t="n">
        <v>33</v>
      </c>
      <c r="C37" s="33" t="inlineStr">
        <is>
          <t>東京都職業能力開発協会</t>
        </is>
      </c>
      <c r="D37" s="33" t="inlineStr">
        <is>
          <t>基礎・随時級担当</t>
        </is>
      </c>
      <c r="E37" s="33" t="inlineStr">
        <is>
          <t>101-8527</t>
        </is>
      </c>
      <c r="F37" s="33" t="inlineStr">
        <is>
          <t>東京都千代田区内神田1-1-5</t>
        </is>
      </c>
      <c r="G37" s="33" t="inlineStr">
        <is>
          <t>東京都産業労働局神田庁舎5階</t>
        </is>
      </c>
      <c r="H37" s="33" t="n"/>
      <c r="I37" s="33" t="n"/>
    </row>
    <row r="38">
      <c r="B38" s="34" t="n">
        <v>34</v>
      </c>
      <c r="C38" s="33" t="inlineStr">
        <is>
          <t>もつ煮込み専門店 沼田</t>
        </is>
      </c>
      <c r="D38" s="33" t="inlineStr">
        <is>
          <t>代表取締役　佐々木　証様</t>
        </is>
      </c>
      <c r="E38" s="33" t="inlineStr">
        <is>
          <t>210-0023</t>
        </is>
      </c>
      <c r="F38" s="33" t="inlineStr">
        <is>
          <t>神奈川県川崎市川崎区小川町２−１１</t>
        </is>
      </c>
      <c r="G38" s="33" t="n"/>
      <c r="H38" s="33" t="n"/>
      <c r="I38" s="33" t="n"/>
    </row>
    <row r="39">
      <c r="B39" s="34" t="n">
        <v>35</v>
      </c>
      <c r="C39" s="33" t="inlineStr">
        <is>
          <t xml:space="preserve">木村祐司税理士事務所 </t>
        </is>
      </c>
      <c r="D39" s="33" t="inlineStr">
        <is>
          <t>大沼　先生</t>
        </is>
      </c>
      <c r="E39" s="33" t="inlineStr">
        <is>
          <t>220-0004</t>
        </is>
      </c>
      <c r="F39" s="33" t="inlineStr">
        <is>
          <t>横浜市西区北幸2-9-23新興ビル3F</t>
        </is>
      </c>
      <c r="G39" s="33" t="n"/>
      <c r="H39" s="33" t="n"/>
      <c r="I39" s="33" t="n"/>
    </row>
    <row r="40">
      <c r="B40" s="34" t="n">
        <v>36</v>
      </c>
      <c r="C40" s="33" t="inlineStr">
        <is>
          <t>株式会社　井戸屋</t>
        </is>
      </c>
      <c r="D40" s="33" t="inlineStr">
        <is>
          <t>営業部長 飯田　秀英様</t>
        </is>
      </c>
      <c r="E40" s="33" t="inlineStr">
        <is>
          <t>252-0816</t>
        </is>
      </c>
      <c r="F40" s="33" t="inlineStr">
        <is>
          <t>神奈川県藤沢市遠藤298-5</t>
        </is>
      </c>
      <c r="G40" s="33" t="n"/>
      <c r="H40" s="33" t="n"/>
      <c r="I40" s="33" t="n"/>
    </row>
    <row r="41">
      <c r="B41" s="34" t="n">
        <v>37</v>
      </c>
      <c r="C41" s="33" t="inlineStr">
        <is>
          <t>外国人技能実習機構本部</t>
        </is>
      </c>
      <c r="D41" s="33" t="inlineStr">
        <is>
          <t xml:space="preserve">技能実習部　審査課　</t>
        </is>
      </c>
      <c r="E41" s="33" t="inlineStr">
        <is>
          <t>108-0022</t>
        </is>
      </c>
      <c r="F41" s="33" t="inlineStr">
        <is>
          <t>東京都港区海岸3-9-15　LOOP-X3階</t>
        </is>
      </c>
      <c r="G41" s="33" t="n"/>
      <c r="H41" s="33" t="n"/>
      <c r="I41" s="33" t="n"/>
    </row>
    <row r="42">
      <c r="B42" s="34" t="n">
        <v>38</v>
      </c>
      <c r="C42" s="33" t="inlineStr">
        <is>
          <t>YELLOW WING COOPERATIVE</t>
        </is>
      </c>
      <c r="D42" s="33" t="inlineStr">
        <is>
          <t>Representative Director HAJIME TAKIZAWA</t>
        </is>
      </c>
      <c r="E42" s="33" t="inlineStr">
        <is>
          <t>053-0042</t>
        </is>
      </c>
      <c r="F42" s="33" t="inlineStr">
        <is>
          <t>2-20-14 Sankocho, Tomakomai-shi, Hokkaido 053-0042, Japan</t>
        </is>
      </c>
      <c r="G42" s="33" t="n"/>
      <c r="H42" s="33" t="inlineStr">
        <is>
          <t>0144-36-8177</t>
        </is>
      </c>
      <c r="I42" s="33" t="inlineStr">
        <is>
          <t>返信用</t>
        </is>
      </c>
    </row>
    <row r="43">
      <c r="B43" s="34" t="n">
        <v>39</v>
      </c>
      <c r="C43" s="33" t="inlineStr">
        <is>
          <t>神奈川県福祉子どもみらい局福祉部</t>
        </is>
      </c>
      <c r="D43" s="33" t="inlineStr">
        <is>
          <t>障害福祉課　地域生活支援グループ</t>
        </is>
      </c>
      <c r="E43" s="33" t="inlineStr">
        <is>
          <t>231-8588</t>
        </is>
      </c>
      <c r="F43" s="33" t="inlineStr">
        <is>
          <t>横浜市中区日本大通1</t>
        </is>
      </c>
      <c r="G43" s="33" t="n"/>
      <c r="H43" s="33" t="inlineStr">
        <is>
          <t>045-210-1111</t>
        </is>
      </c>
      <c r="I43" s="33" t="n"/>
    </row>
    <row r="44">
      <c r="B44" s="34" t="n">
        <v>40</v>
      </c>
      <c r="C44" s="33" t="inlineStr">
        <is>
          <t>河本開発工業株式会社</t>
        </is>
      </c>
      <c r="D44" s="33" t="inlineStr">
        <is>
          <t>河本考司社長</t>
        </is>
      </c>
      <c r="E44" s="33" t="inlineStr">
        <is>
          <t>236-0021</t>
        </is>
      </c>
      <c r="F44" s="33" t="inlineStr">
        <is>
          <t>横浜市金沢区泥亀1-21-6浜勇ビル302</t>
        </is>
      </c>
      <c r="G44" s="33" t="n"/>
      <c r="H44" s="33" t="n"/>
      <c r="I44" s="33" t="n"/>
    </row>
    <row r="45">
      <c r="B45" s="34" t="n">
        <v>41</v>
      </c>
      <c r="C45" s="33" t="inlineStr">
        <is>
          <t>訪問看護ステーション　えーる</t>
        </is>
      </c>
      <c r="D45" s="33" t="inlineStr">
        <is>
          <t>上松</t>
        </is>
      </c>
      <c r="E45" s="33" t="inlineStr">
        <is>
          <t>241-0014</t>
        </is>
      </c>
      <c r="F45" s="33" t="inlineStr">
        <is>
          <t>横浜市旭区市沢町561-1-101</t>
        </is>
      </c>
      <c r="G45" s="33" t="n"/>
      <c r="H45" s="33" t="n"/>
      <c r="I45" s="33" t="n"/>
    </row>
    <row r="46">
      <c r="B46" s="34" t="n">
        <v>42</v>
      </c>
      <c r="C46" s="33" t="inlineStr">
        <is>
          <t>大内建設工業株式会社</t>
        </is>
      </c>
      <c r="D46" s="33" t="inlineStr">
        <is>
          <t>大内雅人</t>
        </is>
      </c>
      <c r="E46" s="33" t="inlineStr">
        <is>
          <t>235-0045</t>
        </is>
      </c>
      <c r="F46" s="33" t="inlineStr">
        <is>
          <t>横浜市磯子区洋光台5-7-38</t>
        </is>
      </c>
      <c r="G46" s="33" t="n"/>
      <c r="H46" s="33" t="inlineStr">
        <is>
          <t>080-2392-4982</t>
        </is>
      </c>
      <c r="I46" s="33" t="n"/>
    </row>
    <row r="47">
      <c r="B47" s="34" t="n">
        <v>43</v>
      </c>
      <c r="C47" s="33" t="inlineStr">
        <is>
          <t>有限会社大沢造園</t>
        </is>
      </c>
      <c r="D47" s="33" t="inlineStr">
        <is>
          <t>大澤清一郎</t>
        </is>
      </c>
      <c r="E47" s="33" t="inlineStr">
        <is>
          <t>152-0033</t>
        </is>
      </c>
      <c r="F47" s="33" t="inlineStr">
        <is>
          <t>東京都目黒区大岡山1-21-7</t>
        </is>
      </c>
      <c r="G47" s="33" t="n"/>
      <c r="H47" s="33" t="inlineStr">
        <is>
          <t>03-3724-1450</t>
        </is>
      </c>
      <c r="I47" s="33" t="n"/>
    </row>
    <row r="48">
      <c r="B48" s="34" t="n">
        <v>44</v>
      </c>
      <c r="C48" s="33" t="inlineStr">
        <is>
          <t>株式会社 伊原工業</t>
        </is>
      </c>
      <c r="D48" s="33" t="inlineStr">
        <is>
          <t>代表取締役　伊原 信重</t>
        </is>
      </c>
      <c r="E48" s="33" t="inlineStr">
        <is>
          <t>247-0074</t>
        </is>
      </c>
      <c r="F48" s="33" t="inlineStr">
        <is>
          <t>神奈川県鎌倉市城廻682番地24</t>
        </is>
      </c>
      <c r="G48" s="33" t="n"/>
      <c r="H48" s="33" t="inlineStr">
        <is>
          <t>0467 - 38 - 6158</t>
        </is>
      </c>
      <c r="I48" s="33" t="n"/>
    </row>
    <row r="49">
      <c r="B49" s="34" t="n">
        <v>45</v>
      </c>
      <c r="C49" s="33" t="inlineStr">
        <is>
          <t>東京出入国在留管理局横浜支局</t>
        </is>
      </c>
      <c r="D49" s="33" t="inlineStr">
        <is>
          <t>就労・永住審査部門</t>
        </is>
      </c>
      <c r="E49" s="33" t="inlineStr">
        <is>
          <t>236-0002</t>
        </is>
      </c>
      <c r="F49" s="33" t="inlineStr">
        <is>
          <t>神奈川県横浜市金沢区鳥浜町10-7</t>
        </is>
      </c>
      <c r="G49" s="33" t="n"/>
      <c r="H49" s="33" t="n"/>
      <c r="I49" s="33" t="n"/>
    </row>
    <row r="50">
      <c r="B50" s="34" t="n">
        <v>46</v>
      </c>
      <c r="C50" s="33" t="inlineStr">
        <is>
          <t>株式会社大栄工業</t>
        </is>
      </c>
      <c r="D50" s="33" t="inlineStr">
        <is>
          <t>代表取締役 金山 正虎</t>
        </is>
      </c>
      <c r="E50" s="33" t="inlineStr">
        <is>
          <t>220-0001</t>
        </is>
      </c>
      <c r="F50" s="33" t="inlineStr">
        <is>
          <t>神奈川県横浜市西区北軽井沢55-26</t>
        </is>
      </c>
      <c r="G50" s="33" t="n"/>
      <c r="H50" s="33" t="inlineStr">
        <is>
          <t>045 - 311 - 3383</t>
        </is>
      </c>
      <c r="I50" s="33" t="n"/>
    </row>
    <row r="51">
      <c r="B51" s="34" t="n">
        <v>47</v>
      </c>
      <c r="C51" s="33" t="inlineStr">
        <is>
          <t>ペイントワークス有限会社</t>
        </is>
      </c>
      <c r="D51" s="33" t="inlineStr">
        <is>
          <t>代表取締役　石見 茂</t>
        </is>
      </c>
      <c r="E51" s="33" t="inlineStr">
        <is>
          <t>152-0033</t>
        </is>
      </c>
      <c r="F51" s="33" t="inlineStr">
        <is>
          <t>東京都目黒区大岡山1-3-13</t>
        </is>
      </c>
      <c r="G51" s="33" t="n"/>
      <c r="H51" s="33" t="inlineStr">
        <is>
          <t>03 - 6421 - 3402</t>
        </is>
      </c>
      <c r="I51" s="33" t="n"/>
    </row>
    <row r="52">
      <c r="B52" s="34" t="n">
        <v>48</v>
      </c>
      <c r="C52" s="33" t="inlineStr">
        <is>
          <t>MWO大阪</t>
        </is>
      </c>
      <c r="D52" s="33" t="n"/>
      <c r="E52" s="33" t="inlineStr">
        <is>
          <t>460-0008</t>
        </is>
      </c>
      <c r="F52" s="33" t="inlineStr">
        <is>
          <t>Hiroya Building, 3-31-3 Sakae, Naka-ku, Nagoya, Aichi Prefecture</t>
        </is>
      </c>
      <c r="G52" s="33" t="n"/>
      <c r="H52" s="33" t="inlineStr">
        <is>
          <t>052-211-8811</t>
        </is>
      </c>
      <c r="I52" s="33" t="n"/>
    </row>
    <row r="53">
      <c r="B53" s="34" t="n">
        <v>49</v>
      </c>
      <c r="C53" s="33" t="inlineStr">
        <is>
          <t>横浜中年金事務所</t>
        </is>
      </c>
      <c r="D53" s="33" t="inlineStr">
        <is>
          <t>徴収課　課長代理　高野</t>
        </is>
      </c>
      <c r="E53" s="33" t="inlineStr">
        <is>
          <t>231-0012</t>
        </is>
      </c>
      <c r="F53" s="33" t="inlineStr">
        <is>
          <t>横浜市中区相生町２丁目２８</t>
        </is>
      </c>
      <c r="G53" s="33" t="n"/>
      <c r="H53" s="33" t="inlineStr">
        <is>
          <t>045-641-7501</t>
        </is>
      </c>
      <c r="I53" s="33" t="n"/>
    </row>
    <row r="54">
      <c r="B54" s="34" t="n">
        <v>50</v>
      </c>
      <c r="C54" s="33" t="inlineStr">
        <is>
          <t>BUSTILLO, KRISTINE JAN LAMOSTE</t>
        </is>
      </c>
      <c r="D54" s="33" t="n"/>
      <c r="E54" s="33" t="inlineStr">
        <is>
          <t>156-0054</t>
        </is>
      </c>
      <c r="F54" s="33" t="inlineStr">
        <is>
          <t>東京都世田谷区桜丘5-25-11</t>
        </is>
      </c>
      <c r="G54" s="33" t="inlineStr">
        <is>
          <t>エルパティオ207号室</t>
        </is>
      </c>
      <c r="H54" s="33" t="inlineStr">
        <is>
          <t>080-3173-9868</t>
        </is>
      </c>
      <c r="I54" s="33" t="n"/>
    </row>
    <row r="55">
      <c r="B55" s="34" t="n">
        <v>51</v>
      </c>
      <c r="C55" s="33" t="inlineStr">
        <is>
          <t>AI TOYOTA</t>
        </is>
      </c>
      <c r="D55" s="33" t="inlineStr">
        <is>
          <t>本山　和夫</t>
        </is>
      </c>
      <c r="E55" s="33" t="inlineStr">
        <is>
          <t>471-0035</t>
        </is>
      </c>
      <c r="F55" s="33" t="inlineStr">
        <is>
          <t>愛知県豊田市小坂町１１丁目５０−１</t>
        </is>
      </c>
      <c r="G55" s="33" t="inlineStr">
        <is>
          <t>AI TOYOTA</t>
        </is>
      </c>
      <c r="H55" s="33" t="n"/>
      <c r="I55" s="33" t="n"/>
    </row>
    <row r="56">
      <c r="B56" s="34" t="n">
        <v>52</v>
      </c>
      <c r="C56" s="33" t="inlineStr">
        <is>
          <t>横浜市中部地域療育センター</t>
        </is>
      </c>
      <c r="D56" s="33" t="inlineStr">
        <is>
          <t>中島</t>
        </is>
      </c>
      <c r="E56" s="33" t="inlineStr">
        <is>
          <t>232-0007</t>
        </is>
      </c>
      <c r="F56" s="33" t="inlineStr">
        <is>
          <t>神奈川県横浜市南区清水ケ丘４９</t>
        </is>
      </c>
      <c r="G56" s="33" t="n"/>
      <c r="H56" s="33" t="inlineStr">
        <is>
          <t>045-253-0358</t>
        </is>
      </c>
      <c r="I56" s="33" t="n"/>
    </row>
    <row r="57">
      <c r="B57" s="34" t="n">
        <v>53</v>
      </c>
      <c r="C57" s="33" t="inlineStr">
        <is>
          <t>MWO大阪</t>
        </is>
      </c>
      <c r="D57" s="33" t="n"/>
      <c r="E57" s="33" t="inlineStr">
        <is>
          <t>541-0047</t>
        </is>
      </c>
      <c r="F57" s="33" t="inlineStr">
        <is>
          <t>7/F FPG Links Midosuji, 4-3-5 Awaji-machi,</t>
        </is>
      </c>
      <c r="G57" s="36" t="inlineStr">
        <is>
          <t>Chuo-ku, Osaka, Japan</t>
        </is>
      </c>
      <c r="H57" s="33" t="inlineStr">
        <is>
          <t>06-6575-7593</t>
        </is>
      </c>
      <c r="I57" s="33" t="n"/>
    </row>
    <row r="58">
      <c r="B58" s="34" t="n">
        <v>54</v>
      </c>
      <c r="C58" s="33" t="inlineStr">
        <is>
          <t>技能実習制度監査協会</t>
        </is>
      </c>
      <c r="D58" s="33" t="inlineStr">
        <is>
          <t>中尾　和正</t>
        </is>
      </c>
      <c r="E58" s="33" t="inlineStr">
        <is>
          <t>150-0002</t>
        </is>
      </c>
      <c r="F58" s="33" t="inlineStr">
        <is>
          <t>東京都渋谷区渋谷2-23-3渋谷東口ビル2階</t>
        </is>
      </c>
      <c r="G58" s="33" t="n"/>
      <c r="H58" s="33" t="inlineStr">
        <is>
          <t>03-5468-6979</t>
        </is>
      </c>
      <c r="I58" s="33" t="n"/>
    </row>
    <row r="59">
      <c r="B59" s="34" t="n">
        <v>55</v>
      </c>
      <c r="C59" s="33" t="inlineStr">
        <is>
          <t>名古屋出入国在留管理局</t>
        </is>
      </c>
      <c r="D59" s="33" t="inlineStr">
        <is>
          <t>就労審査第二部門　上田様</t>
        </is>
      </c>
      <c r="E59" s="33" t="inlineStr">
        <is>
          <t>455-8601</t>
        </is>
      </c>
      <c r="F59" s="33" t="inlineStr">
        <is>
          <t>愛知県名古屋市港区正保町5-18</t>
        </is>
      </c>
      <c r="G59" s="33" t="n"/>
      <c r="H59" s="33" t="inlineStr">
        <is>
          <t>0570-052259</t>
        </is>
      </c>
      <c r="I59" s="33" t="n"/>
    </row>
    <row r="60">
      <c r="B60" s="34" t="n">
        <v>56</v>
      </c>
      <c r="C60" s="33" t="inlineStr">
        <is>
          <t>藤　辰也</t>
        </is>
      </c>
      <c r="D60" s="33" t="n"/>
      <c r="E60" s="33" t="inlineStr">
        <is>
          <t>144-0055</t>
        </is>
      </c>
      <c r="F60" s="33" t="inlineStr">
        <is>
          <t>東京都大田区仲六郷2-40-1-206</t>
        </is>
      </c>
      <c r="G60" s="33" t="n"/>
      <c r="H60" s="33" t="n"/>
      <c r="I60" s="33" t="n"/>
    </row>
    <row r="61">
      <c r="B61" s="34" t="n">
        <v>57</v>
      </c>
      <c r="C61" s="33" t="inlineStr">
        <is>
          <t>日本建設機械施工協会</t>
        </is>
      </c>
      <c r="D61" s="33" t="inlineStr">
        <is>
          <t>技能評価試験担当者</t>
        </is>
      </c>
      <c r="E61" s="33" t="inlineStr">
        <is>
          <t>105-0011</t>
        </is>
      </c>
      <c r="F61" s="33" t="inlineStr">
        <is>
          <t>東京都港区芝公園3-5-8 機械振興会館201-2</t>
        </is>
      </c>
      <c r="G61" s="33" t="n"/>
      <c r="H61" s="33" t="inlineStr">
        <is>
          <t>03-6809-1757</t>
        </is>
      </c>
      <c r="I61" s="33" t="n"/>
    </row>
    <row r="62">
      <c r="B62" s="34" t="n">
        <v>58</v>
      </c>
      <c r="C62" s="33" t="inlineStr">
        <is>
          <t>有限会社　横通工業</t>
        </is>
      </c>
      <c r="D62" s="33" t="inlineStr">
        <is>
          <t>松本・仲山</t>
        </is>
      </c>
      <c r="E62" s="33" t="inlineStr">
        <is>
          <t>235-0033</t>
        </is>
      </c>
      <c r="F62" s="33" t="inlineStr">
        <is>
          <t>神奈川県横浜市磯子区杉田5-4-2</t>
        </is>
      </c>
      <c r="G62" s="33" t="n"/>
      <c r="H62" s="33" t="inlineStr">
        <is>
          <t>045-771-5307</t>
        </is>
      </c>
      <c r="I62" s="33" t="n"/>
    </row>
    <row r="63">
      <c r="B63" s="34" t="n">
        <v>59</v>
      </c>
      <c r="C63" s="33" t="inlineStr">
        <is>
          <t>株式会社Good Points</t>
        </is>
      </c>
      <c r="D63" s="33" t="inlineStr">
        <is>
          <t>代表取締役　坂元亮太</t>
        </is>
      </c>
      <c r="E63" s="33" t="inlineStr">
        <is>
          <t>231-0005</t>
        </is>
      </c>
      <c r="F63" s="33" t="inlineStr">
        <is>
          <t>横浜市中区本町1-7東ビル5F</t>
        </is>
      </c>
      <c r="G63" s="33" t="n"/>
      <c r="H63" s="38" t="inlineStr">
        <is>
          <t>045-330-1831</t>
        </is>
      </c>
      <c r="I63" s="33" t="n"/>
    </row>
    <row r="64">
      <c r="B64" s="34" t="n">
        <v>60</v>
      </c>
      <c r="C64" s="33" t="inlineStr">
        <is>
          <t>社会福祉法人　陽光会</t>
        </is>
      </c>
      <c r="D64" s="33" t="inlineStr">
        <is>
          <t>代表理事　佐伯隆史理事長</t>
        </is>
      </c>
      <c r="E64" s="33" t="inlineStr">
        <is>
          <t xml:space="preserve">241-0817 </t>
        </is>
      </c>
      <c r="F64" s="33" t="inlineStr">
        <is>
          <t>神奈川県横浜市旭区今宿１丁目６６−２６</t>
        </is>
      </c>
      <c r="G64" s="33" t="n"/>
      <c r="H64" s="33" t="inlineStr">
        <is>
          <t>045-959-1081</t>
        </is>
      </c>
      <c r="I64" s="33" t="inlineStr">
        <is>
          <t>雇用契約書2名在中</t>
        </is>
      </c>
    </row>
    <row r="65">
      <c r="B65" s="34" t="n">
        <v>61</v>
      </c>
      <c r="C65" s="33" t="inlineStr">
        <is>
          <t xml:space="preserve">東京出入国在留管理局	</t>
        </is>
      </c>
      <c r="D65" s="33" t="inlineStr">
        <is>
          <t>研修・短期滞在審査部門</t>
        </is>
      </c>
      <c r="E65" s="33" t="inlineStr">
        <is>
          <t>108-8255</t>
        </is>
      </c>
      <c r="F65" s="33" t="inlineStr">
        <is>
          <t>東京都港区港南5-5-30</t>
        </is>
      </c>
      <c r="G65" s="33" t="n"/>
      <c r="H65" s="33" t="n"/>
      <c r="I65" s="33" t="n"/>
    </row>
    <row r="66">
      <c r="B66" s="34" t="n">
        <v>62</v>
      </c>
      <c r="C66" s="33" t="inlineStr">
        <is>
          <t>東京出入国在留管理局横浜支局</t>
        </is>
      </c>
      <c r="D66" s="33" t="inlineStr">
        <is>
          <t>留学審査部門　イマイズミ様</t>
        </is>
      </c>
      <c r="E66" s="33" t="inlineStr">
        <is>
          <t>236-0002</t>
        </is>
      </c>
      <c r="F66" s="33" t="inlineStr">
        <is>
          <t>神奈川県横浜市金沢区鳥浜町10-7</t>
        </is>
      </c>
      <c r="G66" s="33" t="n"/>
      <c r="H66" s="33" t="n"/>
      <c r="I66" s="33" t="n"/>
    </row>
    <row r="67">
      <c r="B67" s="34" t="n">
        <v>63</v>
      </c>
      <c r="C67" s="37" t="inlineStr">
        <is>
          <t>MWO TOKYO</t>
        </is>
      </c>
      <c r="D67" s="33" t="n"/>
      <c r="E67" s="33" t="inlineStr">
        <is>
          <t>106-8537</t>
        </is>
      </c>
      <c r="F67" s="33" t="inlineStr">
        <is>
          <t>5-15-5 Roppongi, Minato-ku, Tokyo</t>
        </is>
      </c>
      <c r="G67" s="33" t="n"/>
      <c r="H67" s="33" t="n"/>
      <c r="I67" s="33" t="n"/>
    </row>
    <row r="68">
      <c r="B68" s="34" t="n">
        <v>64</v>
      </c>
      <c r="C68" s="33" t="inlineStr">
        <is>
          <t>鈴木孝幸様</t>
        </is>
      </c>
      <c r="D68" s="33" t="n"/>
      <c r="E68" s="33" t="inlineStr">
        <is>
          <t>232-0064</t>
        </is>
      </c>
      <c r="F68" s="33" t="inlineStr">
        <is>
          <t>横浜市南区 別所2-8-5 ソレイユ101</t>
        </is>
      </c>
      <c r="G68" s="33" t="n"/>
      <c r="H68" s="33" t="n"/>
      <c r="I68" s="33" t="n"/>
    </row>
    <row r="69">
      <c r="B69" s="34" t="n">
        <v>65</v>
      </c>
      <c r="C69" s="33" t="inlineStr">
        <is>
          <t>横浜市健康福祉局障害施策推進課</t>
        </is>
      </c>
      <c r="D69" s="33" t="inlineStr">
        <is>
          <t>施策調整係　ご担当者様</t>
        </is>
      </c>
      <c r="E69" s="33" t="inlineStr">
        <is>
          <t>231-0005</t>
        </is>
      </c>
      <c r="F69" s="33" t="inlineStr">
        <is>
          <t>横浜市中区本町6-50-10</t>
        </is>
      </c>
      <c r="G69" s="33" t="n"/>
      <c r="H69" s="33" t="inlineStr">
        <is>
          <t>045-671-3601</t>
        </is>
      </c>
      <c r="I69" s="33" t="inlineStr">
        <is>
          <t>指定更新書類在中</t>
        </is>
      </c>
    </row>
    <row r="70">
      <c r="B70" s="34" t="n">
        <v>66</v>
      </c>
      <c r="C70" s="33" t="inlineStr">
        <is>
          <t>ベルクリニック</t>
        </is>
      </c>
      <c r="D70" s="33" t="inlineStr">
        <is>
          <t>劉媛様</t>
        </is>
      </c>
      <c r="E70" s="33" t="inlineStr">
        <is>
          <t>150-0043</t>
        </is>
      </c>
      <c r="F70" s="33" t="inlineStr">
        <is>
          <t xml:space="preserve">東京都渋谷区道玄坂１丁目１８−３ </t>
        </is>
      </c>
      <c r="G70" s="33" t="inlineStr">
        <is>
          <t>プレミア道玄坂ビル 4F</t>
        </is>
      </c>
      <c r="H70" s="33" t="inlineStr">
        <is>
          <t>0120-154-142</t>
        </is>
      </c>
      <c r="I70" s="33" t="n"/>
    </row>
    <row r="71">
      <c r="B71" s="34" t="n">
        <v>67</v>
      </c>
      <c r="C71" s="33" t="inlineStr">
        <is>
          <t>聖セシリア女子高等学校</t>
        </is>
      </c>
      <c r="D71" s="33" t="inlineStr">
        <is>
          <t>受付ご担当社様</t>
        </is>
      </c>
      <c r="E71" s="33" t="inlineStr">
        <is>
          <t>242-0006</t>
        </is>
      </c>
      <c r="F71" s="33" t="inlineStr">
        <is>
          <t>神奈川県大和市南林間3-10-1</t>
        </is>
      </c>
      <c r="G71" s="33" t="n"/>
      <c r="H71" s="33" t="inlineStr">
        <is>
          <t>046-274-7405</t>
        </is>
      </c>
      <c r="I71" s="33" t="inlineStr">
        <is>
          <t>証明書交付願在中</t>
        </is>
      </c>
    </row>
    <row r="72">
      <c r="B72" s="34" t="n">
        <v>68</v>
      </c>
      <c r="C72" s="33" t="inlineStr">
        <is>
          <t>株式会社ビジョナリー</t>
        </is>
      </c>
      <c r="D72" s="33" t="inlineStr">
        <is>
          <t>人事本部長　森野将成様</t>
        </is>
      </c>
      <c r="E72" s="33" t="inlineStr">
        <is>
          <t>460-0008</t>
        </is>
      </c>
      <c r="F72" s="33" t="inlineStr">
        <is>
          <t>愛知県名古屋市中区栄1-18-9 TPBビル501</t>
        </is>
      </c>
      <c r="G72" s="33" t="n"/>
      <c r="H72" s="33" t="inlineStr">
        <is>
          <t>052-218-2571</t>
        </is>
      </c>
      <c r="I72" s="33" t="n"/>
    </row>
    <row r="73">
      <c r="B73" s="34" t="n">
        <v>69</v>
      </c>
      <c r="C73" s="33" t="inlineStr">
        <is>
          <t>Visionary Inc.</t>
        </is>
      </c>
      <c r="D73" s="33" t="inlineStr">
        <is>
          <t>Mr. Masanari Morino</t>
        </is>
      </c>
      <c r="E73" s="33" t="inlineStr">
        <is>
          <t>460-0008</t>
        </is>
      </c>
      <c r="F73" s="33" t="inlineStr">
        <is>
          <t>501 TPB BLDG, 1-18-9 Sakae, Naka-ku,</t>
        </is>
      </c>
      <c r="G73" s="33" t="inlineStr">
        <is>
          <t xml:space="preserve"> Nagoya city, Aichi Pref. JAPAN</t>
        </is>
      </c>
      <c r="H73" s="33" t="inlineStr">
        <is>
          <t>052-218-2571</t>
        </is>
      </c>
      <c r="I73" s="33" t="n"/>
    </row>
    <row r="74">
      <c r="B74" s="34" t="n">
        <v>70</v>
      </c>
      <c r="C74" s="37" t="inlineStr">
        <is>
          <t>MWO OSAKA</t>
        </is>
      </c>
      <c r="D74" s="33" t="n"/>
      <c r="E74" s="33" t="inlineStr">
        <is>
          <t>541-0047</t>
        </is>
      </c>
      <c r="F74" s="33" t="inlineStr">
        <is>
          <t>7/F FPG Links Midosuji, 4-3-5 Awaji-machi,</t>
        </is>
      </c>
      <c r="G74" s="36" t="inlineStr">
        <is>
          <t>Chuo-ku, Osaka, Japan</t>
        </is>
      </c>
      <c r="H74" s="33" t="inlineStr">
        <is>
          <t>06-6575-7593</t>
        </is>
      </c>
      <c r="I74" s="33" t="n"/>
    </row>
    <row r="75" ht="19" customHeight="1" s="79">
      <c r="B75" s="34" t="n">
        <v>71</v>
      </c>
      <c r="C75" s="35" t="inlineStr">
        <is>
          <t>株式会社　田川</t>
        </is>
      </c>
      <c r="D75" s="33" t="inlineStr">
        <is>
          <t>神奈川県横浜市金沢区六浦１−２１−２</t>
        </is>
      </c>
      <c r="E75" s="33" t="inlineStr">
        <is>
          <t>236-0031</t>
        </is>
      </c>
      <c r="F75" s="33" t="inlineStr">
        <is>
          <t>神奈川県横浜市金沢区六浦１−２１−２</t>
        </is>
      </c>
      <c r="G75" s="33" t="n"/>
      <c r="H75" s="33" t="n"/>
      <c r="I75" s="33" t="n"/>
    </row>
    <row r="76">
      <c r="B76" s="34" t="n">
        <v>72</v>
      </c>
      <c r="C76" s="33" t="inlineStr">
        <is>
          <t>訪問看護ステーション花くじら</t>
        </is>
      </c>
      <c r="D76" s="33" t="inlineStr">
        <is>
          <t>三辻暁美</t>
        </is>
      </c>
      <c r="E76" s="33" t="inlineStr">
        <is>
          <t>293-0001</t>
        </is>
      </c>
      <c r="F76" s="33" t="inlineStr">
        <is>
          <t>千葉県富津市大堀1500</t>
        </is>
      </c>
      <c r="G76" s="33" t="n"/>
      <c r="H76" s="33" t="n"/>
      <c r="I76" s="33" t="n"/>
    </row>
    <row r="77">
      <c r="B77" s="34" t="n">
        <v>73</v>
      </c>
      <c r="C77" s="33" t="inlineStr">
        <is>
          <t>Urashimakaren Co., Ltd.</t>
        </is>
      </c>
      <c r="D77" s="33" t="inlineStr">
        <is>
          <t>Tsukasa Kobayashi</t>
        </is>
      </c>
      <c r="E77" s="33" t="inlineStr">
        <is>
          <t>167-0051</t>
        </is>
      </c>
      <c r="F77" s="33" t="inlineStr">
        <is>
          <t xml:space="preserve">3-34-2,  Ogikubo, Suginami-ku, Tokyo Pref. </t>
        </is>
      </c>
      <c r="G77" s="33" t="n"/>
      <c r="H77" s="33" t="inlineStr">
        <is>
          <t>090-2428-0804</t>
        </is>
      </c>
      <c r="I77" s="33" t="n"/>
    </row>
    <row r="78">
      <c r="B78" s="34" t="n">
        <v>74</v>
      </c>
      <c r="C78" s="33" t="n"/>
      <c r="D78" s="33" t="n"/>
      <c r="E78" s="33" t="n"/>
      <c r="F78" s="33" t="n"/>
      <c r="G78" s="33" t="n"/>
      <c r="H78" s="33" t="n"/>
      <c r="I78" s="33" t="n"/>
    </row>
    <row r="79">
      <c r="B79" s="34" t="n">
        <v>75</v>
      </c>
      <c r="C79" s="33" t="n"/>
      <c r="D79" s="33" t="n"/>
      <c r="E79" s="33" t="n"/>
      <c r="F79" s="33" t="n"/>
      <c r="G79" s="33" t="n"/>
      <c r="H79" s="33" t="n"/>
      <c r="I79" s="33" t="n"/>
    </row>
    <row r="80">
      <c r="B80" s="34" t="n">
        <v>76</v>
      </c>
      <c r="C80" s="33" t="n"/>
      <c r="D80" s="33" t="n"/>
      <c r="E80" s="33" t="n"/>
      <c r="F80" s="33" t="n"/>
      <c r="G80" s="33" t="n"/>
      <c r="H80" s="33" t="n"/>
      <c r="I80" s="33" t="n"/>
    </row>
    <row r="81">
      <c r="B81" s="34" t="n">
        <v>77</v>
      </c>
      <c r="C81" s="33" t="n"/>
      <c r="D81" s="33" t="n"/>
      <c r="E81" s="33" t="n"/>
      <c r="F81" s="33" t="n"/>
      <c r="G81" s="33" t="n"/>
      <c r="H81" s="33" t="n"/>
      <c r="I81" s="33" t="n"/>
    </row>
    <row r="82">
      <c r="B82" s="34" t="n">
        <v>78</v>
      </c>
      <c r="C82" s="33" t="n"/>
      <c r="D82" s="33" t="n"/>
      <c r="E82" s="33" t="n"/>
      <c r="F82" s="33" t="n"/>
      <c r="G82" s="33" t="n"/>
      <c r="H82" s="33" t="n"/>
      <c r="I82" s="33" t="n"/>
    </row>
    <row r="83">
      <c r="B83" s="34" t="n">
        <v>79</v>
      </c>
      <c r="C83" s="33" t="n"/>
      <c r="D83" s="33" t="n"/>
      <c r="E83" s="33" t="n"/>
      <c r="F83" s="33" t="n"/>
      <c r="G83" s="33" t="n"/>
      <c r="H83" s="33" t="n"/>
      <c r="I83" s="33" t="n"/>
    </row>
    <row r="84">
      <c r="B84" s="34" t="n">
        <v>80</v>
      </c>
      <c r="C84" s="33" t="n"/>
      <c r="D84" s="33" t="n"/>
      <c r="E84" s="33" t="n"/>
      <c r="F84" s="33" t="n"/>
      <c r="G84" s="33" t="n"/>
      <c r="H84" s="33" t="n"/>
      <c r="I84" s="33" t="n"/>
    </row>
    <row r="85">
      <c r="B85" s="34" t="n">
        <v>81</v>
      </c>
      <c r="C85" s="33" t="n"/>
      <c r="D85" s="33" t="n"/>
      <c r="E85" s="33" t="n"/>
      <c r="F85" s="33" t="n"/>
      <c r="G85" s="33" t="n"/>
      <c r="H85" s="33" t="n"/>
      <c r="I85" s="33" t="n"/>
    </row>
    <row r="86">
      <c r="B86" s="34" t="n">
        <v>82</v>
      </c>
      <c r="C86" s="33" t="n"/>
      <c r="D86" s="33" t="n"/>
      <c r="E86" s="33" t="n"/>
      <c r="F86" s="33" t="n"/>
      <c r="G86" s="33" t="n"/>
      <c r="H86" s="33" t="n"/>
      <c r="I86" s="33" t="n"/>
    </row>
    <row r="87">
      <c r="B87" s="34" t="n">
        <v>83</v>
      </c>
      <c r="C87" s="33" t="n"/>
      <c r="D87" s="33" t="n"/>
      <c r="E87" s="33" t="n"/>
      <c r="F87" s="33" t="n"/>
      <c r="G87" s="33" t="n"/>
      <c r="H87" s="33" t="n"/>
      <c r="I87" s="33" t="n"/>
    </row>
    <row r="88">
      <c r="B88" s="34" t="n">
        <v>84</v>
      </c>
      <c r="C88" s="33" t="n"/>
      <c r="D88" s="33" t="n"/>
      <c r="E88" s="33" t="n"/>
      <c r="F88" s="33" t="n"/>
      <c r="G88" s="33" t="n"/>
      <c r="H88" s="33" t="n"/>
      <c r="I88" s="33" t="n"/>
    </row>
    <row r="89">
      <c r="B89" s="34" t="n">
        <v>85</v>
      </c>
      <c r="C89" s="33" t="n"/>
      <c r="D89" s="33" t="n"/>
      <c r="E89" s="33" t="n"/>
      <c r="F89" s="33" t="n"/>
      <c r="G89" s="33" t="n"/>
      <c r="H89" s="33" t="n"/>
      <c r="I89" s="33" t="n"/>
    </row>
    <row r="90">
      <c r="B90" s="34" t="n">
        <v>86</v>
      </c>
      <c r="C90" s="33" t="n"/>
      <c r="D90" s="33" t="n"/>
      <c r="E90" s="33" t="n"/>
      <c r="F90" s="33" t="n"/>
      <c r="G90" s="33" t="n"/>
      <c r="H90" s="33" t="n"/>
      <c r="I90" s="33" t="n"/>
    </row>
    <row r="91">
      <c r="B91" s="34" t="n">
        <v>87</v>
      </c>
      <c r="C91" s="33" t="n"/>
      <c r="D91" s="33" t="n"/>
      <c r="E91" s="33" t="n"/>
      <c r="F91" s="33" t="n"/>
      <c r="G91" s="33" t="n"/>
      <c r="H91" s="33" t="n"/>
      <c r="I91" s="33" t="n"/>
    </row>
    <row r="92">
      <c r="B92" s="34" t="n">
        <v>88</v>
      </c>
      <c r="C92" s="33" t="n"/>
      <c r="D92" s="33" t="n"/>
      <c r="E92" s="33" t="n"/>
      <c r="F92" s="33" t="n"/>
      <c r="G92" s="33" t="n"/>
      <c r="H92" s="33" t="n"/>
      <c r="I92" s="33" t="n"/>
    </row>
    <row r="93">
      <c r="B93" s="34" t="n">
        <v>89</v>
      </c>
      <c r="C93" s="33" t="n"/>
      <c r="D93" s="33" t="n"/>
      <c r="E93" s="33" t="n"/>
      <c r="F93" s="33" t="n"/>
      <c r="G93" s="33" t="n"/>
      <c r="H93" s="33" t="n"/>
      <c r="I93" s="33" t="n"/>
    </row>
    <row r="94">
      <c r="B94" s="34" t="n">
        <v>90</v>
      </c>
      <c r="C94" s="33" t="n"/>
      <c r="D94" s="33" t="n"/>
      <c r="E94" s="33" t="n"/>
      <c r="F94" s="33" t="n"/>
      <c r="G94" s="33" t="n"/>
      <c r="H94" s="33" t="n"/>
      <c r="I94" s="33" t="n"/>
    </row>
    <row r="95">
      <c r="B95" s="34" t="n">
        <v>91</v>
      </c>
      <c r="C95" s="33" t="n"/>
      <c r="D95" s="33" t="n"/>
      <c r="E95" s="33" t="n"/>
      <c r="F95" s="33" t="n"/>
      <c r="G95" s="33" t="n"/>
      <c r="H95" s="33" t="n"/>
      <c r="I95" s="33" t="n"/>
    </row>
    <row r="96">
      <c r="B96" s="34" t="n">
        <v>92</v>
      </c>
      <c r="C96" s="33" t="n"/>
      <c r="D96" s="33" t="n"/>
      <c r="E96" s="33" t="n"/>
      <c r="F96" s="33" t="n"/>
      <c r="G96" s="33" t="n"/>
      <c r="H96" s="33" t="n"/>
      <c r="I96" s="33" t="n"/>
    </row>
    <row r="97">
      <c r="B97" s="34" t="n">
        <v>93</v>
      </c>
      <c r="C97" s="33" t="n"/>
      <c r="D97" s="33" t="n"/>
      <c r="E97" s="33" t="n"/>
      <c r="F97" s="33" t="n"/>
      <c r="G97" s="33" t="n"/>
      <c r="H97" s="33" t="n"/>
      <c r="I97" s="33" t="n"/>
    </row>
    <row r="98">
      <c r="B98" s="34" t="n">
        <v>94</v>
      </c>
      <c r="C98" s="33" t="n"/>
      <c r="D98" s="33" t="n"/>
      <c r="E98" s="33" t="n"/>
      <c r="F98" s="33" t="n"/>
      <c r="G98" s="33" t="n"/>
      <c r="H98" s="33" t="n"/>
      <c r="I98" s="33" t="n"/>
    </row>
    <row r="99">
      <c r="B99" s="34" t="n">
        <v>95</v>
      </c>
      <c r="C99" s="33" t="n"/>
      <c r="D99" s="33" t="n"/>
      <c r="E99" s="33" t="n"/>
      <c r="F99" s="33" t="n"/>
      <c r="G99" s="33" t="n"/>
      <c r="H99" s="33" t="n"/>
      <c r="I99" s="33" t="n"/>
    </row>
    <row r="100">
      <c r="B100" s="34" t="n">
        <v>96</v>
      </c>
      <c r="C100" s="33" t="n"/>
      <c r="D100" s="33" t="n"/>
      <c r="E100" s="33" t="n"/>
      <c r="F100" s="33" t="n"/>
      <c r="G100" s="33" t="n"/>
      <c r="H100" s="33" t="n"/>
      <c r="I100" s="33" t="n"/>
    </row>
    <row r="101">
      <c r="B101" s="34" t="n">
        <v>97</v>
      </c>
      <c r="C101" s="33" t="n"/>
      <c r="D101" s="33" t="n"/>
      <c r="E101" s="33" t="n"/>
      <c r="F101" s="33" t="n"/>
      <c r="G101" s="33" t="n"/>
      <c r="H101" s="33" t="n"/>
      <c r="I101" s="33" t="n"/>
    </row>
    <row r="102">
      <c r="B102" s="34" t="n">
        <v>98</v>
      </c>
      <c r="C102" s="33" t="n"/>
      <c r="D102" s="33" t="n"/>
      <c r="E102" s="33" t="n"/>
      <c r="F102" s="33" t="n"/>
      <c r="G102" s="33" t="n"/>
      <c r="H102" s="33" t="n"/>
      <c r="I102" s="33" t="n"/>
    </row>
    <row r="103">
      <c r="B103" s="34" t="n">
        <v>99</v>
      </c>
      <c r="C103" s="33" t="n"/>
      <c r="D103" s="33" t="n"/>
      <c r="E103" s="33" t="n"/>
      <c r="F103" s="33" t="n"/>
      <c r="G103" s="33" t="n"/>
      <c r="H103" s="33" t="n"/>
      <c r="I103" s="33" t="n"/>
    </row>
    <row r="104">
      <c r="B104" s="34" t="n">
        <v>100</v>
      </c>
      <c r="C104" s="33" t="n"/>
      <c r="D104" s="33" t="n"/>
      <c r="E104" s="33" t="n"/>
      <c r="F104" s="33" t="n"/>
      <c r="G104" s="33" t="n"/>
      <c r="H104" s="33" t="n"/>
      <c r="I104" s="33" t="n"/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Jarvis Millan</dc:creator>
  <dcterms:created xmlns:dcterms="http://purl.org/dc/terms/" xmlns:xsi="http://www.w3.org/2001/XMLSchema-instance" xsi:type="dcterms:W3CDTF">2024-08-21T00:56:01Z</dcterms:created>
  <dcterms:modified xmlns:dcterms="http://purl.org/dc/terms/" xmlns:xsi="http://www.w3.org/2001/XMLSchema-instance" xsi:type="dcterms:W3CDTF">2024-08-21T04:01:46Z</dcterms:modified>
  <cp:lastModifiedBy>Jarvis Millan</cp:lastModifiedBy>
</cp:coreProperties>
</file>