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Diag_Analysis\final\10_16_18\"/>
    </mc:Choice>
  </mc:AlternateContent>
  <bookViews>
    <workbookView xWindow="0" yWindow="0" windowWidth="20820" windowHeight="10125"/>
  </bookViews>
  <sheets>
    <sheet name="BCM" sheetId="1" r:id="rId1"/>
    <sheet name="recorded data" sheetId="6" r:id="rId2"/>
    <sheet name="Sheet1" sheetId="7" r:id="rId3"/>
  </sheets>
  <calcPr calcId="152511"/>
</workbook>
</file>

<file path=xl/calcChain.xml><?xml version="1.0" encoding="utf-8"?>
<calcChain xmlns="http://schemas.openxmlformats.org/spreadsheetml/2006/main">
  <c r="R5" i="6" l="1"/>
  <c r="Q5" i="6"/>
  <c r="L5" i="6"/>
  <c r="T5" i="6" s="1"/>
  <c r="L6" i="6"/>
  <c r="S6" i="6" s="1"/>
  <c r="L7" i="6"/>
  <c r="T7" i="6" s="1"/>
  <c r="L8" i="6"/>
  <c r="R8" i="6" s="1"/>
  <c r="L9" i="6"/>
  <c r="T9" i="6" s="1"/>
  <c r="L11" i="6"/>
  <c r="T11" i="6" s="1"/>
  <c r="I19" i="6"/>
  <c r="J21" i="6"/>
  <c r="J22" i="6"/>
  <c r="J20" i="6"/>
  <c r="H21" i="6"/>
  <c r="H22" i="6"/>
  <c r="H20" i="6"/>
  <c r="J11" i="6"/>
  <c r="J12" i="6"/>
  <c r="J13" i="6"/>
  <c r="J14" i="6"/>
  <c r="J15" i="6"/>
  <c r="J16" i="6"/>
  <c r="J17" i="6"/>
  <c r="J18" i="6"/>
  <c r="J19" i="6"/>
  <c r="J10" i="6"/>
  <c r="I11" i="6"/>
  <c r="I12" i="6"/>
  <c r="I13" i="6"/>
  <c r="L13" i="6" s="1"/>
  <c r="I14" i="6"/>
  <c r="I15" i="6"/>
  <c r="I16" i="6"/>
  <c r="I17" i="6"/>
  <c r="I18" i="6"/>
  <c r="I10" i="6"/>
  <c r="L10" i="6" s="1"/>
  <c r="K3" i="6"/>
  <c r="K4" i="6"/>
  <c r="K2" i="6"/>
  <c r="T2" i="6" s="1"/>
  <c r="I3" i="6"/>
  <c r="L3" i="6" s="1"/>
  <c r="S3" i="6" s="1"/>
  <c r="I4" i="6"/>
  <c r="I2" i="6"/>
  <c r="L2" i="6" s="1"/>
  <c r="R15" i="6" l="1"/>
  <c r="V15" i="6" s="1"/>
  <c r="R11" i="6"/>
  <c r="V11" i="6" s="1"/>
  <c r="S13" i="6"/>
  <c r="L22" i="6"/>
  <c r="R22" i="6" s="1"/>
  <c r="R9" i="6"/>
  <c r="V9" i="6" s="1"/>
  <c r="T3" i="6"/>
  <c r="L18" i="6"/>
  <c r="T18" i="6" s="1"/>
  <c r="L14" i="6"/>
  <c r="S14" i="6" s="1"/>
  <c r="R3" i="6"/>
  <c r="V3" i="6" s="1"/>
  <c r="L17" i="6"/>
  <c r="S17" i="6" s="1"/>
  <c r="L15" i="6"/>
  <c r="T15" i="6" s="1"/>
  <c r="Q9" i="6"/>
  <c r="T8" i="6"/>
  <c r="Q14" i="6"/>
  <c r="T14" i="6"/>
  <c r="S10" i="6"/>
  <c r="S2" i="6"/>
  <c r="Q2" i="6"/>
  <c r="R17" i="6"/>
  <c r="T17" i="6"/>
  <c r="Q17" i="6"/>
  <c r="R13" i="6"/>
  <c r="T13" i="6"/>
  <c r="Q13" i="6"/>
  <c r="S18" i="6"/>
  <c r="Q10" i="6"/>
  <c r="U10" i="6" s="1"/>
  <c r="T10" i="6"/>
  <c r="S21" i="6"/>
  <c r="Q18" i="6"/>
  <c r="L19" i="6"/>
  <c r="S7" i="6"/>
  <c r="L21" i="6"/>
  <c r="Q21" i="6" s="1"/>
  <c r="Q15" i="6"/>
  <c r="Q11" i="6"/>
  <c r="Q7" i="6"/>
  <c r="Q3" i="6"/>
  <c r="U3" i="6" s="1"/>
  <c r="R7" i="6"/>
  <c r="V7" i="6" s="1"/>
  <c r="S9" i="6"/>
  <c r="U9" i="6" s="1"/>
  <c r="S5" i="6"/>
  <c r="U5" i="6" s="1"/>
  <c r="T6" i="6"/>
  <c r="V5" i="6"/>
  <c r="S15" i="6"/>
  <c r="V8" i="6"/>
  <c r="L20" i="6"/>
  <c r="Q20" i="6" s="1"/>
  <c r="L16" i="6"/>
  <c r="R16" i="6" s="1"/>
  <c r="L12" i="6"/>
  <c r="N12" i="6" s="1"/>
  <c r="L4" i="6"/>
  <c r="R4" i="6" s="1"/>
  <c r="Q6" i="6"/>
  <c r="U6" i="6" s="1"/>
  <c r="R2" i="6"/>
  <c r="R18" i="6"/>
  <c r="R10" i="6"/>
  <c r="V10" i="6" s="1"/>
  <c r="R6" i="6"/>
  <c r="S8" i="6"/>
  <c r="S11" i="6"/>
  <c r="Q8" i="6"/>
  <c r="V2" i="6"/>
  <c r="U2" i="6"/>
  <c r="O5" i="6"/>
  <c r="O6" i="6"/>
  <c r="O7" i="6"/>
  <c r="O8" i="6"/>
  <c r="O9" i="6"/>
  <c r="O10" i="6"/>
  <c r="O11" i="6"/>
  <c r="O22" i="6"/>
  <c r="N5" i="6"/>
  <c r="N6" i="6"/>
  <c r="N7" i="6"/>
  <c r="N8" i="6"/>
  <c r="N9" i="6"/>
  <c r="N11" i="6"/>
  <c r="N22" i="6"/>
  <c r="N2" i="6"/>
  <c r="N20" i="6"/>
  <c r="N21" i="6"/>
  <c r="N10" i="6"/>
  <c r="O13" i="6"/>
  <c r="O15" i="6"/>
  <c r="O17" i="6"/>
  <c r="O3" i="6"/>
  <c r="O2" i="6"/>
  <c r="R12" i="6" l="1"/>
  <c r="V13" i="6"/>
  <c r="N4" i="6"/>
  <c r="N14" i="6"/>
  <c r="U8" i="6"/>
  <c r="S22" i="6"/>
  <c r="U17" i="6"/>
  <c r="T22" i="6"/>
  <c r="V22" i="6" s="1"/>
  <c r="O18" i="6"/>
  <c r="U11" i="6"/>
  <c r="R14" i="6"/>
  <c r="V14" i="6" s="1"/>
  <c r="Q22" i="6"/>
  <c r="U22" i="6" s="1"/>
  <c r="V6" i="6"/>
  <c r="U21" i="6"/>
  <c r="U13" i="6"/>
  <c r="V18" i="6"/>
  <c r="N16" i="6"/>
  <c r="Q4" i="6"/>
  <c r="U4" i="6" s="1"/>
  <c r="T4" i="6"/>
  <c r="V4" i="6" s="1"/>
  <c r="S4" i="6"/>
  <c r="U7" i="6"/>
  <c r="Q12" i="6"/>
  <c r="T12" i="6"/>
  <c r="V12" i="6" s="1"/>
  <c r="U15" i="6"/>
  <c r="U18" i="6"/>
  <c r="S12" i="6"/>
  <c r="V17" i="6"/>
  <c r="U14" i="6"/>
  <c r="Q16" i="6"/>
  <c r="T16" i="6"/>
  <c r="V16" i="6" s="1"/>
  <c r="T19" i="6"/>
  <c r="Q19" i="6"/>
  <c r="S19" i="6"/>
  <c r="U19" i="6" s="1"/>
  <c r="S16" i="6"/>
  <c r="N19" i="6"/>
  <c r="O16" i="6"/>
  <c r="R20" i="6"/>
  <c r="T20" i="6"/>
  <c r="R21" i="6"/>
  <c r="T21" i="6"/>
  <c r="R19" i="6"/>
  <c r="S20" i="6"/>
  <c r="U20" i="6" s="1"/>
  <c r="O21" i="6"/>
  <c r="O20" i="6"/>
  <c r="O19" i="6"/>
  <c r="N18" i="6"/>
  <c r="O12" i="6"/>
  <c r="N15" i="6"/>
  <c r="N17" i="6"/>
  <c r="N13" i="6"/>
  <c r="O14" i="6"/>
  <c r="O4" i="6"/>
  <c r="N3" i="6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U3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V18" i="1"/>
  <c r="U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18" i="1"/>
  <c r="V19" i="6" l="1"/>
  <c r="V20" i="6"/>
  <c r="U12" i="6"/>
  <c r="U16" i="6"/>
  <c r="V21" i="6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Q18" i="1"/>
  <c r="P18" i="1"/>
  <c r="L25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O18" i="1"/>
  <c r="N18" i="1"/>
  <c r="L18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4" i="1"/>
  <c r="L23" i="1"/>
  <c r="L22" i="1"/>
  <c r="L21" i="1"/>
  <c r="L20" i="1"/>
  <c r="L19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<sst xmlns="http://schemas.openxmlformats.org/spreadsheetml/2006/main" count="50" uniqueCount="36">
  <si>
    <t>Tune</t>
  </si>
  <si>
    <t>DH_D1489</t>
  </si>
  <si>
    <t>DH_D1504</t>
  </si>
  <si>
    <t>Att</t>
  </si>
  <si>
    <t>FC_1485</t>
  </si>
  <si>
    <t>Start time</t>
  </si>
  <si>
    <t>TL</t>
  </si>
  <si>
    <t>TR</t>
  </si>
  <si>
    <t>BL</t>
  </si>
  <si>
    <t>BR</t>
  </si>
  <si>
    <t>Total</t>
  </si>
  <si>
    <t>Notes</t>
  </si>
  <si>
    <t>we are reading -30pA on one quadrant which is just the electrons from another quadrant, there is no electron suppression on the bcm</t>
  </si>
  <si>
    <t>100-104 were measured with old BCM position @ 16.9mm</t>
  </si>
  <si>
    <t>Q1=Q2=0</t>
  </si>
  <si>
    <t>Q3,Q4,Q5 = nominal</t>
  </si>
  <si>
    <t>NA</t>
  </si>
  <si>
    <t>range of viewer wrt D1489 is +/-2A (i.e. 108.43-112.43)</t>
  </si>
  <si>
    <t>Viewer Att</t>
  </si>
  <si>
    <t>Difference left-right top plates</t>
  </si>
  <si>
    <t>Difference left-right bottom plates</t>
  </si>
  <si>
    <t>Difference top-bottom left plates</t>
  </si>
  <si>
    <t>Difference top-bottom right plates</t>
  </si>
  <si>
    <t>sum left</t>
  </si>
  <si>
    <t>sum top</t>
  </si>
  <si>
    <t>sum bottom</t>
  </si>
  <si>
    <t>sum right</t>
  </si>
  <si>
    <t>total</t>
  </si>
  <si>
    <t>sumL</t>
  </si>
  <si>
    <t>sumR</t>
  </si>
  <si>
    <t>error sumL</t>
  </si>
  <si>
    <t>Dipole current</t>
  </si>
  <si>
    <t>Raw data: TL</t>
  </si>
  <si>
    <t>Adjusted:</t>
  </si>
  <si>
    <t>error sumR</t>
  </si>
  <si>
    <t>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</si>
</sst>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&quot;:&quot;mm&quot;:&quot;ss&quot; &quot;AM/PM"/>
    <numFmt numFmtId="165" formatCode="m/d/yy&quot; &quot;hh&quot;:&quot;mm&quot; &quot;AM/PM"/>
  </numFmts>
  <fonts count="7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1"/>
      <color theme="7" tint="-0.249977111117893"/>
      <name val="Liberation Sans"/>
    </font>
    <font>
      <sz val="10"/>
      <color theme="1"/>
      <name val="Arial Unicode MS"/>
      <family val="2"/>
    </font>
    <font>
      <sz val="11"/>
      <color rgb="FFC00000"/>
      <name val="Liberation Sans"/>
    </font>
    <font>
      <b/>
      <i/>
      <sz val="12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5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165" fontId="0" fillId="3" borderId="0" xfId="0" applyNumberFormat="1" applyFill="1"/>
    <xf numFmtId="165" fontId="3" fillId="3" borderId="0" xfId="0" applyNumberFormat="1" applyFont="1" applyFill="1"/>
    <xf numFmtId="0" fontId="4" fillId="0" borderId="0" xfId="0" applyFont="1" applyAlignment="1">
      <alignment vertical="center"/>
    </xf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3" xfId="0" applyFill="1" applyBorder="1"/>
    <xf numFmtId="0" fontId="0" fillId="0" borderId="0" xfId="0" applyFill="1" applyBorder="1"/>
    <xf numFmtId="0" fontId="0" fillId="0" borderId="3" xfId="0" applyFont="1" applyFill="1" applyBorder="1"/>
    <xf numFmtId="0" fontId="0" fillId="0" borderId="0" xfId="0" applyFont="1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0" xfId="0" applyBorder="1"/>
    <xf numFmtId="0" fontId="0" fillId="0" borderId="0" xfId="0" applyFont="1" applyBorder="1"/>
    <xf numFmtId="0" fontId="0" fillId="0" borderId="7" xfId="0" applyBorder="1"/>
    <xf numFmtId="0" fontId="0" fillId="0" borderId="4" xfId="0" applyFill="1" applyBorder="1"/>
    <xf numFmtId="0" fontId="0" fillId="0" borderId="4" xfId="0" applyFont="1" applyFill="1" applyBorder="1"/>
    <xf numFmtId="0" fontId="0" fillId="0" borderId="6" xfId="0" applyFill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0" fillId="3" borderId="3" xfId="0" applyFill="1" applyBorder="1"/>
    <xf numFmtId="0" fontId="0" fillId="3" borderId="3" xfId="0" applyFont="1" applyFill="1" applyBorder="1"/>
    <xf numFmtId="0" fontId="0" fillId="3" borderId="5" xfId="0" applyFill="1" applyBorder="1"/>
    <xf numFmtId="0" fontId="5" fillId="3" borderId="3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justify" vertical="center"/>
    </xf>
    <xf numFmtId="0" fontId="0" fillId="0" borderId="0" xfId="0" applyAlignment="1">
      <alignment horizontal="center" vertical="top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BCM beam current vs. dipole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92072648672928E-2"/>
          <c:y val="0.11003271046343088"/>
          <c:w val="0.8739151122152512"/>
          <c:h val="0.81668958357817201"/>
        </c:manualLayout>
      </c:layout>
      <c:scatterChart>
        <c:scatterStyle val="lineMarker"/>
        <c:varyColors val="0"/>
        <c:ser>
          <c:idx val="0"/>
          <c:order val="0"/>
          <c:tx>
            <c:v>top left plate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BCM!$C$18:$C$38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BCM!$H$18:$H$38</c:f>
              <c:numCache>
                <c:formatCode>General</c:formatCode>
                <c:ptCount val="21"/>
                <c:pt idx="0">
                  <c:v>-36.6</c:v>
                </c:pt>
                <c:pt idx="1">
                  <c:v>-35.200000000000003</c:v>
                </c:pt>
                <c:pt idx="2">
                  <c:v>-8.6</c:v>
                </c:pt>
                <c:pt idx="3">
                  <c:v>7.7</c:v>
                </c:pt>
                <c:pt idx="4">
                  <c:v>25.6</c:v>
                </c:pt>
                <c:pt idx="5">
                  <c:v>38.4</c:v>
                </c:pt>
                <c:pt idx="6">
                  <c:v>56.9</c:v>
                </c:pt>
                <c:pt idx="7">
                  <c:v>72.3</c:v>
                </c:pt>
                <c:pt idx="8">
                  <c:v>75.5</c:v>
                </c:pt>
                <c:pt idx="9">
                  <c:v>74.3</c:v>
                </c:pt>
                <c:pt idx="10">
                  <c:v>81.400000000000006</c:v>
                </c:pt>
                <c:pt idx="11">
                  <c:v>94.9</c:v>
                </c:pt>
                <c:pt idx="12">
                  <c:v>98.5</c:v>
                </c:pt>
                <c:pt idx="13">
                  <c:v>105.1</c:v>
                </c:pt>
                <c:pt idx="14">
                  <c:v>105.7</c:v>
                </c:pt>
                <c:pt idx="15">
                  <c:v>114.7</c:v>
                </c:pt>
                <c:pt idx="16">
                  <c:v>128.1</c:v>
                </c:pt>
                <c:pt idx="17">
                  <c:v>155.9</c:v>
                </c:pt>
                <c:pt idx="18">
                  <c:v>159.1</c:v>
                </c:pt>
                <c:pt idx="19">
                  <c:v>157.5</c:v>
                </c:pt>
                <c:pt idx="20">
                  <c:v>156.9</c:v>
                </c:pt>
              </c:numCache>
            </c:numRef>
          </c:yVal>
          <c:smooth val="0"/>
        </c:ser>
        <c:ser>
          <c:idx val="1"/>
          <c:order val="1"/>
          <c:tx>
            <c:v>top right plate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BCM!$C$18:$C$38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BCM!$I$18:$I$38</c:f>
              <c:numCache>
                <c:formatCode>General</c:formatCode>
                <c:ptCount val="21"/>
                <c:pt idx="0">
                  <c:v>113.5</c:v>
                </c:pt>
                <c:pt idx="1">
                  <c:v>121.9</c:v>
                </c:pt>
                <c:pt idx="2">
                  <c:v>99.5</c:v>
                </c:pt>
                <c:pt idx="3">
                  <c:v>103</c:v>
                </c:pt>
                <c:pt idx="4">
                  <c:v>92.4</c:v>
                </c:pt>
                <c:pt idx="5">
                  <c:v>99.7</c:v>
                </c:pt>
                <c:pt idx="6">
                  <c:v>92.7</c:v>
                </c:pt>
                <c:pt idx="7">
                  <c:v>89.3</c:v>
                </c:pt>
                <c:pt idx="8">
                  <c:v>85.2</c:v>
                </c:pt>
                <c:pt idx="9">
                  <c:v>91.7</c:v>
                </c:pt>
                <c:pt idx="10">
                  <c:v>78</c:v>
                </c:pt>
                <c:pt idx="11">
                  <c:v>73.400000000000006</c:v>
                </c:pt>
                <c:pt idx="12">
                  <c:v>63.4</c:v>
                </c:pt>
                <c:pt idx="13">
                  <c:v>45.7</c:v>
                </c:pt>
                <c:pt idx="14">
                  <c:v>41.2</c:v>
                </c:pt>
                <c:pt idx="15">
                  <c:v>28.9</c:v>
                </c:pt>
                <c:pt idx="16">
                  <c:v>17.2</c:v>
                </c:pt>
                <c:pt idx="17">
                  <c:v>2.1</c:v>
                </c:pt>
                <c:pt idx="18">
                  <c:v>-1.7</c:v>
                </c:pt>
                <c:pt idx="19">
                  <c:v>-2.5</c:v>
                </c:pt>
                <c:pt idx="20">
                  <c:v>-5.9</c:v>
                </c:pt>
              </c:numCache>
            </c:numRef>
          </c:yVal>
          <c:smooth val="0"/>
        </c:ser>
        <c:ser>
          <c:idx val="2"/>
          <c:order val="2"/>
          <c:tx>
            <c:v>bottom left plate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BCM!$C$18:$C$38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BCM!$J$18:$J$38</c:f>
              <c:numCache>
                <c:formatCode>General</c:formatCode>
                <c:ptCount val="21"/>
                <c:pt idx="0">
                  <c:v>-39.1</c:v>
                </c:pt>
                <c:pt idx="1">
                  <c:v>-29.6</c:v>
                </c:pt>
                <c:pt idx="2">
                  <c:v>-14.3</c:v>
                </c:pt>
                <c:pt idx="3">
                  <c:v>14.3</c:v>
                </c:pt>
                <c:pt idx="4">
                  <c:v>31</c:v>
                </c:pt>
                <c:pt idx="5">
                  <c:v>29.8</c:v>
                </c:pt>
                <c:pt idx="6">
                  <c:v>33.799999999999997</c:v>
                </c:pt>
                <c:pt idx="7">
                  <c:v>47.7</c:v>
                </c:pt>
                <c:pt idx="8">
                  <c:v>64.900000000000006</c:v>
                </c:pt>
                <c:pt idx="9">
                  <c:v>74.3</c:v>
                </c:pt>
                <c:pt idx="10">
                  <c:v>89.6</c:v>
                </c:pt>
                <c:pt idx="11">
                  <c:v>92.2</c:v>
                </c:pt>
                <c:pt idx="12">
                  <c:v>105.4</c:v>
                </c:pt>
                <c:pt idx="13">
                  <c:v>118.3</c:v>
                </c:pt>
                <c:pt idx="14">
                  <c:v>133.80000000000001</c:v>
                </c:pt>
                <c:pt idx="15">
                  <c:v>133.69999999999999</c:v>
                </c:pt>
                <c:pt idx="16">
                  <c:v>117.5</c:v>
                </c:pt>
                <c:pt idx="17">
                  <c:v>89.7</c:v>
                </c:pt>
                <c:pt idx="18">
                  <c:v>107.4</c:v>
                </c:pt>
                <c:pt idx="19">
                  <c:v>119.7</c:v>
                </c:pt>
                <c:pt idx="20">
                  <c:v>127.9</c:v>
                </c:pt>
              </c:numCache>
            </c:numRef>
          </c:yVal>
          <c:smooth val="0"/>
        </c:ser>
        <c:ser>
          <c:idx val="3"/>
          <c:order val="3"/>
          <c:tx>
            <c:v>bottom right plate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BCM!$C$18:$C$38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BCM!$K$18:$K$38</c:f>
              <c:numCache>
                <c:formatCode>General</c:formatCode>
                <c:ptCount val="21"/>
                <c:pt idx="0">
                  <c:v>114.8</c:v>
                </c:pt>
                <c:pt idx="1">
                  <c:v>94.6</c:v>
                </c:pt>
                <c:pt idx="2">
                  <c:v>85.8</c:v>
                </c:pt>
                <c:pt idx="3">
                  <c:v>67.5</c:v>
                </c:pt>
                <c:pt idx="4">
                  <c:v>50.7</c:v>
                </c:pt>
                <c:pt idx="5">
                  <c:v>31.3</c:v>
                </c:pt>
                <c:pt idx="6">
                  <c:v>9.4</c:v>
                </c:pt>
                <c:pt idx="7">
                  <c:v>2.9</c:v>
                </c:pt>
                <c:pt idx="8">
                  <c:v>-0.6</c:v>
                </c:pt>
                <c:pt idx="9">
                  <c:v>-8.9</c:v>
                </c:pt>
                <c:pt idx="10">
                  <c:v>-16.3</c:v>
                </c:pt>
                <c:pt idx="11">
                  <c:v>-21.2</c:v>
                </c:pt>
                <c:pt idx="12">
                  <c:v>-26.5</c:v>
                </c:pt>
                <c:pt idx="13">
                  <c:v>-26.7</c:v>
                </c:pt>
                <c:pt idx="14">
                  <c:v>-30.1</c:v>
                </c:pt>
                <c:pt idx="15">
                  <c:v>-33.4</c:v>
                </c:pt>
                <c:pt idx="16">
                  <c:v>-32.6</c:v>
                </c:pt>
                <c:pt idx="17">
                  <c:v>-31.7</c:v>
                </c:pt>
                <c:pt idx="18">
                  <c:v>-32</c:v>
                </c:pt>
                <c:pt idx="19">
                  <c:v>-34.299999999999997</c:v>
                </c:pt>
                <c:pt idx="20">
                  <c:v>-33.4</c:v>
                </c:pt>
              </c:numCache>
            </c:numRef>
          </c:yVal>
          <c:smooth val="0"/>
        </c:ser>
        <c:ser>
          <c:idx val="4"/>
          <c:order val="4"/>
          <c:tx>
            <c:v>total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BCM!$C$18:$C$38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BCM!$L$18:$L$38</c:f>
              <c:numCache>
                <c:formatCode>General</c:formatCode>
                <c:ptCount val="21"/>
                <c:pt idx="0">
                  <c:v>152.6</c:v>
                </c:pt>
                <c:pt idx="1">
                  <c:v>151.69999999999999</c:v>
                </c:pt>
                <c:pt idx="2">
                  <c:v>162.4</c:v>
                </c:pt>
                <c:pt idx="3">
                  <c:v>192.5</c:v>
                </c:pt>
                <c:pt idx="4">
                  <c:v>199.7</c:v>
                </c:pt>
                <c:pt idx="5">
                  <c:v>199.20000000000002</c:v>
                </c:pt>
                <c:pt idx="6">
                  <c:v>192.79999999999998</c:v>
                </c:pt>
                <c:pt idx="7">
                  <c:v>212.20000000000002</c:v>
                </c:pt>
                <c:pt idx="8">
                  <c:v>225</c:v>
                </c:pt>
                <c:pt idx="9">
                  <c:v>231.4</c:v>
                </c:pt>
                <c:pt idx="10">
                  <c:v>232.7</c:v>
                </c:pt>
                <c:pt idx="11">
                  <c:v>239.3</c:v>
                </c:pt>
                <c:pt idx="12">
                  <c:v>240.8</c:v>
                </c:pt>
                <c:pt idx="13">
                  <c:v>242.40000000000003</c:v>
                </c:pt>
                <c:pt idx="14">
                  <c:v>250.60000000000005</c:v>
                </c:pt>
                <c:pt idx="15">
                  <c:v>243.89999999999995</c:v>
                </c:pt>
                <c:pt idx="16">
                  <c:v>230.19999999999996</c:v>
                </c:pt>
                <c:pt idx="17">
                  <c:v>216</c:v>
                </c:pt>
                <c:pt idx="18">
                  <c:v>232.8</c:v>
                </c:pt>
                <c:pt idx="19">
                  <c:v>240.39999999999998</c:v>
                </c:pt>
                <c:pt idx="20">
                  <c:v>245.49999999999997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26112"/>
        <c:axId val="241825720"/>
      </c:scatterChart>
      <c:valAx>
        <c:axId val="241826112"/>
        <c:scaling>
          <c:orientation val="minMax"/>
          <c:max val="110.77"/>
          <c:min val="110.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I_dipole / A</a:t>
                </a:r>
              </a:p>
            </c:rich>
          </c:tx>
          <c:layout>
            <c:manualLayout>
              <c:xMode val="edge"/>
              <c:yMode val="edge"/>
              <c:x val="0.45327747133212626"/>
              <c:y val="0.95968895679084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25720"/>
        <c:crossesAt val="-50"/>
        <c:crossBetween val="midCat"/>
      </c:valAx>
      <c:valAx>
        <c:axId val="241825720"/>
        <c:scaling>
          <c:orientation val="minMax"/>
          <c:max val="26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I_beam / 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2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78710682555053"/>
          <c:y val="2.2032749637638582E-2"/>
          <c:w val="0.2134320041545609"/>
          <c:h val="0.25501919536177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BCM </a:t>
            </a:r>
            <a:r>
              <a:rPr lang="en-US">
                <a:latin typeface="Symbol" panose="05050102010706020507" pitchFamily="18" charset="2"/>
              </a:rPr>
              <a:t>D</a:t>
            </a:r>
            <a:r>
              <a:rPr lang="en-US"/>
              <a:t>I vs. dipole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92072648672928E-2"/>
          <c:y val="0.11998295921964978"/>
          <c:w val="0.8739151122152512"/>
          <c:h val="0.80673933482195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BCM!$N$17</c:f>
              <c:strCache>
                <c:ptCount val="1"/>
                <c:pt idx="0">
                  <c:v>Difference left-right top plates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BCM!$C$18:$C$38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BCM!$N$18:$N$38</c:f>
              <c:numCache>
                <c:formatCode>General</c:formatCode>
                <c:ptCount val="21"/>
                <c:pt idx="0">
                  <c:v>-150.1</c:v>
                </c:pt>
                <c:pt idx="1">
                  <c:v>-157.10000000000002</c:v>
                </c:pt>
                <c:pt idx="2">
                  <c:v>-108.1</c:v>
                </c:pt>
                <c:pt idx="3">
                  <c:v>-95.3</c:v>
                </c:pt>
                <c:pt idx="4">
                  <c:v>-66.800000000000011</c:v>
                </c:pt>
                <c:pt idx="5">
                  <c:v>-61.300000000000004</c:v>
                </c:pt>
                <c:pt idx="6">
                  <c:v>-35.800000000000004</c:v>
                </c:pt>
                <c:pt idx="7">
                  <c:v>-17</c:v>
                </c:pt>
                <c:pt idx="8">
                  <c:v>-9.7000000000000028</c:v>
                </c:pt>
                <c:pt idx="9">
                  <c:v>-17.400000000000006</c:v>
                </c:pt>
                <c:pt idx="10">
                  <c:v>3.4000000000000057</c:v>
                </c:pt>
                <c:pt idx="11">
                  <c:v>21.5</c:v>
                </c:pt>
                <c:pt idx="12">
                  <c:v>35.1</c:v>
                </c:pt>
                <c:pt idx="13">
                  <c:v>59.399999999999991</c:v>
                </c:pt>
                <c:pt idx="14">
                  <c:v>64.5</c:v>
                </c:pt>
                <c:pt idx="15">
                  <c:v>85.800000000000011</c:v>
                </c:pt>
                <c:pt idx="16">
                  <c:v>110.89999999999999</c:v>
                </c:pt>
                <c:pt idx="17">
                  <c:v>153.80000000000001</c:v>
                </c:pt>
                <c:pt idx="18">
                  <c:v>160.79999999999998</c:v>
                </c:pt>
                <c:pt idx="19">
                  <c:v>160</c:v>
                </c:pt>
                <c:pt idx="20">
                  <c:v>162.80000000000001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BCM!$O$17</c:f>
              <c:strCache>
                <c:ptCount val="1"/>
                <c:pt idx="0">
                  <c:v>Difference left-right bottom plates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BCM!$C$18:$C$38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BCM!$O$18:$O$38</c:f>
              <c:numCache>
                <c:formatCode>General</c:formatCode>
                <c:ptCount val="21"/>
                <c:pt idx="0">
                  <c:v>-153.9</c:v>
                </c:pt>
                <c:pt idx="1">
                  <c:v>-124.19999999999999</c:v>
                </c:pt>
                <c:pt idx="2">
                  <c:v>-100.1</c:v>
                </c:pt>
                <c:pt idx="3">
                  <c:v>-53.2</c:v>
                </c:pt>
                <c:pt idx="4">
                  <c:v>-19.700000000000003</c:v>
                </c:pt>
                <c:pt idx="5">
                  <c:v>-1.5</c:v>
                </c:pt>
                <c:pt idx="6">
                  <c:v>24.4</c:v>
                </c:pt>
                <c:pt idx="7">
                  <c:v>44.800000000000004</c:v>
                </c:pt>
                <c:pt idx="8">
                  <c:v>65.5</c:v>
                </c:pt>
                <c:pt idx="9">
                  <c:v>83.2</c:v>
                </c:pt>
                <c:pt idx="10">
                  <c:v>105.89999999999999</c:v>
                </c:pt>
                <c:pt idx="11">
                  <c:v>113.4</c:v>
                </c:pt>
                <c:pt idx="12">
                  <c:v>131.9</c:v>
                </c:pt>
                <c:pt idx="13">
                  <c:v>145</c:v>
                </c:pt>
                <c:pt idx="14">
                  <c:v>163.9</c:v>
                </c:pt>
                <c:pt idx="15">
                  <c:v>167.1</c:v>
                </c:pt>
                <c:pt idx="16">
                  <c:v>150.1</c:v>
                </c:pt>
                <c:pt idx="17">
                  <c:v>121.4</c:v>
                </c:pt>
                <c:pt idx="18">
                  <c:v>139.4</c:v>
                </c:pt>
                <c:pt idx="19">
                  <c:v>154</c:v>
                </c:pt>
                <c:pt idx="20">
                  <c:v>161.30000000000001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24936"/>
        <c:axId val="241824544"/>
      </c:scatterChart>
      <c:valAx>
        <c:axId val="241824936"/>
        <c:scaling>
          <c:orientation val="minMax"/>
          <c:max val="110.77"/>
          <c:min val="110.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I_dipole / A</a:t>
                </a:r>
              </a:p>
            </c:rich>
          </c:tx>
          <c:layout>
            <c:manualLayout>
              <c:xMode val="edge"/>
              <c:yMode val="edge"/>
              <c:x val="0.45327747133212626"/>
              <c:y val="0.95968895679084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24544"/>
        <c:crossesAt val="-200"/>
        <c:crossBetween val="midCat"/>
      </c:valAx>
      <c:valAx>
        <c:axId val="2418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D</a:t>
                </a:r>
                <a:r>
                  <a:rPr lang="en-US"/>
                  <a:t>I_beam / 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2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6453576992715493"/>
          <c:y val="0.12153523719982762"/>
          <c:w val="0.39268348140974363"/>
          <c:h val="0.11536216555020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BCM </a:t>
            </a:r>
            <a:r>
              <a:rPr lang="en-US">
                <a:latin typeface="Symbol" panose="05050102010706020507" pitchFamily="18" charset="2"/>
              </a:rPr>
              <a:t>D</a:t>
            </a:r>
            <a:r>
              <a:rPr lang="en-US"/>
              <a:t>I vs. dipole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92072648672928E-2"/>
          <c:y val="0.11998295921964978"/>
          <c:w val="0.8739151122152512"/>
          <c:h val="0.80673933482195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BCM!$P$17</c:f>
              <c:strCache>
                <c:ptCount val="1"/>
                <c:pt idx="0">
                  <c:v>Difference top-bottom left plates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BCM!$C$18:$C$38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BCM!$P$18:$P$38</c:f>
              <c:numCache>
                <c:formatCode>General</c:formatCode>
                <c:ptCount val="21"/>
                <c:pt idx="0">
                  <c:v>2.5</c:v>
                </c:pt>
                <c:pt idx="1">
                  <c:v>-5.6000000000000014</c:v>
                </c:pt>
                <c:pt idx="2">
                  <c:v>5.7000000000000011</c:v>
                </c:pt>
                <c:pt idx="3">
                  <c:v>-6.6000000000000005</c:v>
                </c:pt>
                <c:pt idx="4">
                  <c:v>-5.3999999999999986</c:v>
                </c:pt>
                <c:pt idx="5">
                  <c:v>8.5999999999999979</c:v>
                </c:pt>
                <c:pt idx="6">
                  <c:v>23.1</c:v>
                </c:pt>
                <c:pt idx="7">
                  <c:v>24.599999999999994</c:v>
                </c:pt>
                <c:pt idx="8">
                  <c:v>10.599999999999994</c:v>
                </c:pt>
                <c:pt idx="9">
                  <c:v>0</c:v>
                </c:pt>
                <c:pt idx="10">
                  <c:v>-8.1999999999999886</c:v>
                </c:pt>
                <c:pt idx="11">
                  <c:v>2.7000000000000028</c:v>
                </c:pt>
                <c:pt idx="12">
                  <c:v>-6.9000000000000057</c:v>
                </c:pt>
                <c:pt idx="13">
                  <c:v>-13.200000000000003</c:v>
                </c:pt>
                <c:pt idx="14">
                  <c:v>-28.100000000000009</c:v>
                </c:pt>
                <c:pt idx="15">
                  <c:v>-18.999999999999986</c:v>
                </c:pt>
                <c:pt idx="16">
                  <c:v>10.599999999999994</c:v>
                </c:pt>
                <c:pt idx="17">
                  <c:v>66.2</c:v>
                </c:pt>
                <c:pt idx="18">
                  <c:v>51.699999999999989</c:v>
                </c:pt>
                <c:pt idx="19">
                  <c:v>37.799999999999997</c:v>
                </c:pt>
                <c:pt idx="20">
                  <c:v>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BCM!$Q$17</c:f>
              <c:strCache>
                <c:ptCount val="1"/>
                <c:pt idx="0">
                  <c:v>Difference top-bottom right plates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BCM!$C$18:$C$38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BCM!$Q$18:$Q$38</c:f>
              <c:numCache>
                <c:formatCode>General</c:formatCode>
                <c:ptCount val="21"/>
                <c:pt idx="0">
                  <c:v>-1.2999999999999972</c:v>
                </c:pt>
                <c:pt idx="1">
                  <c:v>27.300000000000011</c:v>
                </c:pt>
                <c:pt idx="2">
                  <c:v>13.700000000000003</c:v>
                </c:pt>
                <c:pt idx="3">
                  <c:v>35.5</c:v>
                </c:pt>
                <c:pt idx="4">
                  <c:v>41.7</c:v>
                </c:pt>
                <c:pt idx="5">
                  <c:v>68.400000000000006</c:v>
                </c:pt>
                <c:pt idx="6">
                  <c:v>83.3</c:v>
                </c:pt>
                <c:pt idx="7">
                  <c:v>86.399999999999991</c:v>
                </c:pt>
                <c:pt idx="8">
                  <c:v>85.8</c:v>
                </c:pt>
                <c:pt idx="9">
                  <c:v>100.60000000000001</c:v>
                </c:pt>
                <c:pt idx="10">
                  <c:v>94.3</c:v>
                </c:pt>
                <c:pt idx="11">
                  <c:v>94.600000000000009</c:v>
                </c:pt>
                <c:pt idx="12">
                  <c:v>89.9</c:v>
                </c:pt>
                <c:pt idx="13">
                  <c:v>72.400000000000006</c:v>
                </c:pt>
                <c:pt idx="14">
                  <c:v>71.300000000000011</c:v>
                </c:pt>
                <c:pt idx="15">
                  <c:v>62.3</c:v>
                </c:pt>
                <c:pt idx="16">
                  <c:v>49.8</c:v>
                </c:pt>
                <c:pt idx="17">
                  <c:v>33.799999999999997</c:v>
                </c:pt>
                <c:pt idx="18">
                  <c:v>30.3</c:v>
                </c:pt>
                <c:pt idx="19">
                  <c:v>31.799999999999997</c:v>
                </c:pt>
                <c:pt idx="20">
                  <c:v>27.5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23760"/>
        <c:axId val="242075376"/>
      </c:scatterChart>
      <c:valAx>
        <c:axId val="241823760"/>
        <c:scaling>
          <c:orientation val="minMax"/>
          <c:max val="110.77"/>
          <c:min val="110.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I_dipole / A</a:t>
                </a:r>
              </a:p>
            </c:rich>
          </c:tx>
          <c:layout>
            <c:manualLayout>
              <c:xMode val="edge"/>
              <c:yMode val="edge"/>
              <c:x val="0.45327747133212626"/>
              <c:y val="0.95968895679084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75376"/>
        <c:crossesAt val="-200"/>
        <c:crossBetween val="midCat"/>
      </c:valAx>
      <c:valAx>
        <c:axId val="2420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D</a:t>
                </a:r>
                <a:r>
                  <a:rPr lang="en-US"/>
                  <a:t>I_beam / 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6453576992715493"/>
          <c:y val="0.12153523719982762"/>
          <c:w val="0.39268348140974363"/>
          <c:h val="0.11536216555020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on left and right</a:t>
            </a:r>
            <a:r>
              <a:rPr lang="en-US" baseline="0"/>
              <a:t> vs field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BCM!$S$17</c:f>
              <c:strCache>
                <c:ptCount val="1"/>
                <c:pt idx="0">
                  <c:v>sum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BCM!$C$18:$C$38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BCM!$S$18:$S$38</c:f>
              <c:numCache>
                <c:formatCode>General</c:formatCode>
                <c:ptCount val="21"/>
                <c:pt idx="0">
                  <c:v>-75.7</c:v>
                </c:pt>
                <c:pt idx="1">
                  <c:v>-64.800000000000011</c:v>
                </c:pt>
                <c:pt idx="2">
                  <c:v>-22.9</c:v>
                </c:pt>
                <c:pt idx="3">
                  <c:v>22</c:v>
                </c:pt>
                <c:pt idx="4">
                  <c:v>56.6</c:v>
                </c:pt>
                <c:pt idx="5">
                  <c:v>68.2</c:v>
                </c:pt>
                <c:pt idx="6">
                  <c:v>90.699999999999989</c:v>
                </c:pt>
                <c:pt idx="7">
                  <c:v>120</c:v>
                </c:pt>
                <c:pt idx="8">
                  <c:v>140.4</c:v>
                </c:pt>
                <c:pt idx="9">
                  <c:v>148.6</c:v>
                </c:pt>
                <c:pt idx="10">
                  <c:v>171</c:v>
                </c:pt>
                <c:pt idx="11">
                  <c:v>187.10000000000002</c:v>
                </c:pt>
                <c:pt idx="12">
                  <c:v>203.9</c:v>
                </c:pt>
                <c:pt idx="13">
                  <c:v>223.39999999999998</c:v>
                </c:pt>
                <c:pt idx="14">
                  <c:v>239.5</c:v>
                </c:pt>
                <c:pt idx="15">
                  <c:v>248.39999999999998</c:v>
                </c:pt>
                <c:pt idx="16">
                  <c:v>245.6</c:v>
                </c:pt>
                <c:pt idx="17">
                  <c:v>245.60000000000002</c:v>
                </c:pt>
                <c:pt idx="18">
                  <c:v>266.5</c:v>
                </c:pt>
                <c:pt idx="19">
                  <c:v>277.2</c:v>
                </c:pt>
                <c:pt idx="20">
                  <c:v>284.8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BCM!$T$17</c:f>
              <c:strCache>
                <c:ptCount val="1"/>
                <c:pt idx="0">
                  <c:v>sum right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BCM!$C$18:$C$38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BCM!$T$18:$T$38</c:f>
              <c:numCache>
                <c:formatCode>General</c:formatCode>
                <c:ptCount val="21"/>
                <c:pt idx="0">
                  <c:v>228.3</c:v>
                </c:pt>
                <c:pt idx="1">
                  <c:v>216.5</c:v>
                </c:pt>
                <c:pt idx="2">
                  <c:v>185.3</c:v>
                </c:pt>
                <c:pt idx="3">
                  <c:v>170.5</c:v>
                </c:pt>
                <c:pt idx="4">
                  <c:v>143.10000000000002</c:v>
                </c:pt>
                <c:pt idx="5">
                  <c:v>131</c:v>
                </c:pt>
                <c:pt idx="6">
                  <c:v>102.10000000000001</c:v>
                </c:pt>
                <c:pt idx="7">
                  <c:v>92.2</c:v>
                </c:pt>
                <c:pt idx="8">
                  <c:v>84.600000000000009</c:v>
                </c:pt>
                <c:pt idx="9">
                  <c:v>82.8</c:v>
                </c:pt>
                <c:pt idx="10">
                  <c:v>61.7</c:v>
                </c:pt>
                <c:pt idx="11">
                  <c:v>52.2</c:v>
                </c:pt>
                <c:pt idx="12">
                  <c:v>36.9</c:v>
                </c:pt>
                <c:pt idx="13">
                  <c:v>19.000000000000004</c:v>
                </c:pt>
                <c:pt idx="14">
                  <c:v>11.100000000000001</c:v>
                </c:pt>
                <c:pt idx="15">
                  <c:v>-4.5</c:v>
                </c:pt>
                <c:pt idx="16">
                  <c:v>-15.400000000000002</c:v>
                </c:pt>
                <c:pt idx="17">
                  <c:v>-29.599999999999998</c:v>
                </c:pt>
                <c:pt idx="18">
                  <c:v>-33.700000000000003</c:v>
                </c:pt>
                <c:pt idx="19">
                  <c:v>-36.799999999999997</c:v>
                </c:pt>
                <c:pt idx="20">
                  <c:v>-39.299999999999997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73808"/>
        <c:axId val="242076944"/>
      </c:scatterChart>
      <c:valAx>
        <c:axId val="24207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76944"/>
        <c:crosses val="autoZero"/>
        <c:crossBetween val="midCat"/>
      </c:valAx>
      <c:valAx>
        <c:axId val="2420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7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on top/bottom</a:t>
            </a:r>
            <a:r>
              <a:rPr lang="en-US" baseline="0"/>
              <a:t> vs field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BCM!$U$17</c:f>
              <c:strCache>
                <c:ptCount val="1"/>
                <c:pt idx="0">
                  <c:v>sum top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BCM!$C$18:$C$38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BCM!$U$18:$U$38</c:f>
              <c:numCache>
                <c:formatCode>General</c:formatCode>
                <c:ptCount val="21"/>
                <c:pt idx="0">
                  <c:v>76.900000000000006</c:v>
                </c:pt>
                <c:pt idx="1">
                  <c:v>86.7</c:v>
                </c:pt>
                <c:pt idx="2">
                  <c:v>90.9</c:v>
                </c:pt>
                <c:pt idx="3">
                  <c:v>110.7</c:v>
                </c:pt>
                <c:pt idx="4">
                  <c:v>118</c:v>
                </c:pt>
                <c:pt idx="5">
                  <c:v>138.1</c:v>
                </c:pt>
                <c:pt idx="6">
                  <c:v>149.6</c:v>
                </c:pt>
                <c:pt idx="7">
                  <c:v>161.6</c:v>
                </c:pt>
                <c:pt idx="8">
                  <c:v>160.69999999999999</c:v>
                </c:pt>
                <c:pt idx="9">
                  <c:v>166</c:v>
                </c:pt>
                <c:pt idx="10">
                  <c:v>159.4</c:v>
                </c:pt>
                <c:pt idx="11">
                  <c:v>168.3</c:v>
                </c:pt>
                <c:pt idx="12">
                  <c:v>161.9</c:v>
                </c:pt>
                <c:pt idx="13">
                  <c:v>150.80000000000001</c:v>
                </c:pt>
                <c:pt idx="14">
                  <c:v>146.9</c:v>
                </c:pt>
                <c:pt idx="15">
                  <c:v>143.6</c:v>
                </c:pt>
                <c:pt idx="16">
                  <c:v>145.29999999999998</c:v>
                </c:pt>
                <c:pt idx="17">
                  <c:v>158</c:v>
                </c:pt>
                <c:pt idx="18">
                  <c:v>157.4</c:v>
                </c:pt>
                <c:pt idx="19">
                  <c:v>155</c:v>
                </c:pt>
                <c:pt idx="20">
                  <c:v>151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BCM!$V$17</c:f>
              <c:strCache>
                <c:ptCount val="1"/>
                <c:pt idx="0">
                  <c:v>sum bottom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BCM!$C$18:$C$38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BCM!$V$18:$V$38</c:f>
              <c:numCache>
                <c:formatCode>General</c:formatCode>
                <c:ptCount val="21"/>
                <c:pt idx="0">
                  <c:v>75.699999999999989</c:v>
                </c:pt>
                <c:pt idx="1">
                  <c:v>65</c:v>
                </c:pt>
                <c:pt idx="2">
                  <c:v>71.5</c:v>
                </c:pt>
                <c:pt idx="3">
                  <c:v>81.8</c:v>
                </c:pt>
                <c:pt idx="4">
                  <c:v>81.7</c:v>
                </c:pt>
                <c:pt idx="5">
                  <c:v>61.1</c:v>
                </c:pt>
                <c:pt idx="6">
                  <c:v>43.199999999999996</c:v>
                </c:pt>
                <c:pt idx="7">
                  <c:v>50.6</c:v>
                </c:pt>
                <c:pt idx="8">
                  <c:v>64.300000000000011</c:v>
                </c:pt>
                <c:pt idx="9">
                  <c:v>65.399999999999991</c:v>
                </c:pt>
                <c:pt idx="10">
                  <c:v>73.3</c:v>
                </c:pt>
                <c:pt idx="11">
                  <c:v>71</c:v>
                </c:pt>
                <c:pt idx="12">
                  <c:v>78.900000000000006</c:v>
                </c:pt>
                <c:pt idx="13">
                  <c:v>91.6</c:v>
                </c:pt>
                <c:pt idx="14">
                  <c:v>103.70000000000002</c:v>
                </c:pt>
                <c:pt idx="15">
                  <c:v>100.29999999999998</c:v>
                </c:pt>
                <c:pt idx="16">
                  <c:v>84.9</c:v>
                </c:pt>
                <c:pt idx="17">
                  <c:v>58</c:v>
                </c:pt>
                <c:pt idx="18">
                  <c:v>75.400000000000006</c:v>
                </c:pt>
                <c:pt idx="19">
                  <c:v>85.4</c:v>
                </c:pt>
                <c:pt idx="20">
                  <c:v>94.5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73520"/>
        <c:axId val="242872736"/>
      </c:scatterChart>
      <c:valAx>
        <c:axId val="2428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736"/>
        <c:crosses val="autoZero"/>
        <c:crossBetween val="midCat"/>
      </c:valAx>
      <c:valAx>
        <c:axId val="2428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Left</a:t>
            </a:r>
            <a:r>
              <a:rPr lang="en-US" b="1" baseline="0"/>
              <a:t> sum and Right sum of recorded BCM data versus dipole current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Left sum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'recorded data'!$U$2:$U$22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2.4914547836104733E-2</c:v>
                  </c:pt>
                  <c:pt idx="4">
                    <c:v>7.1219415914115292E-2</c:v>
                  </c:pt>
                  <c:pt idx="5">
                    <c:v>0.10092254412939548</c:v>
                  </c:pt>
                  <c:pt idx="6">
                    <c:v>0.15167061544717267</c:v>
                  </c:pt>
                  <c:pt idx="7">
                    <c:v>0.1761904788342844</c:v>
                  </c:pt>
                  <c:pt idx="8">
                    <c:v>0.17656390080525222</c:v>
                  </c:pt>
                  <c:pt idx="9">
                    <c:v>0.16192124585042408</c:v>
                  </c:pt>
                  <c:pt idx="10">
                    <c:v>0.17019179259051118</c:v>
                  </c:pt>
                  <c:pt idx="11">
                    <c:v>0.18357409783929313</c:v>
                  </c:pt>
                  <c:pt idx="12">
                    <c:v>0.18607480947661395</c:v>
                  </c:pt>
                  <c:pt idx="13">
                    <c:v>0.19870623205794638</c:v>
                  </c:pt>
                  <c:pt idx="14">
                    <c:v>0.19516684434009898</c:v>
                  </c:pt>
                  <c:pt idx="15">
                    <c:v>0.20843185842362816</c:v>
                  </c:pt>
                  <c:pt idx="16">
                    <c:v>0.23498787026236956</c:v>
                  </c:pt>
                  <c:pt idx="17">
                    <c:v>0.28904035932731542</c:v>
                  </c:pt>
                  <c:pt idx="18">
                    <c:v>0.2834668072703454</c:v>
                  </c:pt>
                  <c:pt idx="19">
                    <c:v>0.27300703487069339</c:v>
                  </c:pt>
                  <c:pt idx="20">
                    <c:v>0.27016201452267841</c:v>
                  </c:pt>
                </c:numCache>
              </c:numRef>
            </c:plus>
            <c:minus>
              <c:numRef>
                <c:f>'recorded data'!$U$2:$U$22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2.4914547836104733E-2</c:v>
                  </c:pt>
                  <c:pt idx="4">
                    <c:v>7.1219415914115292E-2</c:v>
                  </c:pt>
                  <c:pt idx="5">
                    <c:v>0.10092254412939548</c:v>
                  </c:pt>
                  <c:pt idx="6">
                    <c:v>0.15167061544717267</c:v>
                  </c:pt>
                  <c:pt idx="7">
                    <c:v>0.1761904788342844</c:v>
                  </c:pt>
                  <c:pt idx="8">
                    <c:v>0.17656390080525222</c:v>
                  </c:pt>
                  <c:pt idx="9">
                    <c:v>0.16192124585042408</c:v>
                  </c:pt>
                  <c:pt idx="10">
                    <c:v>0.17019179259051118</c:v>
                  </c:pt>
                  <c:pt idx="11">
                    <c:v>0.18357409783929313</c:v>
                  </c:pt>
                  <c:pt idx="12">
                    <c:v>0.18607480947661395</c:v>
                  </c:pt>
                  <c:pt idx="13">
                    <c:v>0.19870623205794638</c:v>
                  </c:pt>
                  <c:pt idx="14">
                    <c:v>0.19516684434009898</c:v>
                  </c:pt>
                  <c:pt idx="15">
                    <c:v>0.20843185842362816</c:v>
                  </c:pt>
                  <c:pt idx="16">
                    <c:v>0.23498787026236956</c:v>
                  </c:pt>
                  <c:pt idx="17">
                    <c:v>0.28904035932731542</c:v>
                  </c:pt>
                  <c:pt idx="18">
                    <c:v>0.2834668072703454</c:v>
                  </c:pt>
                  <c:pt idx="19">
                    <c:v>0.27300703487069339</c:v>
                  </c:pt>
                  <c:pt idx="20">
                    <c:v>0.27016201452267841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'recorded data'!$A$2:$A$22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'recorded data'!$N$2:$N$22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0.11428571428571428</c:v>
                </c:pt>
                <c:pt idx="4">
                  <c:v>0.28342513770655986</c:v>
                </c:pt>
                <c:pt idx="5">
                  <c:v>0.34236947791164657</c:v>
                </c:pt>
                <c:pt idx="6">
                  <c:v>0.4704356846473029</c:v>
                </c:pt>
                <c:pt idx="7">
                  <c:v>0.56550424128180954</c:v>
                </c:pt>
                <c:pt idx="8">
                  <c:v>0.62201591511936338</c:v>
                </c:pt>
                <c:pt idx="9">
                  <c:v>0.61416532905296961</c:v>
                </c:pt>
                <c:pt idx="10">
                  <c:v>0.67527327553712779</c:v>
                </c:pt>
                <c:pt idx="11">
                  <c:v>0.70181043663471776</c:v>
                </c:pt>
                <c:pt idx="12">
                  <c:v>0.73910823689584748</c:v>
                </c:pt>
                <c:pt idx="13">
                  <c:v>0.80037187288708589</c:v>
                </c:pt>
                <c:pt idx="14">
                  <c:v>0.81901544401544402</c:v>
                </c:pt>
                <c:pt idx="15">
                  <c:v>0.85323463147730927</c:v>
                </c:pt>
                <c:pt idx="16">
                  <c:v>0.88659444820582256</c:v>
                </c:pt>
                <c:pt idx="17">
                  <c:v>0.93575518969219762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</c:ser>
        <c:ser>
          <c:idx val="5"/>
          <c:order val="1"/>
          <c:tx>
            <c:v>Right sum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'recorded data'!$V$2:$V$22</c:f>
                <c:numCache>
                  <c:formatCode>General</c:formatCode>
                  <c:ptCount val="21"/>
                  <c:pt idx="0">
                    <c:v>0.27170540687479888</c:v>
                  </c:pt>
                  <c:pt idx="1">
                    <c:v>0.24740905283006509</c:v>
                  </c:pt>
                  <c:pt idx="2">
                    <c:v>0.2618634385287128</c:v>
                  </c:pt>
                  <c:pt idx="3">
                    <c:v>0.20540331342786208</c:v>
                  </c:pt>
                  <c:pt idx="4">
                    <c:v>0.1570900979460374</c:v>
                  </c:pt>
                  <c:pt idx="5">
                    <c:v>0.1272494907028984</c:v>
                  </c:pt>
                  <c:pt idx="6">
                    <c:v>9.9203648043097697E-2</c:v>
                  </c:pt>
                  <c:pt idx="7">
                    <c:v>8.4442808238742145E-2</c:v>
                  </c:pt>
                  <c:pt idx="8">
                    <c:v>7.5596816976127329E-2</c:v>
                  </c:pt>
                  <c:pt idx="9">
                    <c:v>7.7166934189406122E-2</c:v>
                  </c:pt>
                  <c:pt idx="10">
                    <c:v>6.4945344892574447E-2</c:v>
                  </c:pt>
                  <c:pt idx="11">
                    <c:v>5.9637912673056445E-2</c:v>
                  </c:pt>
                  <c:pt idx="12">
                    <c:v>5.2178352620830502E-2</c:v>
                  </c:pt>
                  <c:pt idx="13">
                    <c:v>3.9925625422582829E-2</c:v>
                  </c:pt>
                  <c:pt idx="14">
                    <c:v>3.6196911196911194E-2</c:v>
                  </c:pt>
                  <c:pt idx="15">
                    <c:v>2.9353073704538137E-2</c:v>
                  </c:pt>
                  <c:pt idx="16">
                    <c:v>2.268111035883548E-2</c:v>
                  </c:pt>
                  <c:pt idx="17">
                    <c:v>1.2848962061560488E-2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'recorded data'!$V$2:$V$22</c:f>
                <c:numCache>
                  <c:formatCode>General</c:formatCode>
                  <c:ptCount val="21"/>
                  <c:pt idx="0">
                    <c:v>0.27170540687479888</c:v>
                  </c:pt>
                  <c:pt idx="1">
                    <c:v>0.24740905283006509</c:v>
                  </c:pt>
                  <c:pt idx="2">
                    <c:v>0.2618634385287128</c:v>
                  </c:pt>
                  <c:pt idx="3">
                    <c:v>0.20540331342786208</c:v>
                  </c:pt>
                  <c:pt idx="4">
                    <c:v>0.1570900979460374</c:v>
                  </c:pt>
                  <c:pt idx="5">
                    <c:v>0.1272494907028984</c:v>
                  </c:pt>
                  <c:pt idx="6">
                    <c:v>9.9203648043097697E-2</c:v>
                  </c:pt>
                  <c:pt idx="7">
                    <c:v>8.4442808238742145E-2</c:v>
                  </c:pt>
                  <c:pt idx="8">
                    <c:v>7.5596816976127329E-2</c:v>
                  </c:pt>
                  <c:pt idx="9">
                    <c:v>7.7166934189406122E-2</c:v>
                  </c:pt>
                  <c:pt idx="10">
                    <c:v>6.4945344892574447E-2</c:v>
                  </c:pt>
                  <c:pt idx="11">
                    <c:v>5.9637912673056445E-2</c:v>
                  </c:pt>
                  <c:pt idx="12">
                    <c:v>5.2178352620830502E-2</c:v>
                  </c:pt>
                  <c:pt idx="13">
                    <c:v>3.9925625422582829E-2</c:v>
                  </c:pt>
                  <c:pt idx="14">
                    <c:v>3.6196911196911194E-2</c:v>
                  </c:pt>
                  <c:pt idx="15">
                    <c:v>2.9353073704538137E-2</c:v>
                  </c:pt>
                  <c:pt idx="16">
                    <c:v>2.268111035883548E-2</c:v>
                  </c:pt>
                  <c:pt idx="17">
                    <c:v>1.2848962061560488E-2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'recorded data'!$A$2:$A$22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'recorded data'!$O$2:$O$22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0.88571428571428568</c:v>
                </c:pt>
                <c:pt idx="4">
                  <c:v>0.71657486229344036</c:v>
                </c:pt>
                <c:pt idx="5">
                  <c:v>0.65763052208835338</c:v>
                </c:pt>
                <c:pt idx="6">
                  <c:v>0.52956431535269721</c:v>
                </c:pt>
                <c:pt idx="7">
                  <c:v>0.43449575871819035</c:v>
                </c:pt>
                <c:pt idx="8">
                  <c:v>0.37798408488063662</c:v>
                </c:pt>
                <c:pt idx="9">
                  <c:v>0.38583467094703056</c:v>
                </c:pt>
                <c:pt idx="10">
                  <c:v>0.32472672446287221</c:v>
                </c:pt>
                <c:pt idx="11">
                  <c:v>0.29818956336528224</c:v>
                </c:pt>
                <c:pt idx="12">
                  <c:v>0.26089176310415252</c:v>
                </c:pt>
                <c:pt idx="13">
                  <c:v>0.19962812711291414</c:v>
                </c:pt>
                <c:pt idx="14">
                  <c:v>0.18098455598455598</c:v>
                </c:pt>
                <c:pt idx="15">
                  <c:v>0.14676536852269068</c:v>
                </c:pt>
                <c:pt idx="16">
                  <c:v>0.1134055517941774</c:v>
                </c:pt>
                <c:pt idx="17">
                  <c:v>6.4244810307802436E-2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ser>
          <c:idx val="6"/>
          <c:order val="2"/>
          <c:tx>
            <c:v>Left sum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'recorded data'!$U$2:$U$22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2.4914547836104733E-2</c:v>
                  </c:pt>
                  <c:pt idx="4">
                    <c:v>7.1219415914115292E-2</c:v>
                  </c:pt>
                  <c:pt idx="5">
                    <c:v>0.10092254412939548</c:v>
                  </c:pt>
                  <c:pt idx="6">
                    <c:v>0.15167061544717267</c:v>
                  </c:pt>
                  <c:pt idx="7">
                    <c:v>0.1761904788342844</c:v>
                  </c:pt>
                  <c:pt idx="8">
                    <c:v>0.17656390080525222</c:v>
                  </c:pt>
                  <c:pt idx="9">
                    <c:v>0.16192124585042408</c:v>
                  </c:pt>
                  <c:pt idx="10">
                    <c:v>0.17019179259051118</c:v>
                  </c:pt>
                  <c:pt idx="11">
                    <c:v>0.18357409783929313</c:v>
                  </c:pt>
                  <c:pt idx="12">
                    <c:v>0.18607480947661395</c:v>
                  </c:pt>
                  <c:pt idx="13">
                    <c:v>0.19870623205794638</c:v>
                  </c:pt>
                  <c:pt idx="14">
                    <c:v>0.19516684434009898</c:v>
                  </c:pt>
                  <c:pt idx="15">
                    <c:v>0.20843185842362816</c:v>
                  </c:pt>
                  <c:pt idx="16">
                    <c:v>0.23498787026236956</c:v>
                  </c:pt>
                  <c:pt idx="17">
                    <c:v>0.28904035932731542</c:v>
                  </c:pt>
                  <c:pt idx="18">
                    <c:v>0.2834668072703454</c:v>
                  </c:pt>
                  <c:pt idx="19">
                    <c:v>0.27300703487069339</c:v>
                  </c:pt>
                  <c:pt idx="20">
                    <c:v>0.27016201452267841</c:v>
                  </c:pt>
                </c:numCache>
              </c:numRef>
            </c:plus>
            <c:minus>
              <c:numRef>
                <c:f>'recorded data'!$U$2:$U$22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2.4914547836104733E-2</c:v>
                  </c:pt>
                  <c:pt idx="4">
                    <c:v>7.1219415914115292E-2</c:v>
                  </c:pt>
                  <c:pt idx="5">
                    <c:v>0.10092254412939548</c:v>
                  </c:pt>
                  <c:pt idx="6">
                    <c:v>0.15167061544717267</c:v>
                  </c:pt>
                  <c:pt idx="7">
                    <c:v>0.1761904788342844</c:v>
                  </c:pt>
                  <c:pt idx="8">
                    <c:v>0.17656390080525222</c:v>
                  </c:pt>
                  <c:pt idx="9">
                    <c:v>0.16192124585042408</c:v>
                  </c:pt>
                  <c:pt idx="10">
                    <c:v>0.17019179259051118</c:v>
                  </c:pt>
                  <c:pt idx="11">
                    <c:v>0.18357409783929313</c:v>
                  </c:pt>
                  <c:pt idx="12">
                    <c:v>0.18607480947661395</c:v>
                  </c:pt>
                  <c:pt idx="13">
                    <c:v>0.19870623205794638</c:v>
                  </c:pt>
                  <c:pt idx="14">
                    <c:v>0.19516684434009898</c:v>
                  </c:pt>
                  <c:pt idx="15">
                    <c:v>0.20843185842362816</c:v>
                  </c:pt>
                  <c:pt idx="16">
                    <c:v>0.23498787026236956</c:v>
                  </c:pt>
                  <c:pt idx="17">
                    <c:v>0.28904035932731542</c:v>
                  </c:pt>
                  <c:pt idx="18">
                    <c:v>0.2834668072703454</c:v>
                  </c:pt>
                  <c:pt idx="19">
                    <c:v>0.27300703487069339</c:v>
                  </c:pt>
                  <c:pt idx="20">
                    <c:v>0.27016201452267841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'recorded data'!$A$2:$A$22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'recorded data'!$N$2:$N$22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0.11428571428571428</c:v>
                </c:pt>
                <c:pt idx="4">
                  <c:v>0.28342513770655986</c:v>
                </c:pt>
                <c:pt idx="5">
                  <c:v>0.34236947791164657</c:v>
                </c:pt>
                <c:pt idx="6">
                  <c:v>0.4704356846473029</c:v>
                </c:pt>
                <c:pt idx="7">
                  <c:v>0.56550424128180954</c:v>
                </c:pt>
                <c:pt idx="8">
                  <c:v>0.62201591511936338</c:v>
                </c:pt>
                <c:pt idx="9">
                  <c:v>0.61416532905296961</c:v>
                </c:pt>
                <c:pt idx="10">
                  <c:v>0.67527327553712779</c:v>
                </c:pt>
                <c:pt idx="11">
                  <c:v>0.70181043663471776</c:v>
                </c:pt>
                <c:pt idx="12">
                  <c:v>0.73910823689584748</c:v>
                </c:pt>
                <c:pt idx="13">
                  <c:v>0.80037187288708589</c:v>
                </c:pt>
                <c:pt idx="14">
                  <c:v>0.81901544401544402</c:v>
                </c:pt>
                <c:pt idx="15">
                  <c:v>0.85323463147730927</c:v>
                </c:pt>
                <c:pt idx="16">
                  <c:v>0.88659444820582256</c:v>
                </c:pt>
                <c:pt idx="17">
                  <c:v>0.93575518969219762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</c:ser>
        <c:ser>
          <c:idx val="7"/>
          <c:order val="3"/>
          <c:tx>
            <c:v>Right sum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'recorded data'!$V$2:$V$22</c:f>
                <c:numCache>
                  <c:formatCode>General</c:formatCode>
                  <c:ptCount val="21"/>
                  <c:pt idx="0">
                    <c:v>0.27170540687479888</c:v>
                  </c:pt>
                  <c:pt idx="1">
                    <c:v>0.24740905283006509</c:v>
                  </c:pt>
                  <c:pt idx="2">
                    <c:v>0.2618634385287128</c:v>
                  </c:pt>
                  <c:pt idx="3">
                    <c:v>0.20540331342786208</c:v>
                  </c:pt>
                  <c:pt idx="4">
                    <c:v>0.1570900979460374</c:v>
                  </c:pt>
                  <c:pt idx="5">
                    <c:v>0.1272494907028984</c:v>
                  </c:pt>
                  <c:pt idx="6">
                    <c:v>9.9203648043097697E-2</c:v>
                  </c:pt>
                  <c:pt idx="7">
                    <c:v>8.4442808238742145E-2</c:v>
                  </c:pt>
                  <c:pt idx="8">
                    <c:v>7.5596816976127329E-2</c:v>
                  </c:pt>
                  <c:pt idx="9">
                    <c:v>7.7166934189406122E-2</c:v>
                  </c:pt>
                  <c:pt idx="10">
                    <c:v>6.4945344892574447E-2</c:v>
                  </c:pt>
                  <c:pt idx="11">
                    <c:v>5.9637912673056445E-2</c:v>
                  </c:pt>
                  <c:pt idx="12">
                    <c:v>5.2178352620830502E-2</c:v>
                  </c:pt>
                  <c:pt idx="13">
                    <c:v>3.9925625422582829E-2</c:v>
                  </c:pt>
                  <c:pt idx="14">
                    <c:v>3.6196911196911194E-2</c:v>
                  </c:pt>
                  <c:pt idx="15">
                    <c:v>2.9353073704538137E-2</c:v>
                  </c:pt>
                  <c:pt idx="16">
                    <c:v>2.268111035883548E-2</c:v>
                  </c:pt>
                  <c:pt idx="17">
                    <c:v>1.2848962061560488E-2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'recorded data'!$V$2:$V$22</c:f>
                <c:numCache>
                  <c:formatCode>General</c:formatCode>
                  <c:ptCount val="21"/>
                  <c:pt idx="0">
                    <c:v>0.27170540687479888</c:v>
                  </c:pt>
                  <c:pt idx="1">
                    <c:v>0.24740905283006509</c:v>
                  </c:pt>
                  <c:pt idx="2">
                    <c:v>0.2618634385287128</c:v>
                  </c:pt>
                  <c:pt idx="3">
                    <c:v>0.20540331342786208</c:v>
                  </c:pt>
                  <c:pt idx="4">
                    <c:v>0.1570900979460374</c:v>
                  </c:pt>
                  <c:pt idx="5">
                    <c:v>0.1272494907028984</c:v>
                  </c:pt>
                  <c:pt idx="6">
                    <c:v>9.9203648043097697E-2</c:v>
                  </c:pt>
                  <c:pt idx="7">
                    <c:v>8.4442808238742145E-2</c:v>
                  </c:pt>
                  <c:pt idx="8">
                    <c:v>7.5596816976127329E-2</c:v>
                  </c:pt>
                  <c:pt idx="9">
                    <c:v>7.7166934189406122E-2</c:v>
                  </c:pt>
                  <c:pt idx="10">
                    <c:v>6.4945344892574447E-2</c:v>
                  </c:pt>
                  <c:pt idx="11">
                    <c:v>5.9637912673056445E-2</c:v>
                  </c:pt>
                  <c:pt idx="12">
                    <c:v>5.2178352620830502E-2</c:v>
                  </c:pt>
                  <c:pt idx="13">
                    <c:v>3.9925625422582829E-2</c:v>
                  </c:pt>
                  <c:pt idx="14">
                    <c:v>3.6196911196911194E-2</c:v>
                  </c:pt>
                  <c:pt idx="15">
                    <c:v>2.9353073704538137E-2</c:v>
                  </c:pt>
                  <c:pt idx="16">
                    <c:v>2.268111035883548E-2</c:v>
                  </c:pt>
                  <c:pt idx="17">
                    <c:v>1.2848962061560488E-2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'recorded data'!$A$2:$A$22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'recorded data'!$O$2:$O$22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0.88571428571428568</c:v>
                </c:pt>
                <c:pt idx="4">
                  <c:v>0.71657486229344036</c:v>
                </c:pt>
                <c:pt idx="5">
                  <c:v>0.65763052208835338</c:v>
                </c:pt>
                <c:pt idx="6">
                  <c:v>0.52956431535269721</c:v>
                </c:pt>
                <c:pt idx="7">
                  <c:v>0.43449575871819035</c:v>
                </c:pt>
                <c:pt idx="8">
                  <c:v>0.37798408488063662</c:v>
                </c:pt>
                <c:pt idx="9">
                  <c:v>0.38583467094703056</c:v>
                </c:pt>
                <c:pt idx="10">
                  <c:v>0.32472672446287221</c:v>
                </c:pt>
                <c:pt idx="11">
                  <c:v>0.29818956336528224</c:v>
                </c:pt>
                <c:pt idx="12">
                  <c:v>0.26089176310415252</c:v>
                </c:pt>
                <c:pt idx="13">
                  <c:v>0.19962812711291414</c:v>
                </c:pt>
                <c:pt idx="14">
                  <c:v>0.18098455598455598</c:v>
                </c:pt>
                <c:pt idx="15">
                  <c:v>0.14676536852269068</c:v>
                </c:pt>
                <c:pt idx="16">
                  <c:v>0.1134055517941774</c:v>
                </c:pt>
                <c:pt idx="17">
                  <c:v>6.4244810307802436E-2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ser>
          <c:idx val="2"/>
          <c:order val="4"/>
          <c:tx>
            <c:v>Left sum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'recorded data'!$U$2:$U$22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2.4914547836104733E-2</c:v>
                  </c:pt>
                  <c:pt idx="4">
                    <c:v>7.1219415914115292E-2</c:v>
                  </c:pt>
                  <c:pt idx="5">
                    <c:v>0.10092254412939548</c:v>
                  </c:pt>
                  <c:pt idx="6">
                    <c:v>0.15167061544717267</c:v>
                  </c:pt>
                  <c:pt idx="7">
                    <c:v>0.1761904788342844</c:v>
                  </c:pt>
                  <c:pt idx="8">
                    <c:v>0.17656390080525222</c:v>
                  </c:pt>
                  <c:pt idx="9">
                    <c:v>0.16192124585042408</c:v>
                  </c:pt>
                  <c:pt idx="10">
                    <c:v>0.17019179259051118</c:v>
                  </c:pt>
                  <c:pt idx="11">
                    <c:v>0.18357409783929313</c:v>
                  </c:pt>
                  <c:pt idx="12">
                    <c:v>0.18607480947661395</c:v>
                  </c:pt>
                  <c:pt idx="13">
                    <c:v>0.19870623205794638</c:v>
                  </c:pt>
                  <c:pt idx="14">
                    <c:v>0.19516684434009898</c:v>
                  </c:pt>
                  <c:pt idx="15">
                    <c:v>0.20843185842362816</c:v>
                  </c:pt>
                  <c:pt idx="16">
                    <c:v>0.23498787026236956</c:v>
                  </c:pt>
                  <c:pt idx="17">
                    <c:v>0.28904035932731542</c:v>
                  </c:pt>
                  <c:pt idx="18">
                    <c:v>0.2834668072703454</c:v>
                  </c:pt>
                  <c:pt idx="19">
                    <c:v>0.27300703487069339</c:v>
                  </c:pt>
                  <c:pt idx="20">
                    <c:v>0.27016201452267841</c:v>
                  </c:pt>
                </c:numCache>
              </c:numRef>
            </c:plus>
            <c:minus>
              <c:numRef>
                <c:f>'recorded data'!$U$2:$U$22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2.4914547836104733E-2</c:v>
                  </c:pt>
                  <c:pt idx="4">
                    <c:v>7.1219415914115292E-2</c:v>
                  </c:pt>
                  <c:pt idx="5">
                    <c:v>0.10092254412939548</c:v>
                  </c:pt>
                  <c:pt idx="6">
                    <c:v>0.15167061544717267</c:v>
                  </c:pt>
                  <c:pt idx="7">
                    <c:v>0.1761904788342844</c:v>
                  </c:pt>
                  <c:pt idx="8">
                    <c:v>0.17656390080525222</c:v>
                  </c:pt>
                  <c:pt idx="9">
                    <c:v>0.16192124585042408</c:v>
                  </c:pt>
                  <c:pt idx="10">
                    <c:v>0.17019179259051118</c:v>
                  </c:pt>
                  <c:pt idx="11">
                    <c:v>0.18357409783929313</c:v>
                  </c:pt>
                  <c:pt idx="12">
                    <c:v>0.18607480947661395</c:v>
                  </c:pt>
                  <c:pt idx="13">
                    <c:v>0.19870623205794638</c:v>
                  </c:pt>
                  <c:pt idx="14">
                    <c:v>0.19516684434009898</c:v>
                  </c:pt>
                  <c:pt idx="15">
                    <c:v>0.20843185842362816</c:v>
                  </c:pt>
                  <c:pt idx="16">
                    <c:v>0.23498787026236956</c:v>
                  </c:pt>
                  <c:pt idx="17">
                    <c:v>0.28904035932731542</c:v>
                  </c:pt>
                  <c:pt idx="18">
                    <c:v>0.2834668072703454</c:v>
                  </c:pt>
                  <c:pt idx="19">
                    <c:v>0.27300703487069339</c:v>
                  </c:pt>
                  <c:pt idx="20">
                    <c:v>0.27016201452267841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'recorded data'!$A$2:$A$22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'recorded data'!$N$2:$N$22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0.11428571428571428</c:v>
                </c:pt>
                <c:pt idx="4">
                  <c:v>0.28342513770655986</c:v>
                </c:pt>
                <c:pt idx="5">
                  <c:v>0.34236947791164657</c:v>
                </c:pt>
                <c:pt idx="6">
                  <c:v>0.4704356846473029</c:v>
                </c:pt>
                <c:pt idx="7">
                  <c:v>0.56550424128180954</c:v>
                </c:pt>
                <c:pt idx="8">
                  <c:v>0.62201591511936338</c:v>
                </c:pt>
                <c:pt idx="9">
                  <c:v>0.61416532905296961</c:v>
                </c:pt>
                <c:pt idx="10">
                  <c:v>0.67527327553712779</c:v>
                </c:pt>
                <c:pt idx="11">
                  <c:v>0.70181043663471776</c:v>
                </c:pt>
                <c:pt idx="12">
                  <c:v>0.73910823689584748</c:v>
                </c:pt>
                <c:pt idx="13">
                  <c:v>0.80037187288708589</c:v>
                </c:pt>
                <c:pt idx="14">
                  <c:v>0.81901544401544402</c:v>
                </c:pt>
                <c:pt idx="15">
                  <c:v>0.85323463147730927</c:v>
                </c:pt>
                <c:pt idx="16">
                  <c:v>0.88659444820582256</c:v>
                </c:pt>
                <c:pt idx="17">
                  <c:v>0.93575518969219762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</c:ser>
        <c:ser>
          <c:idx val="3"/>
          <c:order val="5"/>
          <c:tx>
            <c:v>Right sum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'recorded data'!$V$2:$V$22</c:f>
                <c:numCache>
                  <c:formatCode>General</c:formatCode>
                  <c:ptCount val="21"/>
                  <c:pt idx="0">
                    <c:v>0.27170540687479888</c:v>
                  </c:pt>
                  <c:pt idx="1">
                    <c:v>0.24740905283006509</c:v>
                  </c:pt>
                  <c:pt idx="2">
                    <c:v>0.2618634385287128</c:v>
                  </c:pt>
                  <c:pt idx="3">
                    <c:v>0.20540331342786208</c:v>
                  </c:pt>
                  <c:pt idx="4">
                    <c:v>0.1570900979460374</c:v>
                  </c:pt>
                  <c:pt idx="5">
                    <c:v>0.1272494907028984</c:v>
                  </c:pt>
                  <c:pt idx="6">
                    <c:v>9.9203648043097697E-2</c:v>
                  </c:pt>
                  <c:pt idx="7">
                    <c:v>8.4442808238742145E-2</c:v>
                  </c:pt>
                  <c:pt idx="8">
                    <c:v>7.5596816976127329E-2</c:v>
                  </c:pt>
                  <c:pt idx="9">
                    <c:v>7.7166934189406122E-2</c:v>
                  </c:pt>
                  <c:pt idx="10">
                    <c:v>6.4945344892574447E-2</c:v>
                  </c:pt>
                  <c:pt idx="11">
                    <c:v>5.9637912673056445E-2</c:v>
                  </c:pt>
                  <c:pt idx="12">
                    <c:v>5.2178352620830502E-2</c:v>
                  </c:pt>
                  <c:pt idx="13">
                    <c:v>3.9925625422582829E-2</c:v>
                  </c:pt>
                  <c:pt idx="14">
                    <c:v>3.6196911196911194E-2</c:v>
                  </c:pt>
                  <c:pt idx="15">
                    <c:v>2.9353073704538137E-2</c:v>
                  </c:pt>
                  <c:pt idx="16">
                    <c:v>2.268111035883548E-2</c:v>
                  </c:pt>
                  <c:pt idx="17">
                    <c:v>1.2848962061560488E-2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'recorded data'!$V$2:$V$22</c:f>
                <c:numCache>
                  <c:formatCode>General</c:formatCode>
                  <c:ptCount val="21"/>
                  <c:pt idx="0">
                    <c:v>0.27170540687479888</c:v>
                  </c:pt>
                  <c:pt idx="1">
                    <c:v>0.24740905283006509</c:v>
                  </c:pt>
                  <c:pt idx="2">
                    <c:v>0.2618634385287128</c:v>
                  </c:pt>
                  <c:pt idx="3">
                    <c:v>0.20540331342786208</c:v>
                  </c:pt>
                  <c:pt idx="4">
                    <c:v>0.1570900979460374</c:v>
                  </c:pt>
                  <c:pt idx="5">
                    <c:v>0.1272494907028984</c:v>
                  </c:pt>
                  <c:pt idx="6">
                    <c:v>9.9203648043097697E-2</c:v>
                  </c:pt>
                  <c:pt idx="7">
                    <c:v>8.4442808238742145E-2</c:v>
                  </c:pt>
                  <c:pt idx="8">
                    <c:v>7.5596816976127329E-2</c:v>
                  </c:pt>
                  <c:pt idx="9">
                    <c:v>7.7166934189406122E-2</c:v>
                  </c:pt>
                  <c:pt idx="10">
                    <c:v>6.4945344892574447E-2</c:v>
                  </c:pt>
                  <c:pt idx="11">
                    <c:v>5.9637912673056445E-2</c:v>
                  </c:pt>
                  <c:pt idx="12">
                    <c:v>5.2178352620830502E-2</c:v>
                  </c:pt>
                  <c:pt idx="13">
                    <c:v>3.9925625422582829E-2</c:v>
                  </c:pt>
                  <c:pt idx="14">
                    <c:v>3.6196911196911194E-2</c:v>
                  </c:pt>
                  <c:pt idx="15">
                    <c:v>2.9353073704538137E-2</c:v>
                  </c:pt>
                  <c:pt idx="16">
                    <c:v>2.268111035883548E-2</c:v>
                  </c:pt>
                  <c:pt idx="17">
                    <c:v>1.2848962061560488E-2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'recorded data'!$A$2:$A$22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'recorded data'!$O$2:$O$22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0.88571428571428568</c:v>
                </c:pt>
                <c:pt idx="4">
                  <c:v>0.71657486229344036</c:v>
                </c:pt>
                <c:pt idx="5">
                  <c:v>0.65763052208835338</c:v>
                </c:pt>
                <c:pt idx="6">
                  <c:v>0.52956431535269721</c:v>
                </c:pt>
                <c:pt idx="7">
                  <c:v>0.43449575871819035</c:v>
                </c:pt>
                <c:pt idx="8">
                  <c:v>0.37798408488063662</c:v>
                </c:pt>
                <c:pt idx="9">
                  <c:v>0.38583467094703056</c:v>
                </c:pt>
                <c:pt idx="10">
                  <c:v>0.32472672446287221</c:v>
                </c:pt>
                <c:pt idx="11">
                  <c:v>0.29818956336528224</c:v>
                </c:pt>
                <c:pt idx="12">
                  <c:v>0.26089176310415252</c:v>
                </c:pt>
                <c:pt idx="13">
                  <c:v>0.19962812711291414</c:v>
                </c:pt>
                <c:pt idx="14">
                  <c:v>0.18098455598455598</c:v>
                </c:pt>
                <c:pt idx="15">
                  <c:v>0.14676536852269068</c:v>
                </c:pt>
                <c:pt idx="16">
                  <c:v>0.1134055517941774</c:v>
                </c:pt>
                <c:pt idx="17">
                  <c:v>6.4244810307802436E-2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ser>
          <c:idx val="0"/>
          <c:order val="6"/>
          <c:tx>
            <c:v>Left sum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'recorded data'!$U$2:$U$22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2.4914547836104733E-2</c:v>
                  </c:pt>
                  <c:pt idx="4">
                    <c:v>7.1219415914115292E-2</c:v>
                  </c:pt>
                  <c:pt idx="5">
                    <c:v>0.10092254412939548</c:v>
                  </c:pt>
                  <c:pt idx="6">
                    <c:v>0.15167061544717267</c:v>
                  </c:pt>
                  <c:pt idx="7">
                    <c:v>0.1761904788342844</c:v>
                  </c:pt>
                  <c:pt idx="8">
                    <c:v>0.17656390080525222</c:v>
                  </c:pt>
                  <c:pt idx="9">
                    <c:v>0.16192124585042408</c:v>
                  </c:pt>
                  <c:pt idx="10">
                    <c:v>0.17019179259051118</c:v>
                  </c:pt>
                  <c:pt idx="11">
                    <c:v>0.18357409783929313</c:v>
                  </c:pt>
                  <c:pt idx="12">
                    <c:v>0.18607480947661395</c:v>
                  </c:pt>
                  <c:pt idx="13">
                    <c:v>0.19870623205794638</c:v>
                  </c:pt>
                  <c:pt idx="14">
                    <c:v>0.19516684434009898</c:v>
                  </c:pt>
                  <c:pt idx="15">
                    <c:v>0.20843185842362816</c:v>
                  </c:pt>
                  <c:pt idx="16">
                    <c:v>0.23498787026236956</c:v>
                  </c:pt>
                  <c:pt idx="17">
                    <c:v>0.28904035932731542</c:v>
                  </c:pt>
                  <c:pt idx="18">
                    <c:v>0.2834668072703454</c:v>
                  </c:pt>
                  <c:pt idx="19">
                    <c:v>0.27300703487069339</c:v>
                  </c:pt>
                  <c:pt idx="20">
                    <c:v>0.27016201452267841</c:v>
                  </c:pt>
                </c:numCache>
              </c:numRef>
            </c:plus>
            <c:minus>
              <c:numRef>
                <c:f>'recorded data'!$U$2:$U$22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2.4914547836104733E-2</c:v>
                  </c:pt>
                  <c:pt idx="4">
                    <c:v>7.1219415914115292E-2</c:v>
                  </c:pt>
                  <c:pt idx="5">
                    <c:v>0.10092254412939548</c:v>
                  </c:pt>
                  <c:pt idx="6">
                    <c:v>0.15167061544717267</c:v>
                  </c:pt>
                  <c:pt idx="7">
                    <c:v>0.1761904788342844</c:v>
                  </c:pt>
                  <c:pt idx="8">
                    <c:v>0.17656390080525222</c:v>
                  </c:pt>
                  <c:pt idx="9">
                    <c:v>0.16192124585042408</c:v>
                  </c:pt>
                  <c:pt idx="10">
                    <c:v>0.17019179259051118</c:v>
                  </c:pt>
                  <c:pt idx="11">
                    <c:v>0.18357409783929313</c:v>
                  </c:pt>
                  <c:pt idx="12">
                    <c:v>0.18607480947661395</c:v>
                  </c:pt>
                  <c:pt idx="13">
                    <c:v>0.19870623205794638</c:v>
                  </c:pt>
                  <c:pt idx="14">
                    <c:v>0.19516684434009898</c:v>
                  </c:pt>
                  <c:pt idx="15">
                    <c:v>0.20843185842362816</c:v>
                  </c:pt>
                  <c:pt idx="16">
                    <c:v>0.23498787026236956</c:v>
                  </c:pt>
                  <c:pt idx="17">
                    <c:v>0.28904035932731542</c:v>
                  </c:pt>
                  <c:pt idx="18">
                    <c:v>0.2834668072703454</c:v>
                  </c:pt>
                  <c:pt idx="19">
                    <c:v>0.27300703487069339</c:v>
                  </c:pt>
                  <c:pt idx="20">
                    <c:v>0.27016201452267841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'recorded data'!$A$2:$A$22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'recorded data'!$N$2:$N$22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0.11428571428571428</c:v>
                </c:pt>
                <c:pt idx="4">
                  <c:v>0.28342513770655986</c:v>
                </c:pt>
                <c:pt idx="5">
                  <c:v>0.34236947791164657</c:v>
                </c:pt>
                <c:pt idx="6">
                  <c:v>0.4704356846473029</c:v>
                </c:pt>
                <c:pt idx="7">
                  <c:v>0.56550424128180954</c:v>
                </c:pt>
                <c:pt idx="8">
                  <c:v>0.62201591511936338</c:v>
                </c:pt>
                <c:pt idx="9">
                  <c:v>0.61416532905296961</c:v>
                </c:pt>
                <c:pt idx="10">
                  <c:v>0.67527327553712779</c:v>
                </c:pt>
                <c:pt idx="11">
                  <c:v>0.70181043663471776</c:v>
                </c:pt>
                <c:pt idx="12">
                  <c:v>0.73910823689584748</c:v>
                </c:pt>
                <c:pt idx="13">
                  <c:v>0.80037187288708589</c:v>
                </c:pt>
                <c:pt idx="14">
                  <c:v>0.81901544401544402</c:v>
                </c:pt>
                <c:pt idx="15">
                  <c:v>0.85323463147730927</c:v>
                </c:pt>
                <c:pt idx="16">
                  <c:v>0.88659444820582256</c:v>
                </c:pt>
                <c:pt idx="17">
                  <c:v>0.93575518969219762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</c:ser>
        <c:ser>
          <c:idx val="1"/>
          <c:order val="7"/>
          <c:tx>
            <c:v>Right sum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'recorded data'!$V$2:$V$22</c:f>
                <c:numCache>
                  <c:formatCode>General</c:formatCode>
                  <c:ptCount val="21"/>
                  <c:pt idx="0">
                    <c:v>0.27170540687479888</c:v>
                  </c:pt>
                  <c:pt idx="1">
                    <c:v>0.24740905283006509</c:v>
                  </c:pt>
                  <c:pt idx="2">
                    <c:v>0.2618634385287128</c:v>
                  </c:pt>
                  <c:pt idx="3">
                    <c:v>0.20540331342786208</c:v>
                  </c:pt>
                  <c:pt idx="4">
                    <c:v>0.1570900979460374</c:v>
                  </c:pt>
                  <c:pt idx="5">
                    <c:v>0.1272494907028984</c:v>
                  </c:pt>
                  <c:pt idx="6">
                    <c:v>9.9203648043097697E-2</c:v>
                  </c:pt>
                  <c:pt idx="7">
                    <c:v>8.4442808238742145E-2</c:v>
                  </c:pt>
                  <c:pt idx="8">
                    <c:v>7.5596816976127329E-2</c:v>
                  </c:pt>
                  <c:pt idx="9">
                    <c:v>7.7166934189406122E-2</c:v>
                  </c:pt>
                  <c:pt idx="10">
                    <c:v>6.4945344892574447E-2</c:v>
                  </c:pt>
                  <c:pt idx="11">
                    <c:v>5.9637912673056445E-2</c:v>
                  </c:pt>
                  <c:pt idx="12">
                    <c:v>5.2178352620830502E-2</c:v>
                  </c:pt>
                  <c:pt idx="13">
                    <c:v>3.9925625422582829E-2</c:v>
                  </c:pt>
                  <c:pt idx="14">
                    <c:v>3.6196911196911194E-2</c:v>
                  </c:pt>
                  <c:pt idx="15">
                    <c:v>2.9353073704538137E-2</c:v>
                  </c:pt>
                  <c:pt idx="16">
                    <c:v>2.268111035883548E-2</c:v>
                  </c:pt>
                  <c:pt idx="17">
                    <c:v>1.2848962061560488E-2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'recorded data'!$V$2:$V$22</c:f>
                <c:numCache>
                  <c:formatCode>General</c:formatCode>
                  <c:ptCount val="21"/>
                  <c:pt idx="0">
                    <c:v>0.27170540687479888</c:v>
                  </c:pt>
                  <c:pt idx="1">
                    <c:v>0.24740905283006509</c:v>
                  </c:pt>
                  <c:pt idx="2">
                    <c:v>0.2618634385287128</c:v>
                  </c:pt>
                  <c:pt idx="3">
                    <c:v>0.20540331342786208</c:v>
                  </c:pt>
                  <c:pt idx="4">
                    <c:v>0.1570900979460374</c:v>
                  </c:pt>
                  <c:pt idx="5">
                    <c:v>0.1272494907028984</c:v>
                  </c:pt>
                  <c:pt idx="6">
                    <c:v>9.9203648043097697E-2</c:v>
                  </c:pt>
                  <c:pt idx="7">
                    <c:v>8.4442808238742145E-2</c:v>
                  </c:pt>
                  <c:pt idx="8">
                    <c:v>7.5596816976127329E-2</c:v>
                  </c:pt>
                  <c:pt idx="9">
                    <c:v>7.7166934189406122E-2</c:v>
                  </c:pt>
                  <c:pt idx="10">
                    <c:v>6.4945344892574447E-2</c:v>
                  </c:pt>
                  <c:pt idx="11">
                    <c:v>5.9637912673056445E-2</c:v>
                  </c:pt>
                  <c:pt idx="12">
                    <c:v>5.2178352620830502E-2</c:v>
                  </c:pt>
                  <c:pt idx="13">
                    <c:v>3.9925625422582829E-2</c:v>
                  </c:pt>
                  <c:pt idx="14">
                    <c:v>3.6196911196911194E-2</c:v>
                  </c:pt>
                  <c:pt idx="15">
                    <c:v>2.9353073704538137E-2</c:v>
                  </c:pt>
                  <c:pt idx="16">
                    <c:v>2.268111035883548E-2</c:v>
                  </c:pt>
                  <c:pt idx="17">
                    <c:v>1.2848962061560488E-2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'recorded data'!$A$2:$A$22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'recorded data'!$O$2:$O$22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0.88571428571428568</c:v>
                </c:pt>
                <c:pt idx="4">
                  <c:v>0.71657486229344036</c:v>
                </c:pt>
                <c:pt idx="5">
                  <c:v>0.65763052208835338</c:v>
                </c:pt>
                <c:pt idx="6">
                  <c:v>0.52956431535269721</c:v>
                </c:pt>
                <c:pt idx="7">
                  <c:v>0.43449575871819035</c:v>
                </c:pt>
                <c:pt idx="8">
                  <c:v>0.37798408488063662</c:v>
                </c:pt>
                <c:pt idx="9">
                  <c:v>0.38583467094703056</c:v>
                </c:pt>
                <c:pt idx="10">
                  <c:v>0.32472672446287221</c:v>
                </c:pt>
                <c:pt idx="11">
                  <c:v>0.29818956336528224</c:v>
                </c:pt>
                <c:pt idx="12">
                  <c:v>0.26089176310415252</c:v>
                </c:pt>
                <c:pt idx="13">
                  <c:v>0.19962812711291414</c:v>
                </c:pt>
                <c:pt idx="14">
                  <c:v>0.18098455598455598</c:v>
                </c:pt>
                <c:pt idx="15">
                  <c:v>0.14676536852269068</c:v>
                </c:pt>
                <c:pt idx="16">
                  <c:v>0.1134055517941774</c:v>
                </c:pt>
                <c:pt idx="17">
                  <c:v>6.4244810307802436E-2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49728"/>
        <c:axId val="243050120"/>
      </c:scatterChart>
      <c:valAx>
        <c:axId val="243049728"/>
        <c:scaling>
          <c:orientation val="minMax"/>
          <c:max val="110.77"/>
          <c:min val="110.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Dipole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50120"/>
        <c:crosses val="autoZero"/>
        <c:crossBetween val="midCat"/>
        <c:majorUnit val="1.0000000000000002E-2"/>
        <c:minorUnit val="1.0000000000000002E-3"/>
      </c:valAx>
      <c:valAx>
        <c:axId val="243050120"/>
        <c:scaling>
          <c:orientation val="minMax"/>
          <c:max val="1.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Normalized</a:t>
                </a:r>
                <a:r>
                  <a:rPr lang="en-US" sz="1200" b="1" baseline="0"/>
                  <a:t> current 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4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Left</a:t>
            </a:r>
            <a:r>
              <a:rPr lang="en-US" b="1" baseline="0"/>
              <a:t> sum and Right sum of recorded BCM data versus dipole current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Left sum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'recorded data'!$U$2:$U$22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2.4914547836104733E-2</c:v>
                  </c:pt>
                  <c:pt idx="4">
                    <c:v>7.1219415914115292E-2</c:v>
                  </c:pt>
                  <c:pt idx="5">
                    <c:v>0.10092254412939548</c:v>
                  </c:pt>
                  <c:pt idx="6">
                    <c:v>0.15167061544717267</c:v>
                  </c:pt>
                  <c:pt idx="7">
                    <c:v>0.1761904788342844</c:v>
                  </c:pt>
                  <c:pt idx="8">
                    <c:v>0.17656390080525222</c:v>
                  </c:pt>
                  <c:pt idx="9">
                    <c:v>0.16192124585042408</c:v>
                  </c:pt>
                  <c:pt idx="10">
                    <c:v>0.17019179259051118</c:v>
                  </c:pt>
                  <c:pt idx="11">
                    <c:v>0.18357409783929313</c:v>
                  </c:pt>
                  <c:pt idx="12">
                    <c:v>0.18607480947661395</c:v>
                  </c:pt>
                  <c:pt idx="13">
                    <c:v>0.19870623205794638</c:v>
                  </c:pt>
                  <c:pt idx="14">
                    <c:v>0.19516684434009898</c:v>
                  </c:pt>
                  <c:pt idx="15">
                    <c:v>0.20843185842362816</c:v>
                  </c:pt>
                  <c:pt idx="16">
                    <c:v>0.23498787026236956</c:v>
                  </c:pt>
                  <c:pt idx="17">
                    <c:v>0.28904035932731542</c:v>
                  </c:pt>
                  <c:pt idx="18">
                    <c:v>0.2834668072703454</c:v>
                  </c:pt>
                  <c:pt idx="19">
                    <c:v>0.27300703487069339</c:v>
                  </c:pt>
                  <c:pt idx="20">
                    <c:v>0.27016201452267841</c:v>
                  </c:pt>
                </c:numCache>
              </c:numRef>
            </c:plus>
            <c:minus>
              <c:numRef>
                <c:f>'recorded data'!$U$2:$U$22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2.4914547836104733E-2</c:v>
                  </c:pt>
                  <c:pt idx="4">
                    <c:v>7.1219415914115292E-2</c:v>
                  </c:pt>
                  <c:pt idx="5">
                    <c:v>0.10092254412939548</c:v>
                  </c:pt>
                  <c:pt idx="6">
                    <c:v>0.15167061544717267</c:v>
                  </c:pt>
                  <c:pt idx="7">
                    <c:v>0.1761904788342844</c:v>
                  </c:pt>
                  <c:pt idx="8">
                    <c:v>0.17656390080525222</c:v>
                  </c:pt>
                  <c:pt idx="9">
                    <c:v>0.16192124585042408</c:v>
                  </c:pt>
                  <c:pt idx="10">
                    <c:v>0.17019179259051118</c:v>
                  </c:pt>
                  <c:pt idx="11">
                    <c:v>0.18357409783929313</c:v>
                  </c:pt>
                  <c:pt idx="12">
                    <c:v>0.18607480947661395</c:v>
                  </c:pt>
                  <c:pt idx="13">
                    <c:v>0.19870623205794638</c:v>
                  </c:pt>
                  <c:pt idx="14">
                    <c:v>0.19516684434009898</c:v>
                  </c:pt>
                  <c:pt idx="15">
                    <c:v>0.20843185842362816</c:v>
                  </c:pt>
                  <c:pt idx="16">
                    <c:v>0.23498787026236956</c:v>
                  </c:pt>
                  <c:pt idx="17">
                    <c:v>0.28904035932731542</c:v>
                  </c:pt>
                  <c:pt idx="18">
                    <c:v>0.2834668072703454</c:v>
                  </c:pt>
                  <c:pt idx="19">
                    <c:v>0.27300703487069339</c:v>
                  </c:pt>
                  <c:pt idx="20">
                    <c:v>0.27016201452267841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'recorded data'!$A$2:$A$22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'recorded data'!$N$2:$N$22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0.11428571428571428</c:v>
                </c:pt>
                <c:pt idx="4">
                  <c:v>0.28342513770655986</c:v>
                </c:pt>
                <c:pt idx="5">
                  <c:v>0.34236947791164657</c:v>
                </c:pt>
                <c:pt idx="6">
                  <c:v>0.4704356846473029</c:v>
                </c:pt>
                <c:pt idx="7">
                  <c:v>0.56550424128180954</c:v>
                </c:pt>
                <c:pt idx="8">
                  <c:v>0.62201591511936338</c:v>
                </c:pt>
                <c:pt idx="9">
                  <c:v>0.61416532905296961</c:v>
                </c:pt>
                <c:pt idx="10">
                  <c:v>0.67527327553712779</c:v>
                </c:pt>
                <c:pt idx="11">
                  <c:v>0.70181043663471776</c:v>
                </c:pt>
                <c:pt idx="12">
                  <c:v>0.73910823689584748</c:v>
                </c:pt>
                <c:pt idx="13">
                  <c:v>0.80037187288708589</c:v>
                </c:pt>
                <c:pt idx="14">
                  <c:v>0.81901544401544402</c:v>
                </c:pt>
                <c:pt idx="15">
                  <c:v>0.85323463147730927</c:v>
                </c:pt>
                <c:pt idx="16">
                  <c:v>0.88659444820582256</c:v>
                </c:pt>
                <c:pt idx="17">
                  <c:v>0.93575518969219762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</c:ser>
        <c:ser>
          <c:idx val="5"/>
          <c:order val="1"/>
          <c:tx>
            <c:v>Right sum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'recorded data'!$V$2:$V$22</c:f>
                <c:numCache>
                  <c:formatCode>General</c:formatCode>
                  <c:ptCount val="21"/>
                  <c:pt idx="0">
                    <c:v>0.27170540687479888</c:v>
                  </c:pt>
                  <c:pt idx="1">
                    <c:v>0.24740905283006509</c:v>
                  </c:pt>
                  <c:pt idx="2">
                    <c:v>0.2618634385287128</c:v>
                  </c:pt>
                  <c:pt idx="3">
                    <c:v>0.20540331342786208</c:v>
                  </c:pt>
                  <c:pt idx="4">
                    <c:v>0.1570900979460374</c:v>
                  </c:pt>
                  <c:pt idx="5">
                    <c:v>0.1272494907028984</c:v>
                  </c:pt>
                  <c:pt idx="6">
                    <c:v>9.9203648043097697E-2</c:v>
                  </c:pt>
                  <c:pt idx="7">
                    <c:v>8.4442808238742145E-2</c:v>
                  </c:pt>
                  <c:pt idx="8">
                    <c:v>7.5596816976127329E-2</c:v>
                  </c:pt>
                  <c:pt idx="9">
                    <c:v>7.7166934189406122E-2</c:v>
                  </c:pt>
                  <c:pt idx="10">
                    <c:v>6.4945344892574447E-2</c:v>
                  </c:pt>
                  <c:pt idx="11">
                    <c:v>5.9637912673056445E-2</c:v>
                  </c:pt>
                  <c:pt idx="12">
                    <c:v>5.2178352620830502E-2</c:v>
                  </c:pt>
                  <c:pt idx="13">
                    <c:v>3.9925625422582829E-2</c:v>
                  </c:pt>
                  <c:pt idx="14">
                    <c:v>3.6196911196911194E-2</c:v>
                  </c:pt>
                  <c:pt idx="15">
                    <c:v>2.9353073704538137E-2</c:v>
                  </c:pt>
                  <c:pt idx="16">
                    <c:v>2.268111035883548E-2</c:v>
                  </c:pt>
                  <c:pt idx="17">
                    <c:v>1.2848962061560488E-2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'recorded data'!$V$2:$V$22</c:f>
                <c:numCache>
                  <c:formatCode>General</c:formatCode>
                  <c:ptCount val="21"/>
                  <c:pt idx="0">
                    <c:v>0.27170540687479888</c:v>
                  </c:pt>
                  <c:pt idx="1">
                    <c:v>0.24740905283006509</c:v>
                  </c:pt>
                  <c:pt idx="2">
                    <c:v>0.2618634385287128</c:v>
                  </c:pt>
                  <c:pt idx="3">
                    <c:v>0.20540331342786208</c:v>
                  </c:pt>
                  <c:pt idx="4">
                    <c:v>0.1570900979460374</c:v>
                  </c:pt>
                  <c:pt idx="5">
                    <c:v>0.1272494907028984</c:v>
                  </c:pt>
                  <c:pt idx="6">
                    <c:v>9.9203648043097697E-2</c:v>
                  </c:pt>
                  <c:pt idx="7">
                    <c:v>8.4442808238742145E-2</c:v>
                  </c:pt>
                  <c:pt idx="8">
                    <c:v>7.5596816976127329E-2</c:v>
                  </c:pt>
                  <c:pt idx="9">
                    <c:v>7.7166934189406122E-2</c:v>
                  </c:pt>
                  <c:pt idx="10">
                    <c:v>6.4945344892574447E-2</c:v>
                  </c:pt>
                  <c:pt idx="11">
                    <c:v>5.9637912673056445E-2</c:v>
                  </c:pt>
                  <c:pt idx="12">
                    <c:v>5.2178352620830502E-2</c:v>
                  </c:pt>
                  <c:pt idx="13">
                    <c:v>3.9925625422582829E-2</c:v>
                  </c:pt>
                  <c:pt idx="14">
                    <c:v>3.6196911196911194E-2</c:v>
                  </c:pt>
                  <c:pt idx="15">
                    <c:v>2.9353073704538137E-2</c:v>
                  </c:pt>
                  <c:pt idx="16">
                    <c:v>2.268111035883548E-2</c:v>
                  </c:pt>
                  <c:pt idx="17">
                    <c:v>1.2848962061560488E-2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'recorded data'!$A$2:$A$22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'recorded data'!$O$2:$O$22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0.88571428571428568</c:v>
                </c:pt>
                <c:pt idx="4">
                  <c:v>0.71657486229344036</c:v>
                </c:pt>
                <c:pt idx="5">
                  <c:v>0.65763052208835338</c:v>
                </c:pt>
                <c:pt idx="6">
                  <c:v>0.52956431535269721</c:v>
                </c:pt>
                <c:pt idx="7">
                  <c:v>0.43449575871819035</c:v>
                </c:pt>
                <c:pt idx="8">
                  <c:v>0.37798408488063662</c:v>
                </c:pt>
                <c:pt idx="9">
                  <c:v>0.38583467094703056</c:v>
                </c:pt>
                <c:pt idx="10">
                  <c:v>0.32472672446287221</c:v>
                </c:pt>
                <c:pt idx="11">
                  <c:v>0.29818956336528224</c:v>
                </c:pt>
                <c:pt idx="12">
                  <c:v>0.26089176310415252</c:v>
                </c:pt>
                <c:pt idx="13">
                  <c:v>0.19962812711291414</c:v>
                </c:pt>
                <c:pt idx="14">
                  <c:v>0.18098455598455598</c:v>
                </c:pt>
                <c:pt idx="15">
                  <c:v>0.14676536852269068</c:v>
                </c:pt>
                <c:pt idx="16">
                  <c:v>0.1134055517941774</c:v>
                </c:pt>
                <c:pt idx="17">
                  <c:v>6.4244810307802436E-2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ser>
          <c:idx val="6"/>
          <c:order val="2"/>
          <c:tx>
            <c:v>Left sum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'recorded data'!$U$2:$U$22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2.4914547836104733E-2</c:v>
                  </c:pt>
                  <c:pt idx="4">
                    <c:v>7.1219415914115292E-2</c:v>
                  </c:pt>
                  <c:pt idx="5">
                    <c:v>0.10092254412939548</c:v>
                  </c:pt>
                  <c:pt idx="6">
                    <c:v>0.15167061544717267</c:v>
                  </c:pt>
                  <c:pt idx="7">
                    <c:v>0.1761904788342844</c:v>
                  </c:pt>
                  <c:pt idx="8">
                    <c:v>0.17656390080525222</c:v>
                  </c:pt>
                  <c:pt idx="9">
                    <c:v>0.16192124585042408</c:v>
                  </c:pt>
                  <c:pt idx="10">
                    <c:v>0.17019179259051118</c:v>
                  </c:pt>
                  <c:pt idx="11">
                    <c:v>0.18357409783929313</c:v>
                  </c:pt>
                  <c:pt idx="12">
                    <c:v>0.18607480947661395</c:v>
                  </c:pt>
                  <c:pt idx="13">
                    <c:v>0.19870623205794638</c:v>
                  </c:pt>
                  <c:pt idx="14">
                    <c:v>0.19516684434009898</c:v>
                  </c:pt>
                  <c:pt idx="15">
                    <c:v>0.20843185842362816</c:v>
                  </c:pt>
                  <c:pt idx="16">
                    <c:v>0.23498787026236956</c:v>
                  </c:pt>
                  <c:pt idx="17">
                    <c:v>0.28904035932731542</c:v>
                  </c:pt>
                  <c:pt idx="18">
                    <c:v>0.2834668072703454</c:v>
                  </c:pt>
                  <c:pt idx="19">
                    <c:v>0.27300703487069339</c:v>
                  </c:pt>
                  <c:pt idx="20">
                    <c:v>0.27016201452267841</c:v>
                  </c:pt>
                </c:numCache>
              </c:numRef>
            </c:plus>
            <c:minus>
              <c:numRef>
                <c:f>'recorded data'!$U$2:$U$22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2.4914547836104733E-2</c:v>
                  </c:pt>
                  <c:pt idx="4">
                    <c:v>7.1219415914115292E-2</c:v>
                  </c:pt>
                  <c:pt idx="5">
                    <c:v>0.10092254412939548</c:v>
                  </c:pt>
                  <c:pt idx="6">
                    <c:v>0.15167061544717267</c:v>
                  </c:pt>
                  <c:pt idx="7">
                    <c:v>0.1761904788342844</c:v>
                  </c:pt>
                  <c:pt idx="8">
                    <c:v>0.17656390080525222</c:v>
                  </c:pt>
                  <c:pt idx="9">
                    <c:v>0.16192124585042408</c:v>
                  </c:pt>
                  <c:pt idx="10">
                    <c:v>0.17019179259051118</c:v>
                  </c:pt>
                  <c:pt idx="11">
                    <c:v>0.18357409783929313</c:v>
                  </c:pt>
                  <c:pt idx="12">
                    <c:v>0.18607480947661395</c:v>
                  </c:pt>
                  <c:pt idx="13">
                    <c:v>0.19870623205794638</c:v>
                  </c:pt>
                  <c:pt idx="14">
                    <c:v>0.19516684434009898</c:v>
                  </c:pt>
                  <c:pt idx="15">
                    <c:v>0.20843185842362816</c:v>
                  </c:pt>
                  <c:pt idx="16">
                    <c:v>0.23498787026236956</c:v>
                  </c:pt>
                  <c:pt idx="17">
                    <c:v>0.28904035932731542</c:v>
                  </c:pt>
                  <c:pt idx="18">
                    <c:v>0.2834668072703454</c:v>
                  </c:pt>
                  <c:pt idx="19">
                    <c:v>0.27300703487069339</c:v>
                  </c:pt>
                  <c:pt idx="20">
                    <c:v>0.27016201452267841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'recorded data'!$A$2:$A$22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'recorded data'!$N$2:$N$22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0.11428571428571428</c:v>
                </c:pt>
                <c:pt idx="4">
                  <c:v>0.28342513770655986</c:v>
                </c:pt>
                <c:pt idx="5">
                  <c:v>0.34236947791164657</c:v>
                </c:pt>
                <c:pt idx="6">
                  <c:v>0.4704356846473029</c:v>
                </c:pt>
                <c:pt idx="7">
                  <c:v>0.56550424128180954</c:v>
                </c:pt>
                <c:pt idx="8">
                  <c:v>0.62201591511936338</c:v>
                </c:pt>
                <c:pt idx="9">
                  <c:v>0.61416532905296961</c:v>
                </c:pt>
                <c:pt idx="10">
                  <c:v>0.67527327553712779</c:v>
                </c:pt>
                <c:pt idx="11">
                  <c:v>0.70181043663471776</c:v>
                </c:pt>
                <c:pt idx="12">
                  <c:v>0.73910823689584748</c:v>
                </c:pt>
                <c:pt idx="13">
                  <c:v>0.80037187288708589</c:v>
                </c:pt>
                <c:pt idx="14">
                  <c:v>0.81901544401544402</c:v>
                </c:pt>
                <c:pt idx="15">
                  <c:v>0.85323463147730927</c:v>
                </c:pt>
                <c:pt idx="16">
                  <c:v>0.88659444820582256</c:v>
                </c:pt>
                <c:pt idx="17">
                  <c:v>0.93575518969219762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</c:ser>
        <c:ser>
          <c:idx val="7"/>
          <c:order val="3"/>
          <c:tx>
            <c:v>Right sum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'recorded data'!$V$2:$V$22</c:f>
                <c:numCache>
                  <c:formatCode>General</c:formatCode>
                  <c:ptCount val="21"/>
                  <c:pt idx="0">
                    <c:v>0.27170540687479888</c:v>
                  </c:pt>
                  <c:pt idx="1">
                    <c:v>0.24740905283006509</c:v>
                  </c:pt>
                  <c:pt idx="2">
                    <c:v>0.2618634385287128</c:v>
                  </c:pt>
                  <c:pt idx="3">
                    <c:v>0.20540331342786208</c:v>
                  </c:pt>
                  <c:pt idx="4">
                    <c:v>0.1570900979460374</c:v>
                  </c:pt>
                  <c:pt idx="5">
                    <c:v>0.1272494907028984</c:v>
                  </c:pt>
                  <c:pt idx="6">
                    <c:v>9.9203648043097697E-2</c:v>
                  </c:pt>
                  <c:pt idx="7">
                    <c:v>8.4442808238742145E-2</c:v>
                  </c:pt>
                  <c:pt idx="8">
                    <c:v>7.5596816976127329E-2</c:v>
                  </c:pt>
                  <c:pt idx="9">
                    <c:v>7.7166934189406122E-2</c:v>
                  </c:pt>
                  <c:pt idx="10">
                    <c:v>6.4945344892574447E-2</c:v>
                  </c:pt>
                  <c:pt idx="11">
                    <c:v>5.9637912673056445E-2</c:v>
                  </c:pt>
                  <c:pt idx="12">
                    <c:v>5.2178352620830502E-2</c:v>
                  </c:pt>
                  <c:pt idx="13">
                    <c:v>3.9925625422582829E-2</c:v>
                  </c:pt>
                  <c:pt idx="14">
                    <c:v>3.6196911196911194E-2</c:v>
                  </c:pt>
                  <c:pt idx="15">
                    <c:v>2.9353073704538137E-2</c:v>
                  </c:pt>
                  <c:pt idx="16">
                    <c:v>2.268111035883548E-2</c:v>
                  </c:pt>
                  <c:pt idx="17">
                    <c:v>1.2848962061560488E-2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'recorded data'!$V$2:$V$22</c:f>
                <c:numCache>
                  <c:formatCode>General</c:formatCode>
                  <c:ptCount val="21"/>
                  <c:pt idx="0">
                    <c:v>0.27170540687479888</c:v>
                  </c:pt>
                  <c:pt idx="1">
                    <c:v>0.24740905283006509</c:v>
                  </c:pt>
                  <c:pt idx="2">
                    <c:v>0.2618634385287128</c:v>
                  </c:pt>
                  <c:pt idx="3">
                    <c:v>0.20540331342786208</c:v>
                  </c:pt>
                  <c:pt idx="4">
                    <c:v>0.1570900979460374</c:v>
                  </c:pt>
                  <c:pt idx="5">
                    <c:v>0.1272494907028984</c:v>
                  </c:pt>
                  <c:pt idx="6">
                    <c:v>9.9203648043097697E-2</c:v>
                  </c:pt>
                  <c:pt idx="7">
                    <c:v>8.4442808238742145E-2</c:v>
                  </c:pt>
                  <c:pt idx="8">
                    <c:v>7.5596816976127329E-2</c:v>
                  </c:pt>
                  <c:pt idx="9">
                    <c:v>7.7166934189406122E-2</c:v>
                  </c:pt>
                  <c:pt idx="10">
                    <c:v>6.4945344892574447E-2</c:v>
                  </c:pt>
                  <c:pt idx="11">
                    <c:v>5.9637912673056445E-2</c:v>
                  </c:pt>
                  <c:pt idx="12">
                    <c:v>5.2178352620830502E-2</c:v>
                  </c:pt>
                  <c:pt idx="13">
                    <c:v>3.9925625422582829E-2</c:v>
                  </c:pt>
                  <c:pt idx="14">
                    <c:v>3.6196911196911194E-2</c:v>
                  </c:pt>
                  <c:pt idx="15">
                    <c:v>2.9353073704538137E-2</c:v>
                  </c:pt>
                  <c:pt idx="16">
                    <c:v>2.268111035883548E-2</c:v>
                  </c:pt>
                  <c:pt idx="17">
                    <c:v>1.2848962061560488E-2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'recorded data'!$A$2:$A$22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'recorded data'!$O$2:$O$22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0.88571428571428568</c:v>
                </c:pt>
                <c:pt idx="4">
                  <c:v>0.71657486229344036</c:v>
                </c:pt>
                <c:pt idx="5">
                  <c:v>0.65763052208835338</c:v>
                </c:pt>
                <c:pt idx="6">
                  <c:v>0.52956431535269721</c:v>
                </c:pt>
                <c:pt idx="7">
                  <c:v>0.43449575871819035</c:v>
                </c:pt>
                <c:pt idx="8">
                  <c:v>0.37798408488063662</c:v>
                </c:pt>
                <c:pt idx="9">
                  <c:v>0.38583467094703056</c:v>
                </c:pt>
                <c:pt idx="10">
                  <c:v>0.32472672446287221</c:v>
                </c:pt>
                <c:pt idx="11">
                  <c:v>0.29818956336528224</c:v>
                </c:pt>
                <c:pt idx="12">
                  <c:v>0.26089176310415252</c:v>
                </c:pt>
                <c:pt idx="13">
                  <c:v>0.19962812711291414</c:v>
                </c:pt>
                <c:pt idx="14">
                  <c:v>0.18098455598455598</c:v>
                </c:pt>
                <c:pt idx="15">
                  <c:v>0.14676536852269068</c:v>
                </c:pt>
                <c:pt idx="16">
                  <c:v>0.1134055517941774</c:v>
                </c:pt>
                <c:pt idx="17">
                  <c:v>6.4244810307802436E-2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ser>
          <c:idx val="2"/>
          <c:order val="4"/>
          <c:tx>
            <c:v>Left sum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'recorded data'!$U$2:$U$22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2.4914547836104733E-2</c:v>
                  </c:pt>
                  <c:pt idx="4">
                    <c:v>7.1219415914115292E-2</c:v>
                  </c:pt>
                  <c:pt idx="5">
                    <c:v>0.10092254412939548</c:v>
                  </c:pt>
                  <c:pt idx="6">
                    <c:v>0.15167061544717267</c:v>
                  </c:pt>
                  <c:pt idx="7">
                    <c:v>0.1761904788342844</c:v>
                  </c:pt>
                  <c:pt idx="8">
                    <c:v>0.17656390080525222</c:v>
                  </c:pt>
                  <c:pt idx="9">
                    <c:v>0.16192124585042408</c:v>
                  </c:pt>
                  <c:pt idx="10">
                    <c:v>0.17019179259051118</c:v>
                  </c:pt>
                  <c:pt idx="11">
                    <c:v>0.18357409783929313</c:v>
                  </c:pt>
                  <c:pt idx="12">
                    <c:v>0.18607480947661395</c:v>
                  </c:pt>
                  <c:pt idx="13">
                    <c:v>0.19870623205794638</c:v>
                  </c:pt>
                  <c:pt idx="14">
                    <c:v>0.19516684434009898</c:v>
                  </c:pt>
                  <c:pt idx="15">
                    <c:v>0.20843185842362816</c:v>
                  </c:pt>
                  <c:pt idx="16">
                    <c:v>0.23498787026236956</c:v>
                  </c:pt>
                  <c:pt idx="17">
                    <c:v>0.28904035932731542</c:v>
                  </c:pt>
                  <c:pt idx="18">
                    <c:v>0.2834668072703454</c:v>
                  </c:pt>
                  <c:pt idx="19">
                    <c:v>0.27300703487069339</c:v>
                  </c:pt>
                  <c:pt idx="20">
                    <c:v>0.27016201452267841</c:v>
                  </c:pt>
                </c:numCache>
              </c:numRef>
            </c:plus>
            <c:minus>
              <c:numRef>
                <c:f>'recorded data'!$U$2:$U$22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2.4914547836104733E-2</c:v>
                  </c:pt>
                  <c:pt idx="4">
                    <c:v>7.1219415914115292E-2</c:v>
                  </c:pt>
                  <c:pt idx="5">
                    <c:v>0.10092254412939548</c:v>
                  </c:pt>
                  <c:pt idx="6">
                    <c:v>0.15167061544717267</c:v>
                  </c:pt>
                  <c:pt idx="7">
                    <c:v>0.1761904788342844</c:v>
                  </c:pt>
                  <c:pt idx="8">
                    <c:v>0.17656390080525222</c:v>
                  </c:pt>
                  <c:pt idx="9">
                    <c:v>0.16192124585042408</c:v>
                  </c:pt>
                  <c:pt idx="10">
                    <c:v>0.17019179259051118</c:v>
                  </c:pt>
                  <c:pt idx="11">
                    <c:v>0.18357409783929313</c:v>
                  </c:pt>
                  <c:pt idx="12">
                    <c:v>0.18607480947661395</c:v>
                  </c:pt>
                  <c:pt idx="13">
                    <c:v>0.19870623205794638</c:v>
                  </c:pt>
                  <c:pt idx="14">
                    <c:v>0.19516684434009898</c:v>
                  </c:pt>
                  <c:pt idx="15">
                    <c:v>0.20843185842362816</c:v>
                  </c:pt>
                  <c:pt idx="16">
                    <c:v>0.23498787026236956</c:v>
                  </c:pt>
                  <c:pt idx="17">
                    <c:v>0.28904035932731542</c:v>
                  </c:pt>
                  <c:pt idx="18">
                    <c:v>0.2834668072703454</c:v>
                  </c:pt>
                  <c:pt idx="19">
                    <c:v>0.27300703487069339</c:v>
                  </c:pt>
                  <c:pt idx="20">
                    <c:v>0.27016201452267841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'recorded data'!$A$2:$A$22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'recorded data'!$N$2:$N$22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0.11428571428571428</c:v>
                </c:pt>
                <c:pt idx="4">
                  <c:v>0.28342513770655986</c:v>
                </c:pt>
                <c:pt idx="5">
                  <c:v>0.34236947791164657</c:v>
                </c:pt>
                <c:pt idx="6">
                  <c:v>0.4704356846473029</c:v>
                </c:pt>
                <c:pt idx="7">
                  <c:v>0.56550424128180954</c:v>
                </c:pt>
                <c:pt idx="8">
                  <c:v>0.62201591511936338</c:v>
                </c:pt>
                <c:pt idx="9">
                  <c:v>0.61416532905296961</c:v>
                </c:pt>
                <c:pt idx="10">
                  <c:v>0.67527327553712779</c:v>
                </c:pt>
                <c:pt idx="11">
                  <c:v>0.70181043663471776</c:v>
                </c:pt>
                <c:pt idx="12">
                  <c:v>0.73910823689584748</c:v>
                </c:pt>
                <c:pt idx="13">
                  <c:v>0.80037187288708589</c:v>
                </c:pt>
                <c:pt idx="14">
                  <c:v>0.81901544401544402</c:v>
                </c:pt>
                <c:pt idx="15">
                  <c:v>0.85323463147730927</c:v>
                </c:pt>
                <c:pt idx="16">
                  <c:v>0.88659444820582256</c:v>
                </c:pt>
                <c:pt idx="17">
                  <c:v>0.93575518969219762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</c:ser>
        <c:ser>
          <c:idx val="3"/>
          <c:order val="5"/>
          <c:tx>
            <c:v>Right sum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'recorded data'!$V$2:$V$22</c:f>
                <c:numCache>
                  <c:formatCode>General</c:formatCode>
                  <c:ptCount val="21"/>
                  <c:pt idx="0">
                    <c:v>0.27170540687479888</c:v>
                  </c:pt>
                  <c:pt idx="1">
                    <c:v>0.24740905283006509</c:v>
                  </c:pt>
                  <c:pt idx="2">
                    <c:v>0.2618634385287128</c:v>
                  </c:pt>
                  <c:pt idx="3">
                    <c:v>0.20540331342786208</c:v>
                  </c:pt>
                  <c:pt idx="4">
                    <c:v>0.1570900979460374</c:v>
                  </c:pt>
                  <c:pt idx="5">
                    <c:v>0.1272494907028984</c:v>
                  </c:pt>
                  <c:pt idx="6">
                    <c:v>9.9203648043097697E-2</c:v>
                  </c:pt>
                  <c:pt idx="7">
                    <c:v>8.4442808238742145E-2</c:v>
                  </c:pt>
                  <c:pt idx="8">
                    <c:v>7.5596816976127329E-2</c:v>
                  </c:pt>
                  <c:pt idx="9">
                    <c:v>7.7166934189406122E-2</c:v>
                  </c:pt>
                  <c:pt idx="10">
                    <c:v>6.4945344892574447E-2</c:v>
                  </c:pt>
                  <c:pt idx="11">
                    <c:v>5.9637912673056445E-2</c:v>
                  </c:pt>
                  <c:pt idx="12">
                    <c:v>5.2178352620830502E-2</c:v>
                  </c:pt>
                  <c:pt idx="13">
                    <c:v>3.9925625422582829E-2</c:v>
                  </c:pt>
                  <c:pt idx="14">
                    <c:v>3.6196911196911194E-2</c:v>
                  </c:pt>
                  <c:pt idx="15">
                    <c:v>2.9353073704538137E-2</c:v>
                  </c:pt>
                  <c:pt idx="16">
                    <c:v>2.268111035883548E-2</c:v>
                  </c:pt>
                  <c:pt idx="17">
                    <c:v>1.2848962061560488E-2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'recorded data'!$V$2:$V$22</c:f>
                <c:numCache>
                  <c:formatCode>General</c:formatCode>
                  <c:ptCount val="21"/>
                  <c:pt idx="0">
                    <c:v>0.27170540687479888</c:v>
                  </c:pt>
                  <c:pt idx="1">
                    <c:v>0.24740905283006509</c:v>
                  </c:pt>
                  <c:pt idx="2">
                    <c:v>0.2618634385287128</c:v>
                  </c:pt>
                  <c:pt idx="3">
                    <c:v>0.20540331342786208</c:v>
                  </c:pt>
                  <c:pt idx="4">
                    <c:v>0.1570900979460374</c:v>
                  </c:pt>
                  <c:pt idx="5">
                    <c:v>0.1272494907028984</c:v>
                  </c:pt>
                  <c:pt idx="6">
                    <c:v>9.9203648043097697E-2</c:v>
                  </c:pt>
                  <c:pt idx="7">
                    <c:v>8.4442808238742145E-2</c:v>
                  </c:pt>
                  <c:pt idx="8">
                    <c:v>7.5596816976127329E-2</c:v>
                  </c:pt>
                  <c:pt idx="9">
                    <c:v>7.7166934189406122E-2</c:v>
                  </c:pt>
                  <c:pt idx="10">
                    <c:v>6.4945344892574447E-2</c:v>
                  </c:pt>
                  <c:pt idx="11">
                    <c:v>5.9637912673056445E-2</c:v>
                  </c:pt>
                  <c:pt idx="12">
                    <c:v>5.2178352620830502E-2</c:v>
                  </c:pt>
                  <c:pt idx="13">
                    <c:v>3.9925625422582829E-2</c:v>
                  </c:pt>
                  <c:pt idx="14">
                    <c:v>3.6196911196911194E-2</c:v>
                  </c:pt>
                  <c:pt idx="15">
                    <c:v>2.9353073704538137E-2</c:v>
                  </c:pt>
                  <c:pt idx="16">
                    <c:v>2.268111035883548E-2</c:v>
                  </c:pt>
                  <c:pt idx="17">
                    <c:v>1.2848962061560488E-2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'recorded data'!$A$2:$A$22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'recorded data'!$O$2:$O$22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0.88571428571428568</c:v>
                </c:pt>
                <c:pt idx="4">
                  <c:v>0.71657486229344036</c:v>
                </c:pt>
                <c:pt idx="5">
                  <c:v>0.65763052208835338</c:v>
                </c:pt>
                <c:pt idx="6">
                  <c:v>0.52956431535269721</c:v>
                </c:pt>
                <c:pt idx="7">
                  <c:v>0.43449575871819035</c:v>
                </c:pt>
                <c:pt idx="8">
                  <c:v>0.37798408488063662</c:v>
                </c:pt>
                <c:pt idx="9">
                  <c:v>0.38583467094703056</c:v>
                </c:pt>
                <c:pt idx="10">
                  <c:v>0.32472672446287221</c:v>
                </c:pt>
                <c:pt idx="11">
                  <c:v>0.29818956336528224</c:v>
                </c:pt>
                <c:pt idx="12">
                  <c:v>0.26089176310415252</c:v>
                </c:pt>
                <c:pt idx="13">
                  <c:v>0.19962812711291414</c:v>
                </c:pt>
                <c:pt idx="14">
                  <c:v>0.18098455598455598</c:v>
                </c:pt>
                <c:pt idx="15">
                  <c:v>0.14676536852269068</c:v>
                </c:pt>
                <c:pt idx="16">
                  <c:v>0.1134055517941774</c:v>
                </c:pt>
                <c:pt idx="17">
                  <c:v>6.4244810307802436E-2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ser>
          <c:idx val="0"/>
          <c:order val="6"/>
          <c:tx>
            <c:v>Left sum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'recorded data'!$U$2:$U$22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2.4914547836104733E-2</c:v>
                  </c:pt>
                  <c:pt idx="4">
                    <c:v>7.1219415914115292E-2</c:v>
                  </c:pt>
                  <c:pt idx="5">
                    <c:v>0.10092254412939548</c:v>
                  </c:pt>
                  <c:pt idx="6">
                    <c:v>0.15167061544717267</c:v>
                  </c:pt>
                  <c:pt idx="7">
                    <c:v>0.1761904788342844</c:v>
                  </c:pt>
                  <c:pt idx="8">
                    <c:v>0.17656390080525222</c:v>
                  </c:pt>
                  <c:pt idx="9">
                    <c:v>0.16192124585042408</c:v>
                  </c:pt>
                  <c:pt idx="10">
                    <c:v>0.17019179259051118</c:v>
                  </c:pt>
                  <c:pt idx="11">
                    <c:v>0.18357409783929313</c:v>
                  </c:pt>
                  <c:pt idx="12">
                    <c:v>0.18607480947661395</c:v>
                  </c:pt>
                  <c:pt idx="13">
                    <c:v>0.19870623205794638</c:v>
                  </c:pt>
                  <c:pt idx="14">
                    <c:v>0.19516684434009898</c:v>
                  </c:pt>
                  <c:pt idx="15">
                    <c:v>0.20843185842362816</c:v>
                  </c:pt>
                  <c:pt idx="16">
                    <c:v>0.23498787026236956</c:v>
                  </c:pt>
                  <c:pt idx="17">
                    <c:v>0.28904035932731542</c:v>
                  </c:pt>
                  <c:pt idx="18">
                    <c:v>0.2834668072703454</c:v>
                  </c:pt>
                  <c:pt idx="19">
                    <c:v>0.27300703487069339</c:v>
                  </c:pt>
                  <c:pt idx="20">
                    <c:v>0.27016201452267841</c:v>
                  </c:pt>
                </c:numCache>
              </c:numRef>
            </c:plus>
            <c:minus>
              <c:numRef>
                <c:f>'recorded data'!$U$2:$U$22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2.4914547836104733E-2</c:v>
                  </c:pt>
                  <c:pt idx="4">
                    <c:v>7.1219415914115292E-2</c:v>
                  </c:pt>
                  <c:pt idx="5">
                    <c:v>0.10092254412939548</c:v>
                  </c:pt>
                  <c:pt idx="6">
                    <c:v>0.15167061544717267</c:v>
                  </c:pt>
                  <c:pt idx="7">
                    <c:v>0.1761904788342844</c:v>
                  </c:pt>
                  <c:pt idx="8">
                    <c:v>0.17656390080525222</c:v>
                  </c:pt>
                  <c:pt idx="9">
                    <c:v>0.16192124585042408</c:v>
                  </c:pt>
                  <c:pt idx="10">
                    <c:v>0.17019179259051118</c:v>
                  </c:pt>
                  <c:pt idx="11">
                    <c:v>0.18357409783929313</c:v>
                  </c:pt>
                  <c:pt idx="12">
                    <c:v>0.18607480947661395</c:v>
                  </c:pt>
                  <c:pt idx="13">
                    <c:v>0.19870623205794638</c:v>
                  </c:pt>
                  <c:pt idx="14">
                    <c:v>0.19516684434009898</c:v>
                  </c:pt>
                  <c:pt idx="15">
                    <c:v>0.20843185842362816</c:v>
                  </c:pt>
                  <c:pt idx="16">
                    <c:v>0.23498787026236956</c:v>
                  </c:pt>
                  <c:pt idx="17">
                    <c:v>0.28904035932731542</c:v>
                  </c:pt>
                  <c:pt idx="18">
                    <c:v>0.2834668072703454</c:v>
                  </c:pt>
                  <c:pt idx="19">
                    <c:v>0.27300703487069339</c:v>
                  </c:pt>
                  <c:pt idx="20">
                    <c:v>0.27016201452267841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'recorded data'!$A$2:$A$22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'recorded data'!$N$2:$N$22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0.11428571428571428</c:v>
                </c:pt>
                <c:pt idx="4">
                  <c:v>0.28342513770655986</c:v>
                </c:pt>
                <c:pt idx="5">
                  <c:v>0.34236947791164657</c:v>
                </c:pt>
                <c:pt idx="6">
                  <c:v>0.4704356846473029</c:v>
                </c:pt>
                <c:pt idx="7">
                  <c:v>0.56550424128180954</c:v>
                </c:pt>
                <c:pt idx="8">
                  <c:v>0.62201591511936338</c:v>
                </c:pt>
                <c:pt idx="9">
                  <c:v>0.61416532905296961</c:v>
                </c:pt>
                <c:pt idx="10">
                  <c:v>0.67527327553712779</c:v>
                </c:pt>
                <c:pt idx="11">
                  <c:v>0.70181043663471776</c:v>
                </c:pt>
                <c:pt idx="12">
                  <c:v>0.73910823689584748</c:v>
                </c:pt>
                <c:pt idx="13">
                  <c:v>0.80037187288708589</c:v>
                </c:pt>
                <c:pt idx="14">
                  <c:v>0.81901544401544402</c:v>
                </c:pt>
                <c:pt idx="15">
                  <c:v>0.85323463147730927</c:v>
                </c:pt>
                <c:pt idx="16">
                  <c:v>0.88659444820582256</c:v>
                </c:pt>
                <c:pt idx="17">
                  <c:v>0.93575518969219762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</c:ser>
        <c:ser>
          <c:idx val="1"/>
          <c:order val="7"/>
          <c:tx>
            <c:v>Right sum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'recorded data'!$V$2:$V$22</c:f>
                <c:numCache>
                  <c:formatCode>General</c:formatCode>
                  <c:ptCount val="21"/>
                  <c:pt idx="0">
                    <c:v>0.27170540687479888</c:v>
                  </c:pt>
                  <c:pt idx="1">
                    <c:v>0.24740905283006509</c:v>
                  </c:pt>
                  <c:pt idx="2">
                    <c:v>0.2618634385287128</c:v>
                  </c:pt>
                  <c:pt idx="3">
                    <c:v>0.20540331342786208</c:v>
                  </c:pt>
                  <c:pt idx="4">
                    <c:v>0.1570900979460374</c:v>
                  </c:pt>
                  <c:pt idx="5">
                    <c:v>0.1272494907028984</c:v>
                  </c:pt>
                  <c:pt idx="6">
                    <c:v>9.9203648043097697E-2</c:v>
                  </c:pt>
                  <c:pt idx="7">
                    <c:v>8.4442808238742145E-2</c:v>
                  </c:pt>
                  <c:pt idx="8">
                    <c:v>7.5596816976127329E-2</c:v>
                  </c:pt>
                  <c:pt idx="9">
                    <c:v>7.7166934189406122E-2</c:v>
                  </c:pt>
                  <c:pt idx="10">
                    <c:v>6.4945344892574447E-2</c:v>
                  </c:pt>
                  <c:pt idx="11">
                    <c:v>5.9637912673056445E-2</c:v>
                  </c:pt>
                  <c:pt idx="12">
                    <c:v>5.2178352620830502E-2</c:v>
                  </c:pt>
                  <c:pt idx="13">
                    <c:v>3.9925625422582829E-2</c:v>
                  </c:pt>
                  <c:pt idx="14">
                    <c:v>3.6196911196911194E-2</c:v>
                  </c:pt>
                  <c:pt idx="15">
                    <c:v>2.9353073704538137E-2</c:v>
                  </c:pt>
                  <c:pt idx="16">
                    <c:v>2.268111035883548E-2</c:v>
                  </c:pt>
                  <c:pt idx="17">
                    <c:v>1.2848962061560488E-2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'recorded data'!$V$2:$V$22</c:f>
                <c:numCache>
                  <c:formatCode>General</c:formatCode>
                  <c:ptCount val="21"/>
                  <c:pt idx="0">
                    <c:v>0.27170540687479888</c:v>
                  </c:pt>
                  <c:pt idx="1">
                    <c:v>0.24740905283006509</c:v>
                  </c:pt>
                  <c:pt idx="2">
                    <c:v>0.2618634385287128</c:v>
                  </c:pt>
                  <c:pt idx="3">
                    <c:v>0.20540331342786208</c:v>
                  </c:pt>
                  <c:pt idx="4">
                    <c:v>0.1570900979460374</c:v>
                  </c:pt>
                  <c:pt idx="5">
                    <c:v>0.1272494907028984</c:v>
                  </c:pt>
                  <c:pt idx="6">
                    <c:v>9.9203648043097697E-2</c:v>
                  </c:pt>
                  <c:pt idx="7">
                    <c:v>8.4442808238742145E-2</c:v>
                  </c:pt>
                  <c:pt idx="8">
                    <c:v>7.5596816976127329E-2</c:v>
                  </c:pt>
                  <c:pt idx="9">
                    <c:v>7.7166934189406122E-2</c:v>
                  </c:pt>
                  <c:pt idx="10">
                    <c:v>6.4945344892574447E-2</c:v>
                  </c:pt>
                  <c:pt idx="11">
                    <c:v>5.9637912673056445E-2</c:v>
                  </c:pt>
                  <c:pt idx="12">
                    <c:v>5.2178352620830502E-2</c:v>
                  </c:pt>
                  <c:pt idx="13">
                    <c:v>3.9925625422582829E-2</c:v>
                  </c:pt>
                  <c:pt idx="14">
                    <c:v>3.6196911196911194E-2</c:v>
                  </c:pt>
                  <c:pt idx="15">
                    <c:v>2.9353073704538137E-2</c:v>
                  </c:pt>
                  <c:pt idx="16">
                    <c:v>2.268111035883548E-2</c:v>
                  </c:pt>
                  <c:pt idx="17">
                    <c:v>1.2848962061560488E-2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'recorded data'!$A$2:$A$22</c:f>
              <c:numCache>
                <c:formatCode>General</c:formatCode>
                <c:ptCount val="21"/>
                <c:pt idx="0">
                  <c:v>110.76</c:v>
                </c:pt>
                <c:pt idx="1">
                  <c:v>110.75</c:v>
                </c:pt>
                <c:pt idx="2">
                  <c:v>110.74</c:v>
                </c:pt>
                <c:pt idx="3">
                  <c:v>110.73</c:v>
                </c:pt>
                <c:pt idx="4">
                  <c:v>110.72</c:v>
                </c:pt>
                <c:pt idx="5">
                  <c:v>110.71</c:v>
                </c:pt>
                <c:pt idx="6">
                  <c:v>110.7</c:v>
                </c:pt>
                <c:pt idx="7">
                  <c:v>110.69</c:v>
                </c:pt>
                <c:pt idx="8">
                  <c:v>110.68</c:v>
                </c:pt>
                <c:pt idx="9">
                  <c:v>110.67</c:v>
                </c:pt>
                <c:pt idx="10">
                  <c:v>110.66</c:v>
                </c:pt>
                <c:pt idx="11">
                  <c:v>110.65</c:v>
                </c:pt>
                <c:pt idx="12">
                  <c:v>110.64</c:v>
                </c:pt>
                <c:pt idx="13">
                  <c:v>110.63</c:v>
                </c:pt>
                <c:pt idx="14">
                  <c:v>110.62</c:v>
                </c:pt>
                <c:pt idx="15">
                  <c:v>110.61</c:v>
                </c:pt>
                <c:pt idx="16">
                  <c:v>110.6</c:v>
                </c:pt>
                <c:pt idx="17">
                  <c:v>110.59</c:v>
                </c:pt>
                <c:pt idx="18">
                  <c:v>110.58</c:v>
                </c:pt>
                <c:pt idx="19">
                  <c:v>110.57</c:v>
                </c:pt>
                <c:pt idx="20">
                  <c:v>110.56</c:v>
                </c:pt>
              </c:numCache>
            </c:numRef>
          </c:xVal>
          <c:yVal>
            <c:numRef>
              <c:f>'recorded data'!$O$2:$O$22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0.88571428571428568</c:v>
                </c:pt>
                <c:pt idx="4">
                  <c:v>0.71657486229344036</c:v>
                </c:pt>
                <c:pt idx="5">
                  <c:v>0.65763052208835338</c:v>
                </c:pt>
                <c:pt idx="6">
                  <c:v>0.52956431535269721</c:v>
                </c:pt>
                <c:pt idx="7">
                  <c:v>0.43449575871819035</c:v>
                </c:pt>
                <c:pt idx="8">
                  <c:v>0.37798408488063662</c:v>
                </c:pt>
                <c:pt idx="9">
                  <c:v>0.38583467094703056</c:v>
                </c:pt>
                <c:pt idx="10">
                  <c:v>0.32472672446287221</c:v>
                </c:pt>
                <c:pt idx="11">
                  <c:v>0.29818956336528224</c:v>
                </c:pt>
                <c:pt idx="12">
                  <c:v>0.26089176310415252</c:v>
                </c:pt>
                <c:pt idx="13">
                  <c:v>0.19962812711291414</c:v>
                </c:pt>
                <c:pt idx="14">
                  <c:v>0.18098455598455598</c:v>
                </c:pt>
                <c:pt idx="15">
                  <c:v>0.14676536852269068</c:v>
                </c:pt>
                <c:pt idx="16">
                  <c:v>0.1134055517941774</c:v>
                </c:pt>
                <c:pt idx="17">
                  <c:v>6.4244810307802436E-2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67544"/>
        <c:axId val="243050904"/>
      </c:scatterChart>
      <c:valAx>
        <c:axId val="193067544"/>
        <c:scaling>
          <c:orientation val="minMax"/>
          <c:max val="110.72"/>
          <c:min val="110.65899999999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Dipole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50904"/>
        <c:crosses val="autoZero"/>
        <c:crossBetween val="midCat"/>
        <c:majorUnit val="1.0000000000000002E-2"/>
        <c:minorUnit val="1.0000000000000002E-3"/>
      </c:valAx>
      <c:valAx>
        <c:axId val="243050904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Normalized</a:t>
                </a:r>
                <a:r>
                  <a:rPr lang="en-US" sz="1200" b="1" baseline="0"/>
                  <a:t> current 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38</xdr:row>
      <xdr:rowOff>123825</xdr:rowOff>
    </xdr:from>
    <xdr:to>
      <xdr:col>8</xdr:col>
      <xdr:colOff>9525</xdr:colOff>
      <xdr:row>66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38</xdr:row>
      <xdr:rowOff>123825</xdr:rowOff>
    </xdr:from>
    <xdr:to>
      <xdr:col>14</xdr:col>
      <xdr:colOff>1371600</xdr:colOff>
      <xdr:row>66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1466850</xdr:colOff>
      <xdr:row>38</xdr:row>
      <xdr:rowOff>161925</xdr:rowOff>
    </xdr:from>
    <xdr:to>
      <xdr:col>20</xdr:col>
      <xdr:colOff>219075</xdr:colOff>
      <xdr:row>67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309562</xdr:colOff>
      <xdr:row>67</xdr:row>
      <xdr:rowOff>158351</xdr:rowOff>
    </xdr:from>
    <xdr:to>
      <xdr:col>10</xdr:col>
      <xdr:colOff>59529</xdr:colOff>
      <xdr:row>97</xdr:row>
      <xdr:rowOff>83342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107155</xdr:colOff>
      <xdr:row>67</xdr:row>
      <xdr:rowOff>170258</xdr:rowOff>
    </xdr:from>
    <xdr:to>
      <xdr:col>15</xdr:col>
      <xdr:colOff>83344</xdr:colOff>
      <xdr:row>97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22</xdr:row>
      <xdr:rowOff>123824</xdr:rowOff>
    </xdr:from>
    <xdr:to>
      <xdr:col>9</xdr:col>
      <xdr:colOff>76200</xdr:colOff>
      <xdr:row>52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53</xdr:row>
      <xdr:rowOff>28575</xdr:rowOff>
    </xdr:from>
    <xdr:to>
      <xdr:col>9</xdr:col>
      <xdr:colOff>123826</xdr:colOff>
      <xdr:row>84</xdr:row>
      <xdr:rowOff>57151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1276350</xdr:colOff>
      <xdr:row>62</xdr:row>
      <xdr:rowOff>123825</xdr:rowOff>
    </xdr:from>
    <xdr:to>
      <xdr:col>6</xdr:col>
      <xdr:colOff>523875</xdr:colOff>
      <xdr:row>72</xdr:row>
      <xdr:rowOff>85725</xdr:rowOff>
    </xdr:to>
    <xdr:sp macro="" textlink="">
      <xdr:nvSpPr>
        <xdr:cNvPr id="7" name="Rectangle 6"/>
        <xdr:cNvSpPr/>
      </xdr:nvSpPr>
      <xdr:spPr>
        <a:xfrm>
          <a:off x="1276350" y="11744325"/>
          <a:ext cx="6867525" cy="1771650"/>
        </a:xfrm>
        <a:prstGeom prst="rect">
          <a:avLst/>
        </a:prstGeom>
        <a:solidFill>
          <a:schemeClr val="accent2">
            <a:lumMod val="40000"/>
            <a:lumOff val="60000"/>
            <a:alpha val="11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1257301</xdr:colOff>
      <xdr:row>73</xdr:row>
      <xdr:rowOff>57150</xdr:rowOff>
    </xdr:from>
    <xdr:to>
      <xdr:col>1</xdr:col>
      <xdr:colOff>876301</xdr:colOff>
      <xdr:row>74</xdr:row>
      <xdr:rowOff>161925</xdr:rowOff>
    </xdr:to>
    <xdr:sp macro="" textlink="">
      <xdr:nvSpPr>
        <xdr:cNvPr id="8" name="Left-Right Arrow 7"/>
        <xdr:cNvSpPr/>
      </xdr:nvSpPr>
      <xdr:spPr>
        <a:xfrm>
          <a:off x="1257301" y="13668375"/>
          <a:ext cx="1181100" cy="28575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1371600</xdr:colOff>
      <xdr:row>75</xdr:row>
      <xdr:rowOff>38100</xdr:rowOff>
    </xdr:from>
    <xdr:to>
      <xdr:col>1</xdr:col>
      <xdr:colOff>809625</xdr:colOff>
      <xdr:row>76</xdr:row>
      <xdr:rowOff>123825</xdr:rowOff>
    </xdr:to>
    <xdr:sp macro="" textlink="">
      <xdr:nvSpPr>
        <xdr:cNvPr id="9" name="TextBox 8"/>
        <xdr:cNvSpPr txBox="1"/>
      </xdr:nvSpPr>
      <xdr:spPr>
        <a:xfrm>
          <a:off x="1371600" y="14011275"/>
          <a:ext cx="10001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Viewer</a:t>
          </a:r>
          <a:r>
            <a:rPr lang="en-US" sz="1100" baseline="0"/>
            <a:t> center</a:t>
          </a:r>
          <a:endParaRPr lang="en-US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0.33069</cdr:x>
      <cdr:y>0.09291</cdr:y>
    </cdr:from>
    <cdr:to>
      <cdr:x>0.71386</cdr:x>
      <cdr:y>0.15878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81351" y="523876"/>
          <a:ext cx="368617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i="1">
              <a:solidFill>
                <a:srgbClr val="FF0000"/>
              </a:solidFill>
            </a:rPr>
            <a:t>center is between 110.661 and 110.711</a:t>
          </a:r>
        </a:p>
      </cdr:txBody>
    </cdr:sp>
  </cdr:relSizeAnchor>
  <cdr:relSizeAnchor xmlns:cdr="http://schemas.openxmlformats.org/drawingml/2006/chartDrawing">
    <cdr:from>
      <cdr:x>0.33069</cdr:x>
      <cdr:y>0.09291</cdr:y>
    </cdr:from>
    <cdr:to>
      <cdr:x>0.71386</cdr:x>
      <cdr:y>0.15878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81351" y="523876"/>
          <a:ext cx="368617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i="1">
              <a:solidFill>
                <a:srgbClr val="FF0000"/>
              </a:solidFill>
            </a:rPr>
            <a:t>center is between 110.661 and 110.711</a:t>
          </a:r>
        </a:p>
      </cdr:txBody>
    </cdr:sp>
  </cdr:relSizeAnchor>
  <cdr:relSizeAnchor xmlns:cdr="http://schemas.openxmlformats.org/drawingml/2006/chartDrawing">
    <cdr:from>
      <cdr:x>0.33069</cdr:x>
      <cdr:y>0.09291</cdr:y>
    </cdr:from>
    <cdr:to>
      <cdr:x>0.71386</cdr:x>
      <cdr:y>0.15878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181351" y="523876"/>
          <a:ext cx="368617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i="1">
              <a:solidFill>
                <a:srgbClr val="FF0000"/>
              </a:solidFill>
            </a:rPr>
            <a:t>center is between 110.661 and 110.711</a:t>
          </a:r>
        </a:p>
      </cdr:txBody>
    </cdr:sp>
  </cdr:relSizeAnchor>
  <cdr:relSizeAnchor xmlns:cdr="http://schemas.openxmlformats.org/drawingml/2006/chartDrawing">
    <cdr:from>
      <cdr:x>0.33069</cdr:x>
      <cdr:y>0.09291</cdr:y>
    </cdr:from>
    <cdr:to>
      <cdr:x>0.71386</cdr:x>
      <cdr:y>0.15878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181351" y="523876"/>
          <a:ext cx="368617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i="1">
              <a:solidFill>
                <a:schemeClr val="tx1">
                  <a:lumMod val="95000"/>
                  <a:lumOff val="5000"/>
                </a:schemeClr>
              </a:solidFill>
            </a:rPr>
            <a:t>center is between 110.661 and 110.711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0.33069</cdr:x>
      <cdr:y>0.09291</cdr:y>
    </cdr:from>
    <cdr:to>
      <cdr:x>0.71386</cdr:x>
      <cdr:y>0.15878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181351" y="523876"/>
          <a:ext cx="368617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95000"/>
                  <a:lumOff val="5000"/>
                </a:schemeClr>
              </a:solidFill>
            </a:rPr>
            <a:t>center is between 110.661 and 110.711</a:t>
          </a:r>
        </a:p>
      </cdr:txBody>
    </cdr:sp>
  </cdr:relSizeAnchor>
  <cdr:relSizeAnchor xmlns:cdr="http://schemas.openxmlformats.org/drawingml/2006/chartDrawing">
    <cdr:from>
      <cdr:x>0.10594</cdr:x>
      <cdr:y>0.30574</cdr:y>
    </cdr:from>
    <cdr:to>
      <cdr:x>0.82178</cdr:x>
      <cdr:y>0.30574</cdr:y>
    </cdr:to>
    <cdr:cxnSp macro="">
      <cdr:nvCxnSpPr>
        <cdr:cNvPr id="7" name="Straight Connector 6"/>
        <cdr:cNvCxnSpPr/>
      </cdr:nvCxnSpPr>
      <cdr:spPr>
        <a:xfrm xmlns:a="http://schemas.openxmlformats.org/drawingml/2006/main" flipH="1">
          <a:off x="1019175" y="1724025"/>
          <a:ext cx="6886575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0.10396</cdr:x>
      <cdr:y>0.61655</cdr:y>
    </cdr:from>
    <cdr:to>
      <cdr:x>0.82178</cdr:x>
      <cdr:y>0.62331</cdr:y>
    </cdr:to>
    <cdr:cxnSp macro="">
      <cdr:nvCxnSpPr>
        <cdr:cNvPr id="9" name="Straight Connector 8"/>
        <cdr:cNvCxnSpPr/>
      </cdr:nvCxnSpPr>
      <cdr:spPr>
        <a:xfrm xmlns:a="http://schemas.openxmlformats.org/drawingml/2006/main" flipH="1">
          <a:off x="1000125" y="3476625"/>
          <a:ext cx="6905625" cy="381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9"/>
  <sheetViews>
    <sheetView tabSelected="1" zoomScale="80" zoomScaleNormal="80" workbookViewId="0">
      <selection activeCell="C27" sqref="C27"/>
    </sheetView>
  </sheetViews>
  <sheetFormatPr defaultRowHeight="14.25"/>
  <cols>
    <col min="1" max="6" width="10.625" customWidth="1"/>
    <col min="7" max="7" width="20" customWidth="1"/>
    <col min="8" max="13" width="10.625" customWidth="1"/>
    <col min="14" max="14" width="24.625" customWidth="1"/>
    <col min="15" max="15" width="28" customWidth="1"/>
    <col min="16" max="16" width="27.25" bestFit="1" customWidth="1"/>
    <col min="17" max="17" width="28.375" bestFit="1" customWidth="1"/>
  </cols>
  <sheetData>
    <row r="2" spans="2:1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18</v>
      </c>
      <c r="N2" t="s">
        <v>11</v>
      </c>
    </row>
    <row r="3" spans="2:17" ht="48.75" customHeight="1">
      <c r="B3">
        <v>100</v>
      </c>
      <c r="C3">
        <v>110.43</v>
      </c>
      <c r="D3">
        <v>110.43</v>
      </c>
      <c r="E3">
        <v>0</v>
      </c>
      <c r="F3">
        <v>348</v>
      </c>
      <c r="G3" s="1">
        <v>43308.371421203701</v>
      </c>
      <c r="H3">
        <v>129</v>
      </c>
      <c r="I3">
        <v>-30</v>
      </c>
      <c r="J3">
        <v>26</v>
      </c>
      <c r="K3">
        <v>149</v>
      </c>
      <c r="L3">
        <f t="shared" ref="L3:L16" si="0">SUM(H3:K3)</f>
        <v>274</v>
      </c>
      <c r="M3">
        <v>30</v>
      </c>
      <c r="N3" s="43" t="s">
        <v>12</v>
      </c>
      <c r="O3" s="40" t="s">
        <v>13</v>
      </c>
      <c r="P3" s="41" t="s">
        <v>14</v>
      </c>
      <c r="Q3" s="41" t="s">
        <v>15</v>
      </c>
    </row>
    <row r="4" spans="2:17">
      <c r="B4">
        <v>101</v>
      </c>
      <c r="C4">
        <v>110.43</v>
      </c>
      <c r="D4">
        <v>110.43</v>
      </c>
      <c r="E4">
        <v>10</v>
      </c>
      <c r="F4">
        <v>36.5</v>
      </c>
      <c r="G4" s="1">
        <v>43308.375128645836</v>
      </c>
      <c r="H4">
        <v>14.7</v>
      </c>
      <c r="I4">
        <v>-2.4</v>
      </c>
      <c r="J4">
        <v>3.9</v>
      </c>
      <c r="K4">
        <v>15</v>
      </c>
      <c r="L4">
        <f t="shared" si="0"/>
        <v>31.2</v>
      </c>
      <c r="M4" t="s">
        <v>16</v>
      </c>
      <c r="N4" s="43"/>
      <c r="O4" s="40"/>
      <c r="P4" s="41"/>
      <c r="Q4" s="41"/>
    </row>
    <row r="5" spans="2:17">
      <c r="B5">
        <v>102</v>
      </c>
      <c r="C5">
        <v>110.43</v>
      </c>
      <c r="D5">
        <v>110.43</v>
      </c>
      <c r="E5">
        <v>30</v>
      </c>
      <c r="F5">
        <v>15.6</v>
      </c>
      <c r="G5" s="2">
        <v>43308.377759867188</v>
      </c>
      <c r="H5">
        <v>6.3</v>
      </c>
      <c r="I5">
        <v>-1.4</v>
      </c>
      <c r="J5">
        <v>4</v>
      </c>
      <c r="K5">
        <v>6.3</v>
      </c>
      <c r="L5">
        <f t="shared" si="0"/>
        <v>15.2</v>
      </c>
      <c r="M5" t="s">
        <v>16</v>
      </c>
      <c r="N5" s="43"/>
      <c r="O5" s="40"/>
      <c r="P5" s="41"/>
      <c r="Q5" s="41"/>
    </row>
    <row r="6" spans="2:17">
      <c r="B6">
        <v>103</v>
      </c>
      <c r="C6">
        <v>110.43</v>
      </c>
      <c r="D6">
        <v>110.43</v>
      </c>
      <c r="E6">
        <v>100</v>
      </c>
      <c r="F6">
        <v>3.6</v>
      </c>
      <c r="G6" s="2">
        <v>43308.379698281249</v>
      </c>
      <c r="H6">
        <v>3.1</v>
      </c>
      <c r="I6">
        <v>-0.7</v>
      </c>
      <c r="J6">
        <v>1.4</v>
      </c>
      <c r="K6">
        <v>1.7</v>
      </c>
      <c r="L6">
        <f t="shared" si="0"/>
        <v>5.5</v>
      </c>
      <c r="M6" t="s">
        <v>16</v>
      </c>
      <c r="N6" s="43"/>
      <c r="O6" s="40"/>
      <c r="P6" s="41"/>
      <c r="Q6" s="41"/>
    </row>
    <row r="7" spans="2:17">
      <c r="B7">
        <v>104</v>
      </c>
      <c r="C7">
        <v>110.43</v>
      </c>
      <c r="D7">
        <v>110.43</v>
      </c>
      <c r="E7">
        <v>300</v>
      </c>
      <c r="F7">
        <v>1.5</v>
      </c>
      <c r="G7" s="2">
        <v>43308.382262398438</v>
      </c>
      <c r="H7">
        <v>1.3</v>
      </c>
      <c r="I7">
        <v>0.5</v>
      </c>
      <c r="J7">
        <v>1.2</v>
      </c>
      <c r="K7">
        <v>0.3</v>
      </c>
      <c r="L7">
        <f t="shared" si="0"/>
        <v>3.3</v>
      </c>
      <c r="M7" t="s">
        <v>16</v>
      </c>
      <c r="N7" s="43"/>
      <c r="O7" s="40"/>
      <c r="P7" s="41"/>
      <c r="Q7" s="41"/>
    </row>
    <row r="8" spans="2:17">
      <c r="B8">
        <v>105</v>
      </c>
      <c r="C8">
        <v>110.93</v>
      </c>
      <c r="D8">
        <v>110.93</v>
      </c>
      <c r="E8">
        <v>30</v>
      </c>
      <c r="F8">
        <v>16.2</v>
      </c>
      <c r="G8" s="2">
        <v>43308.393143617184</v>
      </c>
      <c r="H8">
        <v>-1</v>
      </c>
      <c r="I8">
        <v>10.199999999999999</v>
      </c>
      <c r="J8">
        <v>-3.7</v>
      </c>
      <c r="K8">
        <v>5.4</v>
      </c>
      <c r="L8">
        <f t="shared" si="0"/>
        <v>10.899999999999999</v>
      </c>
      <c r="M8">
        <v>30</v>
      </c>
      <c r="N8" s="43"/>
      <c r="O8" s="42" t="s">
        <v>17</v>
      </c>
      <c r="P8" s="41"/>
      <c r="Q8" s="41"/>
    </row>
    <row r="9" spans="2:17">
      <c r="B9">
        <v>106</v>
      </c>
      <c r="C9">
        <v>111.43</v>
      </c>
      <c r="D9">
        <v>111.43</v>
      </c>
      <c r="E9">
        <v>30</v>
      </c>
      <c r="F9">
        <v>15.4</v>
      </c>
      <c r="G9" s="2">
        <v>43308.395600843753</v>
      </c>
      <c r="H9">
        <v>-0.7</v>
      </c>
      <c r="I9">
        <v>14</v>
      </c>
      <c r="J9">
        <v>-3.3</v>
      </c>
      <c r="K9">
        <v>4.7</v>
      </c>
      <c r="L9">
        <f t="shared" si="0"/>
        <v>14.7</v>
      </c>
      <c r="M9">
        <v>30</v>
      </c>
      <c r="N9" s="43"/>
      <c r="O9" s="42"/>
      <c r="P9" s="41"/>
      <c r="Q9" s="41"/>
    </row>
    <row r="10" spans="2:17">
      <c r="B10">
        <v>107</v>
      </c>
      <c r="C10">
        <v>111.93</v>
      </c>
      <c r="D10">
        <v>111.93</v>
      </c>
      <c r="E10">
        <v>30</v>
      </c>
      <c r="F10">
        <v>16</v>
      </c>
      <c r="G10" s="2">
        <v>43308.399110687496</v>
      </c>
      <c r="H10">
        <v>0.3</v>
      </c>
      <c r="I10">
        <v>11</v>
      </c>
      <c r="J10">
        <v>-1.8</v>
      </c>
      <c r="K10">
        <v>3.1</v>
      </c>
      <c r="L10">
        <f t="shared" si="0"/>
        <v>12.6</v>
      </c>
      <c r="M10">
        <v>30</v>
      </c>
      <c r="N10" s="43"/>
      <c r="O10" s="42"/>
      <c r="P10" s="41"/>
      <c r="Q10" s="41"/>
    </row>
    <row r="11" spans="2:17">
      <c r="B11">
        <v>108</v>
      </c>
      <c r="C11">
        <v>109.93</v>
      </c>
      <c r="D11">
        <v>109.93</v>
      </c>
      <c r="E11">
        <v>30</v>
      </c>
      <c r="F11">
        <v>16</v>
      </c>
      <c r="G11" s="2">
        <v>43308.401133484374</v>
      </c>
      <c r="H11">
        <v>10.5</v>
      </c>
      <c r="I11">
        <v>-2.2999999999999998</v>
      </c>
      <c r="J11">
        <v>4.8</v>
      </c>
      <c r="K11">
        <v>-2.5</v>
      </c>
      <c r="L11">
        <f t="shared" si="0"/>
        <v>10.5</v>
      </c>
      <c r="M11">
        <v>30</v>
      </c>
      <c r="N11" s="43"/>
      <c r="O11" s="42"/>
      <c r="P11" s="41"/>
      <c r="Q11" s="41"/>
    </row>
    <row r="12" spans="2:17">
      <c r="B12">
        <v>109</v>
      </c>
      <c r="C12">
        <v>109.43</v>
      </c>
      <c r="D12">
        <v>109.43</v>
      </c>
      <c r="E12">
        <v>30</v>
      </c>
      <c r="F12">
        <v>16.100000000000001</v>
      </c>
      <c r="G12" s="2">
        <v>43308.404473882816</v>
      </c>
      <c r="H12">
        <v>14.8</v>
      </c>
      <c r="I12">
        <v>-2.4</v>
      </c>
      <c r="J12">
        <v>4.0999999999999996</v>
      </c>
      <c r="K12">
        <v>-1.2</v>
      </c>
      <c r="L12">
        <f t="shared" si="0"/>
        <v>15.3</v>
      </c>
      <c r="M12">
        <v>30</v>
      </c>
      <c r="N12" s="43"/>
      <c r="O12" s="42"/>
      <c r="P12" s="41"/>
      <c r="Q12" s="41"/>
    </row>
    <row r="13" spans="2:17">
      <c r="B13">
        <v>110</v>
      </c>
      <c r="C13">
        <v>108.93</v>
      </c>
      <c r="D13">
        <v>108.93</v>
      </c>
      <c r="E13">
        <v>30</v>
      </c>
      <c r="F13">
        <v>15.6</v>
      </c>
      <c r="G13" s="2">
        <v>43308.406363156253</v>
      </c>
      <c r="H13">
        <v>8.6999999999999993</v>
      </c>
      <c r="I13">
        <v>-1.4</v>
      </c>
      <c r="J13">
        <v>3.3</v>
      </c>
      <c r="K13">
        <v>-1.2</v>
      </c>
      <c r="L13">
        <f t="shared" si="0"/>
        <v>9.3999999999999986</v>
      </c>
      <c r="M13">
        <v>30</v>
      </c>
      <c r="N13" s="43"/>
      <c r="O13" s="42"/>
      <c r="P13" s="41"/>
      <c r="Q13" s="41"/>
    </row>
    <row r="14" spans="2:17">
      <c r="B14">
        <v>111</v>
      </c>
      <c r="C14">
        <v>110.68</v>
      </c>
      <c r="D14">
        <v>110.68</v>
      </c>
      <c r="E14">
        <v>30</v>
      </c>
      <c r="F14">
        <v>15.3</v>
      </c>
      <c r="G14" s="2">
        <v>43308.409287562499</v>
      </c>
      <c r="H14">
        <v>-4.2</v>
      </c>
      <c r="I14">
        <v>13</v>
      </c>
      <c r="J14">
        <v>-3.3</v>
      </c>
      <c r="K14">
        <v>3.2</v>
      </c>
      <c r="L14">
        <f t="shared" si="0"/>
        <v>8.7000000000000011</v>
      </c>
      <c r="M14">
        <v>30</v>
      </c>
      <c r="N14" s="43"/>
      <c r="O14" s="42"/>
      <c r="P14" s="41"/>
      <c r="Q14" s="41"/>
    </row>
    <row r="15" spans="2:17">
      <c r="B15">
        <v>112</v>
      </c>
      <c r="C15">
        <v>110.18</v>
      </c>
      <c r="D15">
        <v>110.18</v>
      </c>
      <c r="E15">
        <v>30</v>
      </c>
      <c r="F15">
        <v>15.6</v>
      </c>
      <c r="G15" s="2">
        <v>43308.411150015621</v>
      </c>
      <c r="H15">
        <v>10</v>
      </c>
      <c r="I15">
        <v>-3.5</v>
      </c>
      <c r="J15">
        <v>1.4</v>
      </c>
      <c r="K15">
        <v>-2.2000000000000002</v>
      </c>
      <c r="L15">
        <f t="shared" si="0"/>
        <v>5.7</v>
      </c>
      <c r="M15">
        <v>30</v>
      </c>
      <c r="N15" s="43"/>
      <c r="O15" s="42"/>
      <c r="P15" s="41"/>
      <c r="Q15" s="41"/>
    </row>
    <row r="16" spans="2:17">
      <c r="B16">
        <v>113</v>
      </c>
      <c r="C16">
        <v>110.56</v>
      </c>
      <c r="D16">
        <v>110.56</v>
      </c>
      <c r="E16">
        <v>30</v>
      </c>
      <c r="G16" s="2">
        <v>43308.41968742969</v>
      </c>
      <c r="H16">
        <v>2.9</v>
      </c>
      <c r="I16">
        <v>1.6</v>
      </c>
      <c r="J16">
        <v>-2</v>
      </c>
      <c r="K16">
        <v>5.7</v>
      </c>
      <c r="L16">
        <f t="shared" si="0"/>
        <v>8.1999999999999993</v>
      </c>
      <c r="M16">
        <v>30</v>
      </c>
      <c r="N16" s="43"/>
      <c r="O16" s="42"/>
      <c r="P16" s="41"/>
      <c r="Q16" s="41"/>
    </row>
    <row r="17" spans="2:22">
      <c r="G17" s="2"/>
      <c r="N17" t="s">
        <v>19</v>
      </c>
      <c r="O17" t="s">
        <v>20</v>
      </c>
      <c r="P17" t="s">
        <v>21</v>
      </c>
      <c r="Q17" t="s">
        <v>22</v>
      </c>
      <c r="S17" t="s">
        <v>23</v>
      </c>
      <c r="T17" t="s">
        <v>26</v>
      </c>
      <c r="U17" t="s">
        <v>24</v>
      </c>
      <c r="V17" t="s">
        <v>25</v>
      </c>
    </row>
    <row r="18" spans="2:22">
      <c r="B18" s="5">
        <v>134</v>
      </c>
      <c r="C18" s="5">
        <v>110.76</v>
      </c>
      <c r="D18" s="5">
        <v>110.76</v>
      </c>
      <c r="E18" s="5"/>
      <c r="F18" s="5">
        <v>347</v>
      </c>
      <c r="G18" s="6">
        <v>43308.458749999998</v>
      </c>
      <c r="H18">
        <v>-36.6</v>
      </c>
      <c r="I18">
        <v>113.5</v>
      </c>
      <c r="J18">
        <v>-39.1</v>
      </c>
      <c r="K18">
        <v>114.8</v>
      </c>
      <c r="L18">
        <f>SUM(H18:K18)</f>
        <v>152.6</v>
      </c>
      <c r="N18">
        <f>H18-I18</f>
        <v>-150.1</v>
      </c>
      <c r="O18">
        <f>J18-K18</f>
        <v>-153.9</v>
      </c>
      <c r="P18">
        <f>H18-J18</f>
        <v>2.5</v>
      </c>
      <c r="Q18">
        <f>I18-K18</f>
        <v>-1.2999999999999972</v>
      </c>
      <c r="S18">
        <f>SUM(H18,J18)</f>
        <v>-75.7</v>
      </c>
      <c r="T18">
        <f>SUM(K18,I18)</f>
        <v>228.3</v>
      </c>
      <c r="U18">
        <f>SUM(H18,I18)</f>
        <v>76.900000000000006</v>
      </c>
      <c r="V18">
        <f>SUM(J18,K18)</f>
        <v>75.699999999999989</v>
      </c>
    </row>
    <row r="19" spans="2:22">
      <c r="B19" s="5">
        <v>114</v>
      </c>
      <c r="C19" s="5">
        <v>110.75</v>
      </c>
      <c r="D19" s="5">
        <v>110.75</v>
      </c>
      <c r="E19" s="5">
        <v>0</v>
      </c>
      <c r="F19" s="5"/>
      <c r="G19" s="6">
        <v>43308.465851507812</v>
      </c>
      <c r="H19">
        <v>-35.200000000000003</v>
      </c>
      <c r="I19">
        <v>121.9</v>
      </c>
      <c r="J19">
        <v>-29.6</v>
      </c>
      <c r="K19">
        <v>94.6</v>
      </c>
      <c r="L19">
        <f t="shared" ref="L19:L38" si="1">SUM(H19:K19)</f>
        <v>151.69999999999999</v>
      </c>
      <c r="M19">
        <v>300</v>
      </c>
      <c r="N19">
        <f t="shared" ref="N19:N38" si="2">H19-I19</f>
        <v>-157.10000000000002</v>
      </c>
      <c r="O19">
        <f t="shared" ref="O19:O38" si="3">J19-K19</f>
        <v>-124.19999999999999</v>
      </c>
      <c r="P19">
        <f t="shared" ref="P19:P38" si="4">H19-J19</f>
        <v>-5.6000000000000014</v>
      </c>
      <c r="Q19">
        <f t="shared" ref="Q19:Q38" si="5">I19-K19</f>
        <v>27.300000000000011</v>
      </c>
      <c r="S19">
        <f t="shared" ref="S19:S38" si="6">SUM(H19,J19)</f>
        <v>-64.800000000000011</v>
      </c>
      <c r="T19">
        <f t="shared" ref="T19:T38" si="7">SUM(K19,I19)</f>
        <v>216.5</v>
      </c>
      <c r="U19">
        <f t="shared" ref="U19:U37" si="8">SUM(H19,I19)</f>
        <v>86.7</v>
      </c>
      <c r="V19">
        <f t="shared" ref="V19:V38" si="9">SUM(J19,K19)</f>
        <v>65</v>
      </c>
    </row>
    <row r="20" spans="2:22">
      <c r="B20" s="5">
        <v>115</v>
      </c>
      <c r="C20" s="5">
        <v>110.74</v>
      </c>
      <c r="D20" s="5">
        <v>110.74</v>
      </c>
      <c r="E20" s="5">
        <v>0</v>
      </c>
      <c r="F20" s="5">
        <v>336</v>
      </c>
      <c r="G20" s="6">
        <v>43308.473674718749</v>
      </c>
      <c r="H20">
        <v>-8.6</v>
      </c>
      <c r="I20" s="4">
        <v>99.5</v>
      </c>
      <c r="J20">
        <v>-14.3</v>
      </c>
      <c r="K20" s="4">
        <v>85.8</v>
      </c>
      <c r="L20">
        <f t="shared" si="1"/>
        <v>162.4</v>
      </c>
      <c r="N20">
        <f t="shared" si="2"/>
        <v>-108.1</v>
      </c>
      <c r="O20">
        <f t="shared" si="3"/>
        <v>-100.1</v>
      </c>
      <c r="P20">
        <f t="shared" si="4"/>
        <v>5.7000000000000011</v>
      </c>
      <c r="Q20">
        <f t="shared" si="5"/>
        <v>13.700000000000003</v>
      </c>
      <c r="S20">
        <f t="shared" si="6"/>
        <v>-22.9</v>
      </c>
      <c r="T20">
        <f t="shared" si="7"/>
        <v>185.3</v>
      </c>
      <c r="U20">
        <f t="shared" si="8"/>
        <v>90.9</v>
      </c>
      <c r="V20">
        <f t="shared" si="9"/>
        <v>71.5</v>
      </c>
    </row>
    <row r="21" spans="2:22">
      <c r="B21" s="5">
        <v>116</v>
      </c>
      <c r="C21" s="5">
        <v>110.73</v>
      </c>
      <c r="D21" s="5">
        <v>110.73</v>
      </c>
      <c r="E21" s="5">
        <v>0</v>
      </c>
      <c r="F21" s="5"/>
      <c r="G21" s="6">
        <v>43308.478531789064</v>
      </c>
      <c r="H21">
        <v>7.7</v>
      </c>
      <c r="I21">
        <v>103</v>
      </c>
      <c r="J21">
        <v>14.3</v>
      </c>
      <c r="K21">
        <v>67.5</v>
      </c>
      <c r="L21">
        <f t="shared" si="1"/>
        <v>192.5</v>
      </c>
      <c r="N21">
        <f t="shared" si="2"/>
        <v>-95.3</v>
      </c>
      <c r="O21">
        <f t="shared" si="3"/>
        <v>-53.2</v>
      </c>
      <c r="P21">
        <f t="shared" si="4"/>
        <v>-6.6000000000000005</v>
      </c>
      <c r="Q21">
        <f t="shared" si="5"/>
        <v>35.5</v>
      </c>
      <c r="S21">
        <f t="shared" si="6"/>
        <v>22</v>
      </c>
      <c r="T21">
        <f t="shared" si="7"/>
        <v>170.5</v>
      </c>
      <c r="U21">
        <f t="shared" si="8"/>
        <v>110.7</v>
      </c>
      <c r="V21">
        <f t="shared" si="9"/>
        <v>81.8</v>
      </c>
    </row>
    <row r="22" spans="2:22">
      <c r="B22" s="5">
        <v>117</v>
      </c>
      <c r="C22" s="5">
        <v>110.72</v>
      </c>
      <c r="D22" s="5">
        <v>110.72</v>
      </c>
      <c r="E22" s="5"/>
      <c r="F22" s="5"/>
      <c r="G22" s="6">
        <v>43308.479791523438</v>
      </c>
      <c r="H22">
        <v>25.6</v>
      </c>
      <c r="I22">
        <v>92.4</v>
      </c>
      <c r="J22">
        <v>31</v>
      </c>
      <c r="K22">
        <v>50.7</v>
      </c>
      <c r="L22">
        <f t="shared" si="1"/>
        <v>199.7</v>
      </c>
      <c r="N22">
        <f t="shared" si="2"/>
        <v>-66.800000000000011</v>
      </c>
      <c r="O22">
        <f t="shared" si="3"/>
        <v>-19.700000000000003</v>
      </c>
      <c r="P22">
        <f t="shared" si="4"/>
        <v>-5.3999999999999986</v>
      </c>
      <c r="Q22">
        <f t="shared" si="5"/>
        <v>41.7</v>
      </c>
      <c r="S22">
        <f t="shared" si="6"/>
        <v>56.6</v>
      </c>
      <c r="T22">
        <f t="shared" si="7"/>
        <v>143.10000000000002</v>
      </c>
      <c r="U22">
        <f t="shared" si="8"/>
        <v>118</v>
      </c>
      <c r="V22">
        <f t="shared" si="9"/>
        <v>81.7</v>
      </c>
    </row>
    <row r="23" spans="2:22">
      <c r="B23" s="5">
        <v>118</v>
      </c>
      <c r="C23" s="5">
        <v>110.71</v>
      </c>
      <c r="D23" s="5">
        <v>110.71</v>
      </c>
      <c r="E23" s="5"/>
      <c r="F23" s="5"/>
      <c r="G23" s="6">
        <v>43308.4805863125</v>
      </c>
      <c r="H23">
        <v>38.4</v>
      </c>
      <c r="I23">
        <v>99.7</v>
      </c>
      <c r="J23">
        <v>29.8</v>
      </c>
      <c r="K23">
        <v>31.3</v>
      </c>
      <c r="L23">
        <f t="shared" si="1"/>
        <v>199.20000000000002</v>
      </c>
      <c r="M23">
        <v>300</v>
      </c>
      <c r="N23">
        <f t="shared" si="2"/>
        <v>-61.300000000000004</v>
      </c>
      <c r="O23">
        <f t="shared" si="3"/>
        <v>-1.5</v>
      </c>
      <c r="P23">
        <f t="shared" si="4"/>
        <v>8.5999999999999979</v>
      </c>
      <c r="Q23">
        <f t="shared" si="5"/>
        <v>68.400000000000006</v>
      </c>
      <c r="S23">
        <f t="shared" si="6"/>
        <v>68.2</v>
      </c>
      <c r="T23">
        <f t="shared" si="7"/>
        <v>131</v>
      </c>
      <c r="U23">
        <f t="shared" si="8"/>
        <v>138.1</v>
      </c>
      <c r="V23">
        <f t="shared" si="9"/>
        <v>61.1</v>
      </c>
    </row>
    <row r="24" spans="2:22">
      <c r="B24" s="5">
        <v>119</v>
      </c>
      <c r="C24" s="5">
        <v>110.7</v>
      </c>
      <c r="D24" s="5">
        <v>110.7</v>
      </c>
      <c r="E24" s="5"/>
      <c r="F24" s="5"/>
      <c r="G24" s="6">
        <v>43308.481493570311</v>
      </c>
      <c r="H24">
        <v>56.9</v>
      </c>
      <c r="I24">
        <v>92.7</v>
      </c>
      <c r="J24">
        <v>33.799999999999997</v>
      </c>
      <c r="K24">
        <v>9.4</v>
      </c>
      <c r="L24">
        <f t="shared" si="1"/>
        <v>192.79999999999998</v>
      </c>
      <c r="N24">
        <f t="shared" si="2"/>
        <v>-35.800000000000004</v>
      </c>
      <c r="O24">
        <f t="shared" si="3"/>
        <v>24.4</v>
      </c>
      <c r="P24">
        <f t="shared" si="4"/>
        <v>23.1</v>
      </c>
      <c r="Q24">
        <f t="shared" si="5"/>
        <v>83.3</v>
      </c>
      <c r="S24">
        <f t="shared" si="6"/>
        <v>90.699999999999989</v>
      </c>
      <c r="T24">
        <f t="shared" si="7"/>
        <v>102.10000000000001</v>
      </c>
      <c r="U24">
        <f t="shared" si="8"/>
        <v>149.6</v>
      </c>
      <c r="V24">
        <f t="shared" si="9"/>
        <v>43.199999999999996</v>
      </c>
    </row>
    <row r="25" spans="2:22">
      <c r="B25" s="5">
        <v>120</v>
      </c>
      <c r="C25" s="5">
        <v>110.69</v>
      </c>
      <c r="D25" s="5">
        <v>110.69</v>
      </c>
      <c r="E25" s="5"/>
      <c r="F25" s="5"/>
      <c r="G25" s="7">
        <v>43308.482555796872</v>
      </c>
      <c r="H25">
        <v>72.3</v>
      </c>
      <c r="I25">
        <v>89.3</v>
      </c>
      <c r="J25">
        <v>47.7</v>
      </c>
      <c r="K25">
        <v>2.9</v>
      </c>
      <c r="L25">
        <f>SUM(H25:K25)</f>
        <v>212.20000000000002</v>
      </c>
      <c r="N25">
        <f t="shared" si="2"/>
        <v>-17</v>
      </c>
      <c r="O25">
        <f t="shared" si="3"/>
        <v>44.800000000000004</v>
      </c>
      <c r="P25">
        <f t="shared" si="4"/>
        <v>24.599999999999994</v>
      </c>
      <c r="Q25">
        <f t="shared" si="5"/>
        <v>86.399999999999991</v>
      </c>
      <c r="S25">
        <f t="shared" si="6"/>
        <v>120</v>
      </c>
      <c r="T25">
        <f t="shared" si="7"/>
        <v>92.2</v>
      </c>
      <c r="U25">
        <f t="shared" si="8"/>
        <v>161.6</v>
      </c>
      <c r="V25">
        <f t="shared" si="9"/>
        <v>50.6</v>
      </c>
    </row>
    <row r="26" spans="2:22">
      <c r="B26" s="5">
        <v>121</v>
      </c>
      <c r="C26" s="5">
        <v>110.68</v>
      </c>
      <c r="D26" s="5">
        <v>110.68</v>
      </c>
      <c r="E26" s="5"/>
      <c r="F26" s="5"/>
      <c r="G26" s="7">
        <v>43308.484094882813</v>
      </c>
      <c r="H26">
        <v>75.5</v>
      </c>
      <c r="I26">
        <v>85.2</v>
      </c>
      <c r="J26">
        <v>64.900000000000006</v>
      </c>
      <c r="K26">
        <v>-0.6</v>
      </c>
      <c r="L26">
        <f t="shared" si="1"/>
        <v>225</v>
      </c>
      <c r="N26">
        <f t="shared" si="2"/>
        <v>-9.7000000000000028</v>
      </c>
      <c r="O26">
        <f t="shared" si="3"/>
        <v>65.5</v>
      </c>
      <c r="P26">
        <f t="shared" si="4"/>
        <v>10.599999999999994</v>
      </c>
      <c r="Q26">
        <f t="shared" si="5"/>
        <v>85.8</v>
      </c>
      <c r="S26">
        <f t="shared" si="6"/>
        <v>140.4</v>
      </c>
      <c r="T26">
        <f t="shared" si="7"/>
        <v>84.600000000000009</v>
      </c>
      <c r="U26">
        <f t="shared" si="8"/>
        <v>160.69999999999999</v>
      </c>
      <c r="V26">
        <f t="shared" si="9"/>
        <v>64.300000000000011</v>
      </c>
    </row>
    <row r="27" spans="2:22">
      <c r="B27" s="5">
        <v>122</v>
      </c>
      <c r="C27" s="5">
        <v>110.67</v>
      </c>
      <c r="D27" s="5">
        <v>110.67</v>
      </c>
      <c r="E27" s="5"/>
      <c r="F27" s="5"/>
      <c r="G27" s="6">
        <v>43308.485045171874</v>
      </c>
      <c r="H27">
        <v>74.3</v>
      </c>
      <c r="I27">
        <v>91.7</v>
      </c>
      <c r="J27">
        <v>74.3</v>
      </c>
      <c r="K27">
        <v>-8.9</v>
      </c>
      <c r="L27">
        <f t="shared" si="1"/>
        <v>231.4</v>
      </c>
      <c r="N27">
        <f t="shared" si="2"/>
        <v>-17.400000000000006</v>
      </c>
      <c r="O27">
        <f t="shared" si="3"/>
        <v>83.2</v>
      </c>
      <c r="P27">
        <f t="shared" si="4"/>
        <v>0</v>
      </c>
      <c r="Q27">
        <f t="shared" si="5"/>
        <v>100.60000000000001</v>
      </c>
      <c r="S27">
        <f t="shared" si="6"/>
        <v>148.6</v>
      </c>
      <c r="T27">
        <f t="shared" si="7"/>
        <v>82.8</v>
      </c>
      <c r="U27">
        <f t="shared" si="8"/>
        <v>166</v>
      </c>
      <c r="V27">
        <f t="shared" si="9"/>
        <v>65.399999999999991</v>
      </c>
    </row>
    <row r="28" spans="2:22">
      <c r="B28" s="5">
        <v>123</v>
      </c>
      <c r="C28" s="5">
        <v>110.66</v>
      </c>
      <c r="D28" s="5">
        <v>110.66</v>
      </c>
      <c r="E28" s="5"/>
      <c r="F28" s="5"/>
      <c r="G28" s="6">
        <v>43308.485937031248</v>
      </c>
      <c r="H28">
        <v>81.400000000000006</v>
      </c>
      <c r="I28">
        <v>78</v>
      </c>
      <c r="J28">
        <v>89.6</v>
      </c>
      <c r="K28">
        <v>-16.3</v>
      </c>
      <c r="L28">
        <f t="shared" si="1"/>
        <v>232.7</v>
      </c>
      <c r="N28">
        <f t="shared" si="2"/>
        <v>3.4000000000000057</v>
      </c>
      <c r="O28">
        <f t="shared" si="3"/>
        <v>105.89999999999999</v>
      </c>
      <c r="P28">
        <f t="shared" si="4"/>
        <v>-8.1999999999999886</v>
      </c>
      <c r="Q28">
        <f t="shared" si="5"/>
        <v>94.3</v>
      </c>
      <c r="S28">
        <f t="shared" si="6"/>
        <v>171</v>
      </c>
      <c r="T28">
        <f t="shared" si="7"/>
        <v>61.7</v>
      </c>
      <c r="U28">
        <f t="shared" si="8"/>
        <v>159.4</v>
      </c>
      <c r="V28">
        <f t="shared" si="9"/>
        <v>73.3</v>
      </c>
    </row>
    <row r="29" spans="2:22">
      <c r="B29" s="5">
        <v>124</v>
      </c>
      <c r="C29" s="5">
        <v>110.65</v>
      </c>
      <c r="D29" s="5">
        <v>110.65</v>
      </c>
      <c r="E29" s="5"/>
      <c r="F29" s="5"/>
      <c r="G29" s="6">
        <v>43308.487020187502</v>
      </c>
      <c r="H29">
        <v>94.9</v>
      </c>
      <c r="I29">
        <v>73.400000000000006</v>
      </c>
      <c r="J29">
        <v>92.2</v>
      </c>
      <c r="K29">
        <v>-21.2</v>
      </c>
      <c r="L29">
        <f t="shared" si="1"/>
        <v>239.3</v>
      </c>
      <c r="N29">
        <f t="shared" si="2"/>
        <v>21.5</v>
      </c>
      <c r="O29">
        <f t="shared" si="3"/>
        <v>113.4</v>
      </c>
      <c r="P29">
        <f t="shared" si="4"/>
        <v>2.7000000000000028</v>
      </c>
      <c r="Q29">
        <f t="shared" si="5"/>
        <v>94.600000000000009</v>
      </c>
      <c r="S29">
        <f t="shared" si="6"/>
        <v>187.10000000000002</v>
      </c>
      <c r="T29">
        <f t="shared" si="7"/>
        <v>52.2</v>
      </c>
      <c r="U29">
        <f t="shared" si="8"/>
        <v>168.3</v>
      </c>
      <c r="V29">
        <f t="shared" si="9"/>
        <v>71</v>
      </c>
    </row>
    <row r="30" spans="2:22">
      <c r="B30" s="5">
        <v>125</v>
      </c>
      <c r="C30" s="5">
        <v>110.64</v>
      </c>
      <c r="D30" s="5">
        <v>110.64</v>
      </c>
      <c r="E30" s="5"/>
      <c r="F30" s="5"/>
      <c r="G30" s="6">
        <v>43308.487847781253</v>
      </c>
      <c r="H30">
        <v>98.5</v>
      </c>
      <c r="I30">
        <v>63.4</v>
      </c>
      <c r="J30">
        <v>105.4</v>
      </c>
      <c r="K30">
        <v>-26.5</v>
      </c>
      <c r="L30">
        <f t="shared" si="1"/>
        <v>240.8</v>
      </c>
      <c r="N30">
        <f t="shared" si="2"/>
        <v>35.1</v>
      </c>
      <c r="O30">
        <f t="shared" si="3"/>
        <v>131.9</v>
      </c>
      <c r="P30">
        <f t="shared" si="4"/>
        <v>-6.9000000000000057</v>
      </c>
      <c r="Q30">
        <f t="shared" si="5"/>
        <v>89.9</v>
      </c>
      <c r="S30">
        <f t="shared" si="6"/>
        <v>203.9</v>
      </c>
      <c r="T30">
        <f t="shared" si="7"/>
        <v>36.9</v>
      </c>
      <c r="U30">
        <f t="shared" si="8"/>
        <v>161.9</v>
      </c>
      <c r="V30">
        <f t="shared" si="9"/>
        <v>78.900000000000006</v>
      </c>
    </row>
    <row r="31" spans="2:22">
      <c r="B31" s="5">
        <v>126</v>
      </c>
      <c r="C31" s="5">
        <v>110.63</v>
      </c>
      <c r="D31" s="5">
        <v>110.63</v>
      </c>
      <c r="E31" s="5"/>
      <c r="F31" s="5"/>
      <c r="G31" s="6">
        <v>43308.489051593751</v>
      </c>
      <c r="H31">
        <v>105.1</v>
      </c>
      <c r="I31">
        <v>45.7</v>
      </c>
      <c r="J31">
        <v>118.3</v>
      </c>
      <c r="K31">
        <v>-26.7</v>
      </c>
      <c r="L31">
        <f t="shared" si="1"/>
        <v>242.40000000000003</v>
      </c>
      <c r="N31">
        <f t="shared" si="2"/>
        <v>59.399999999999991</v>
      </c>
      <c r="O31">
        <f t="shared" si="3"/>
        <v>145</v>
      </c>
      <c r="P31">
        <f t="shared" si="4"/>
        <v>-13.200000000000003</v>
      </c>
      <c r="Q31">
        <f t="shared" si="5"/>
        <v>72.400000000000006</v>
      </c>
      <c r="S31">
        <f t="shared" si="6"/>
        <v>223.39999999999998</v>
      </c>
      <c r="T31">
        <f t="shared" si="7"/>
        <v>19.000000000000004</v>
      </c>
      <c r="U31">
        <f t="shared" si="8"/>
        <v>150.80000000000001</v>
      </c>
      <c r="V31">
        <f t="shared" si="9"/>
        <v>91.6</v>
      </c>
    </row>
    <row r="32" spans="2:22">
      <c r="B32" s="5">
        <v>127</v>
      </c>
      <c r="C32" s="5">
        <v>110.62</v>
      </c>
      <c r="D32" s="5">
        <v>110.62</v>
      </c>
      <c r="E32" s="5"/>
      <c r="F32" s="5"/>
      <c r="G32" s="6">
        <v>43308.490039687502</v>
      </c>
      <c r="H32">
        <v>105.7</v>
      </c>
      <c r="I32">
        <v>41.2</v>
      </c>
      <c r="J32">
        <v>133.80000000000001</v>
      </c>
      <c r="K32">
        <v>-30.1</v>
      </c>
      <c r="L32">
        <f t="shared" si="1"/>
        <v>250.60000000000005</v>
      </c>
      <c r="N32">
        <f t="shared" si="2"/>
        <v>64.5</v>
      </c>
      <c r="O32">
        <f t="shared" si="3"/>
        <v>163.9</v>
      </c>
      <c r="P32">
        <f t="shared" si="4"/>
        <v>-28.100000000000009</v>
      </c>
      <c r="Q32">
        <f t="shared" si="5"/>
        <v>71.300000000000011</v>
      </c>
      <c r="S32">
        <f t="shared" si="6"/>
        <v>239.5</v>
      </c>
      <c r="T32">
        <f t="shared" si="7"/>
        <v>11.100000000000001</v>
      </c>
      <c r="U32">
        <f t="shared" si="8"/>
        <v>146.9</v>
      </c>
      <c r="V32">
        <f t="shared" si="9"/>
        <v>103.70000000000002</v>
      </c>
    </row>
    <row r="33" spans="2:22">
      <c r="B33" s="5">
        <v>128</v>
      </c>
      <c r="C33" s="5">
        <v>110.61</v>
      </c>
      <c r="D33" s="5">
        <v>110.61</v>
      </c>
      <c r="E33" s="5"/>
      <c r="F33" s="5"/>
      <c r="G33" s="6">
        <v>43308.491495781251</v>
      </c>
      <c r="H33">
        <v>114.7</v>
      </c>
      <c r="I33">
        <v>28.9</v>
      </c>
      <c r="J33">
        <v>133.69999999999999</v>
      </c>
      <c r="K33">
        <v>-33.4</v>
      </c>
      <c r="L33">
        <f t="shared" si="1"/>
        <v>243.89999999999995</v>
      </c>
      <c r="N33">
        <f t="shared" si="2"/>
        <v>85.800000000000011</v>
      </c>
      <c r="O33">
        <f t="shared" si="3"/>
        <v>167.1</v>
      </c>
      <c r="P33">
        <f t="shared" si="4"/>
        <v>-18.999999999999986</v>
      </c>
      <c r="Q33">
        <f t="shared" si="5"/>
        <v>62.3</v>
      </c>
      <c r="S33">
        <f t="shared" si="6"/>
        <v>248.39999999999998</v>
      </c>
      <c r="T33">
        <f t="shared" si="7"/>
        <v>-4.5</v>
      </c>
      <c r="U33">
        <f t="shared" si="8"/>
        <v>143.6</v>
      </c>
      <c r="V33">
        <f t="shared" si="9"/>
        <v>100.29999999999998</v>
      </c>
    </row>
    <row r="34" spans="2:22">
      <c r="B34" s="5">
        <v>129</v>
      </c>
      <c r="C34" s="5">
        <v>110.6</v>
      </c>
      <c r="D34" s="5">
        <v>110.6</v>
      </c>
      <c r="E34" s="5"/>
      <c r="F34" s="5">
        <v>327.60000000000002</v>
      </c>
      <c r="G34" s="6">
        <v>43308.492430687496</v>
      </c>
      <c r="H34">
        <v>128.1</v>
      </c>
      <c r="I34">
        <v>17.2</v>
      </c>
      <c r="J34">
        <v>117.5</v>
      </c>
      <c r="K34">
        <v>-32.6</v>
      </c>
      <c r="L34">
        <f t="shared" si="1"/>
        <v>230.19999999999996</v>
      </c>
      <c r="N34">
        <f t="shared" si="2"/>
        <v>110.89999999999999</v>
      </c>
      <c r="O34">
        <f t="shared" si="3"/>
        <v>150.1</v>
      </c>
      <c r="P34">
        <f t="shared" si="4"/>
        <v>10.599999999999994</v>
      </c>
      <c r="Q34">
        <f t="shared" si="5"/>
        <v>49.8</v>
      </c>
      <c r="S34">
        <f t="shared" si="6"/>
        <v>245.6</v>
      </c>
      <c r="T34">
        <f t="shared" si="7"/>
        <v>-15.400000000000002</v>
      </c>
      <c r="U34">
        <f t="shared" si="8"/>
        <v>145.29999999999998</v>
      </c>
      <c r="V34">
        <f t="shared" si="9"/>
        <v>84.9</v>
      </c>
    </row>
    <row r="35" spans="2:22">
      <c r="B35" s="5">
        <v>130</v>
      </c>
      <c r="C35" s="5">
        <v>110.59</v>
      </c>
      <c r="D35" s="5">
        <v>110.59</v>
      </c>
      <c r="E35" s="5"/>
      <c r="F35" s="5"/>
      <c r="G35" s="6">
        <v>43308.494245390626</v>
      </c>
      <c r="H35">
        <v>155.9</v>
      </c>
      <c r="I35">
        <v>2.1</v>
      </c>
      <c r="J35">
        <v>89.7</v>
      </c>
      <c r="K35">
        <v>-31.7</v>
      </c>
      <c r="L35">
        <f t="shared" si="1"/>
        <v>216</v>
      </c>
      <c r="N35">
        <f t="shared" si="2"/>
        <v>153.80000000000001</v>
      </c>
      <c r="O35">
        <f t="shared" si="3"/>
        <v>121.4</v>
      </c>
      <c r="P35">
        <f t="shared" si="4"/>
        <v>66.2</v>
      </c>
      <c r="Q35">
        <f t="shared" si="5"/>
        <v>33.799999999999997</v>
      </c>
      <c r="S35">
        <f t="shared" si="6"/>
        <v>245.60000000000002</v>
      </c>
      <c r="T35">
        <f t="shared" si="7"/>
        <v>-29.599999999999998</v>
      </c>
      <c r="U35">
        <f t="shared" si="8"/>
        <v>158</v>
      </c>
      <c r="V35">
        <f t="shared" si="9"/>
        <v>58</v>
      </c>
    </row>
    <row r="36" spans="2:22">
      <c r="B36" s="5">
        <v>131</v>
      </c>
      <c r="C36" s="5">
        <v>110.58</v>
      </c>
      <c r="D36" s="5">
        <v>110.58</v>
      </c>
      <c r="E36" s="5"/>
      <c r="F36" s="5"/>
      <c r="G36" s="6">
        <v>43308.496775937499</v>
      </c>
      <c r="H36" s="4">
        <v>159.1</v>
      </c>
      <c r="I36">
        <v>-1.7</v>
      </c>
      <c r="J36" s="4">
        <v>107.4</v>
      </c>
      <c r="K36">
        <v>-32</v>
      </c>
      <c r="L36">
        <f t="shared" si="1"/>
        <v>232.8</v>
      </c>
      <c r="N36">
        <f t="shared" si="2"/>
        <v>160.79999999999998</v>
      </c>
      <c r="O36">
        <f t="shared" si="3"/>
        <v>139.4</v>
      </c>
      <c r="P36">
        <f t="shared" si="4"/>
        <v>51.699999999999989</v>
      </c>
      <c r="Q36">
        <f t="shared" si="5"/>
        <v>30.3</v>
      </c>
      <c r="S36">
        <f t="shared" si="6"/>
        <v>266.5</v>
      </c>
      <c r="T36">
        <f t="shared" si="7"/>
        <v>-33.700000000000003</v>
      </c>
      <c r="U36">
        <f t="shared" si="8"/>
        <v>157.4</v>
      </c>
      <c r="V36">
        <f t="shared" si="9"/>
        <v>75.400000000000006</v>
      </c>
    </row>
    <row r="37" spans="2:22">
      <c r="B37" s="5">
        <v>132</v>
      </c>
      <c r="C37" s="5">
        <v>110.57</v>
      </c>
      <c r="D37" s="5">
        <v>110.57</v>
      </c>
      <c r="E37" s="5"/>
      <c r="F37" s="5"/>
      <c r="G37" s="6">
        <v>43308.498024617191</v>
      </c>
      <c r="H37">
        <v>157.5</v>
      </c>
      <c r="I37">
        <v>-2.5</v>
      </c>
      <c r="J37">
        <v>119.7</v>
      </c>
      <c r="K37">
        <v>-34.299999999999997</v>
      </c>
      <c r="L37">
        <f t="shared" si="1"/>
        <v>240.39999999999998</v>
      </c>
      <c r="N37">
        <f t="shared" si="2"/>
        <v>160</v>
      </c>
      <c r="O37">
        <f t="shared" si="3"/>
        <v>154</v>
      </c>
      <c r="P37">
        <f t="shared" si="4"/>
        <v>37.799999999999997</v>
      </c>
      <c r="Q37">
        <f t="shared" si="5"/>
        <v>31.799999999999997</v>
      </c>
      <c r="S37">
        <f t="shared" si="6"/>
        <v>277.2</v>
      </c>
      <c r="T37">
        <f t="shared" si="7"/>
        <v>-36.799999999999997</v>
      </c>
      <c r="U37">
        <f t="shared" si="8"/>
        <v>155</v>
      </c>
      <c r="V37">
        <f t="shared" si="9"/>
        <v>85.4</v>
      </c>
    </row>
    <row r="38" spans="2:22">
      <c r="B38" s="5">
        <v>133</v>
      </c>
      <c r="C38" s="5">
        <v>110.56</v>
      </c>
      <c r="D38" s="5">
        <v>110.56</v>
      </c>
      <c r="E38" s="5"/>
      <c r="F38" s="5"/>
      <c r="G38" s="6">
        <v>43308.498956374999</v>
      </c>
      <c r="H38">
        <v>156.9</v>
      </c>
      <c r="I38">
        <v>-5.9</v>
      </c>
      <c r="J38">
        <v>127.9</v>
      </c>
      <c r="K38">
        <v>-33.4</v>
      </c>
      <c r="L38">
        <f t="shared" si="1"/>
        <v>245.49999999999997</v>
      </c>
      <c r="N38">
        <f t="shared" si="2"/>
        <v>162.80000000000001</v>
      </c>
      <c r="O38">
        <f t="shared" si="3"/>
        <v>161.30000000000001</v>
      </c>
      <c r="P38">
        <f t="shared" si="4"/>
        <v>29</v>
      </c>
      <c r="Q38">
        <f t="shared" si="5"/>
        <v>27.5</v>
      </c>
      <c r="S38">
        <f t="shared" si="6"/>
        <v>284.8</v>
      </c>
      <c r="T38">
        <f t="shared" si="7"/>
        <v>-39.299999999999997</v>
      </c>
      <c r="U38">
        <f>SUM(H38,I38)</f>
        <v>151</v>
      </c>
      <c r="V38">
        <f t="shared" si="9"/>
        <v>94.5</v>
      </c>
    </row>
    <row r="39" spans="2:22">
      <c r="P39" s="3"/>
    </row>
  </sheetData>
  <mergeCells count="5">
    <mergeCell ref="O3:O7"/>
    <mergeCell ref="P3:P16"/>
    <mergeCell ref="Q3:Q16"/>
    <mergeCell ref="O8:O16"/>
    <mergeCell ref="N3:N16"/>
  </mergeCells>
  <pageMargins left="0" right="0" top="0.39370000000000011" bottom="0.39370000000000011" header="0" footer="0"/>
  <pageSetup orientation="portrait" r:id="rId1"/>
  <headerFooter>
    <oddHeader>&amp;C&amp;A</oddHeader>
    <oddFooter>&amp;CPage &amp;P</oddFooter>
  </headerFooter>
  <ignoredErrors>
    <ignoredError sqref="L4:L3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opLeftCell="A13" workbookViewId="0">
      <selection activeCell="U2" activeCellId="1" sqref="N2:O22 U2:V22"/>
    </sheetView>
  </sheetViews>
  <sheetFormatPr defaultRowHeight="14.25"/>
  <cols>
    <col min="1" max="4" width="20.5" bestFit="1" customWidth="1"/>
    <col min="7" max="7" width="10" customWidth="1"/>
    <col min="21" max="21" width="11.75" customWidth="1"/>
    <col min="22" max="22" width="12.75" customWidth="1"/>
  </cols>
  <sheetData>
    <row r="1" spans="1:22" s="12" customFormat="1" ht="15.75" thickBot="1">
      <c r="A1" s="33" t="s">
        <v>31</v>
      </c>
      <c r="B1" s="34" t="s">
        <v>32</v>
      </c>
      <c r="C1" s="34" t="s">
        <v>7</v>
      </c>
      <c r="D1" s="35" t="s">
        <v>8</v>
      </c>
      <c r="E1" s="35" t="s">
        <v>9</v>
      </c>
      <c r="G1" s="12" t="s">
        <v>33</v>
      </c>
      <c r="H1" s="33" t="s">
        <v>6</v>
      </c>
      <c r="I1" s="34" t="s">
        <v>7</v>
      </c>
      <c r="J1" s="34" t="s">
        <v>8</v>
      </c>
      <c r="K1" s="34" t="s">
        <v>9</v>
      </c>
      <c r="L1" s="35" t="s">
        <v>27</v>
      </c>
      <c r="N1" s="33" t="s">
        <v>28</v>
      </c>
      <c r="O1" s="35" t="s">
        <v>29</v>
      </c>
      <c r="P1" s="12" t="s">
        <v>35</v>
      </c>
      <c r="Q1" s="33" t="s">
        <v>6</v>
      </c>
      <c r="R1" s="34" t="s">
        <v>7</v>
      </c>
      <c r="S1" s="34" t="s">
        <v>8</v>
      </c>
      <c r="T1" s="35" t="s">
        <v>9</v>
      </c>
      <c r="U1" s="13" t="s">
        <v>30</v>
      </c>
      <c r="V1" s="14" t="s">
        <v>34</v>
      </c>
    </row>
    <row r="2" spans="1:22">
      <c r="A2" s="36">
        <v>110.76</v>
      </c>
      <c r="B2" s="22">
        <v>-36.6</v>
      </c>
      <c r="C2" s="22">
        <v>113.5</v>
      </c>
      <c r="D2" s="22">
        <v>-39.1</v>
      </c>
      <c r="E2" s="30">
        <v>114.8</v>
      </c>
      <c r="F2" s="9"/>
      <c r="H2" s="21">
        <v>0</v>
      </c>
      <c r="I2" s="22">
        <f>C2+ABS(B2)</f>
        <v>150.1</v>
      </c>
      <c r="J2" s="22">
        <v>0</v>
      </c>
      <c r="K2" s="22">
        <f>ABS(D2)+E2</f>
        <v>153.9</v>
      </c>
      <c r="L2" s="16">
        <f>SUM(H2:K2)</f>
        <v>304</v>
      </c>
      <c r="N2" s="15">
        <f>(H2+J2)/L2</f>
        <v>0</v>
      </c>
      <c r="O2" s="16">
        <f>(I2+K2)/L2</f>
        <v>1</v>
      </c>
      <c r="Q2" s="15">
        <f>H2*0.5/L2</f>
        <v>0</v>
      </c>
      <c r="R2" s="27">
        <f>I2*0.2/L2</f>
        <v>9.8750000000000004E-2</v>
      </c>
      <c r="S2" s="27">
        <f>J2*0.2/L2</f>
        <v>0</v>
      </c>
      <c r="T2" s="16">
        <f>K2*0.5/L2</f>
        <v>0.25312499999999999</v>
      </c>
      <c r="U2" s="15">
        <f>SQRT((Q2)^2+(S2)^2)</f>
        <v>0</v>
      </c>
      <c r="V2" s="16">
        <f>SQRT((R2)^2+(T2)^2)</f>
        <v>0.27170540687479888</v>
      </c>
    </row>
    <row r="3" spans="1:22">
      <c r="A3" s="36">
        <v>110.75</v>
      </c>
      <c r="B3" s="22">
        <v>-35.200000000000003</v>
      </c>
      <c r="C3" s="22">
        <v>121.9</v>
      </c>
      <c r="D3" s="22">
        <v>-29.6</v>
      </c>
      <c r="E3" s="30">
        <v>94.6</v>
      </c>
      <c r="F3" s="9"/>
      <c r="H3" s="21">
        <v>0</v>
      </c>
      <c r="I3" s="22">
        <f t="shared" ref="I3:I4" si="0">C3+ABS(B3)</f>
        <v>157.10000000000002</v>
      </c>
      <c r="J3" s="22">
        <v>0</v>
      </c>
      <c r="K3" s="22">
        <f t="shared" ref="K3:K4" si="1">ABS(D3)+E3</f>
        <v>124.19999999999999</v>
      </c>
      <c r="L3" s="16">
        <f t="shared" ref="L3:L22" si="2">SUM(H3:K3)</f>
        <v>281.3</v>
      </c>
      <c r="N3" s="15">
        <f t="shared" ref="N3:N22" si="3">(H3+J3)/L3</f>
        <v>0</v>
      </c>
      <c r="O3" s="16">
        <f t="shared" ref="O3:O22" si="4">(I3+K3)/L3</f>
        <v>1</v>
      </c>
      <c r="Q3" s="15">
        <f t="shared" ref="Q3:Q22" si="5">H3*0.5/L3</f>
        <v>0</v>
      </c>
      <c r="R3" s="27">
        <f t="shared" ref="R3:R22" si="6">I3*0.2/L3</f>
        <v>0.11169569854248135</v>
      </c>
      <c r="S3" s="27">
        <f t="shared" ref="S3:S22" si="7">J3*0.2/L3</f>
        <v>0</v>
      </c>
      <c r="T3" s="16">
        <f t="shared" ref="T3:T22" si="8">K3*0.5/L3</f>
        <v>0.22076075364379663</v>
      </c>
      <c r="U3" s="15">
        <f t="shared" ref="U3:U22" si="9">SQRT((Q3)^2+(S3)^2)</f>
        <v>0</v>
      </c>
      <c r="V3" s="16">
        <f t="shared" ref="V3:V22" si="10">SQRT((R3)^2+(T3)^2)</f>
        <v>0.24740905283006509</v>
      </c>
    </row>
    <row r="4" spans="1:22">
      <c r="A4" s="36">
        <v>110.74</v>
      </c>
      <c r="B4" s="22">
        <v>-8.6</v>
      </c>
      <c r="C4" s="22">
        <v>99.5</v>
      </c>
      <c r="D4" s="22">
        <v>-14.3</v>
      </c>
      <c r="E4" s="30">
        <v>85.8</v>
      </c>
      <c r="F4" s="9"/>
      <c r="H4" s="21">
        <v>0</v>
      </c>
      <c r="I4" s="22">
        <f t="shared" si="0"/>
        <v>108.1</v>
      </c>
      <c r="J4" s="22">
        <v>0</v>
      </c>
      <c r="K4" s="22">
        <f t="shared" si="1"/>
        <v>100.1</v>
      </c>
      <c r="L4" s="16">
        <f t="shared" si="2"/>
        <v>208.2</v>
      </c>
      <c r="N4" s="15">
        <f t="shared" si="3"/>
        <v>0</v>
      </c>
      <c r="O4" s="16">
        <f t="shared" si="4"/>
        <v>1</v>
      </c>
      <c r="Q4" s="15">
        <f t="shared" si="5"/>
        <v>0</v>
      </c>
      <c r="R4" s="27">
        <f t="shared" si="6"/>
        <v>0.10384245917387129</v>
      </c>
      <c r="S4" s="27">
        <f t="shared" si="7"/>
        <v>0</v>
      </c>
      <c r="T4" s="16">
        <f t="shared" si="8"/>
        <v>0.24039385206532179</v>
      </c>
      <c r="U4" s="15">
        <f t="shared" si="9"/>
        <v>0</v>
      </c>
      <c r="V4" s="16">
        <f t="shared" si="10"/>
        <v>0.2618634385287128</v>
      </c>
    </row>
    <row r="5" spans="1:22">
      <c r="A5" s="36">
        <v>110.73</v>
      </c>
      <c r="B5" s="22">
        <v>7.7</v>
      </c>
      <c r="C5" s="22">
        <v>103</v>
      </c>
      <c r="D5" s="22">
        <v>14.3</v>
      </c>
      <c r="E5" s="30">
        <v>67.5</v>
      </c>
      <c r="F5" s="9"/>
      <c r="H5" s="21">
        <v>7.7</v>
      </c>
      <c r="I5" s="22">
        <v>103</v>
      </c>
      <c r="J5" s="22">
        <v>14.3</v>
      </c>
      <c r="K5" s="22">
        <v>67.5</v>
      </c>
      <c r="L5" s="16">
        <f t="shared" si="2"/>
        <v>192.5</v>
      </c>
      <c r="N5" s="15">
        <f t="shared" si="3"/>
        <v>0.11428571428571428</v>
      </c>
      <c r="O5" s="16">
        <f t="shared" si="4"/>
        <v>0.88571428571428568</v>
      </c>
      <c r="Q5" s="15">
        <f t="shared" si="5"/>
        <v>0.02</v>
      </c>
      <c r="R5" s="27">
        <f t="shared" si="6"/>
        <v>0.10701298701298702</v>
      </c>
      <c r="S5" s="27">
        <f t="shared" si="7"/>
        <v>1.4857142857142859E-2</v>
      </c>
      <c r="T5" s="16">
        <f t="shared" si="8"/>
        <v>0.17532467532467533</v>
      </c>
      <c r="U5" s="15">
        <f t="shared" si="9"/>
        <v>2.4914547836104733E-2</v>
      </c>
      <c r="V5" s="16">
        <f t="shared" si="10"/>
        <v>0.20540331342786208</v>
      </c>
    </row>
    <row r="6" spans="1:22">
      <c r="A6" s="36">
        <v>110.72</v>
      </c>
      <c r="B6" s="22">
        <v>25.6</v>
      </c>
      <c r="C6" s="22">
        <v>92.4</v>
      </c>
      <c r="D6" s="22">
        <v>31</v>
      </c>
      <c r="E6" s="30">
        <v>50.7</v>
      </c>
      <c r="F6" s="9"/>
      <c r="H6" s="21">
        <v>25.6</v>
      </c>
      <c r="I6" s="22">
        <v>92.4</v>
      </c>
      <c r="J6" s="22">
        <v>31</v>
      </c>
      <c r="K6" s="22">
        <v>50.7</v>
      </c>
      <c r="L6" s="16">
        <f t="shared" si="2"/>
        <v>199.7</v>
      </c>
      <c r="N6" s="15">
        <f t="shared" si="3"/>
        <v>0.28342513770655986</v>
      </c>
      <c r="O6" s="16">
        <f t="shared" si="4"/>
        <v>0.71657486229344036</v>
      </c>
      <c r="Q6" s="15">
        <f t="shared" si="5"/>
        <v>6.4096144216324494E-2</v>
      </c>
      <c r="R6" s="27">
        <f t="shared" si="6"/>
        <v>9.2538808212318482E-2</v>
      </c>
      <c r="S6" s="27">
        <f t="shared" si="7"/>
        <v>3.1046569854782175E-2</v>
      </c>
      <c r="T6" s="16">
        <f t="shared" si="8"/>
        <v>0.1269404106159239</v>
      </c>
      <c r="U6" s="15">
        <f t="shared" si="9"/>
        <v>7.1219415914115292E-2</v>
      </c>
      <c r="V6" s="16">
        <f t="shared" si="10"/>
        <v>0.1570900979460374</v>
      </c>
    </row>
    <row r="7" spans="1:22">
      <c r="A7" s="36">
        <v>110.71</v>
      </c>
      <c r="B7" s="22">
        <v>38.4</v>
      </c>
      <c r="C7" s="22">
        <v>99.7</v>
      </c>
      <c r="D7" s="22">
        <v>29.8</v>
      </c>
      <c r="E7" s="30">
        <v>31.3</v>
      </c>
      <c r="F7" s="9"/>
      <c r="H7" s="21">
        <v>38.4</v>
      </c>
      <c r="I7" s="22">
        <v>99.7</v>
      </c>
      <c r="J7" s="22">
        <v>29.8</v>
      </c>
      <c r="K7" s="22">
        <v>31.3</v>
      </c>
      <c r="L7" s="16">
        <f t="shared" si="2"/>
        <v>199.20000000000002</v>
      </c>
      <c r="N7" s="15">
        <f t="shared" si="3"/>
        <v>0.34236947791164657</v>
      </c>
      <c r="O7" s="16">
        <f t="shared" si="4"/>
        <v>0.65763052208835338</v>
      </c>
      <c r="Q7" s="15">
        <f t="shared" si="5"/>
        <v>9.638554216867469E-2</v>
      </c>
      <c r="R7" s="27">
        <f t="shared" si="6"/>
        <v>0.10010040160642571</v>
      </c>
      <c r="S7" s="27">
        <f t="shared" si="7"/>
        <v>2.9919678714859441E-2</v>
      </c>
      <c r="T7" s="16">
        <f t="shared" si="8"/>
        <v>7.8564257028112441E-2</v>
      </c>
      <c r="U7" s="15">
        <f t="shared" si="9"/>
        <v>0.10092254412939548</v>
      </c>
      <c r="V7" s="16">
        <f t="shared" si="10"/>
        <v>0.1272494907028984</v>
      </c>
    </row>
    <row r="8" spans="1:22">
      <c r="A8" s="36">
        <v>110.7</v>
      </c>
      <c r="B8" s="22">
        <v>56.9</v>
      </c>
      <c r="C8" s="22">
        <v>92.7</v>
      </c>
      <c r="D8" s="22">
        <v>33.799999999999997</v>
      </c>
      <c r="E8" s="30">
        <v>9.4</v>
      </c>
      <c r="F8" s="9"/>
      <c r="H8" s="21">
        <v>56.9</v>
      </c>
      <c r="I8" s="22">
        <v>92.7</v>
      </c>
      <c r="J8" s="22">
        <v>33.799999999999997</v>
      </c>
      <c r="K8" s="22">
        <v>9.4</v>
      </c>
      <c r="L8" s="16">
        <f t="shared" si="2"/>
        <v>192.79999999999998</v>
      </c>
      <c r="N8" s="15">
        <f t="shared" si="3"/>
        <v>0.4704356846473029</v>
      </c>
      <c r="O8" s="16">
        <f t="shared" si="4"/>
        <v>0.52956431535269721</v>
      </c>
      <c r="Q8" s="15">
        <f t="shared" si="5"/>
        <v>0.14756224066390042</v>
      </c>
      <c r="R8" s="27">
        <f t="shared" si="6"/>
        <v>9.6161825726141098E-2</v>
      </c>
      <c r="S8" s="27">
        <f t="shared" si="7"/>
        <v>3.5062240663900415E-2</v>
      </c>
      <c r="T8" s="16">
        <f t="shared" si="8"/>
        <v>2.4377593360995854E-2</v>
      </c>
      <c r="U8" s="15">
        <f t="shared" si="9"/>
        <v>0.15167061544717267</v>
      </c>
      <c r="V8" s="16">
        <f t="shared" si="10"/>
        <v>9.9203648043097697E-2</v>
      </c>
    </row>
    <row r="9" spans="1:22" s="11" customFormat="1">
      <c r="A9" s="37">
        <v>110.69</v>
      </c>
      <c r="B9" s="24">
        <v>72.3</v>
      </c>
      <c r="C9" s="24">
        <v>89.3</v>
      </c>
      <c r="D9" s="24">
        <v>47.7</v>
      </c>
      <c r="E9" s="31">
        <v>2.9</v>
      </c>
      <c r="F9" s="10"/>
      <c r="H9" s="23">
        <v>72.3</v>
      </c>
      <c r="I9" s="24">
        <v>89.3</v>
      </c>
      <c r="J9" s="24">
        <v>47.7</v>
      </c>
      <c r="K9" s="24">
        <v>2.9</v>
      </c>
      <c r="L9" s="18">
        <f t="shared" si="2"/>
        <v>212.20000000000002</v>
      </c>
      <c r="N9" s="17">
        <f t="shared" si="3"/>
        <v>0.56550424128180954</v>
      </c>
      <c r="O9" s="18">
        <f t="shared" si="4"/>
        <v>0.43449575871819035</v>
      </c>
      <c r="Q9" s="17">
        <f t="shared" si="5"/>
        <v>0.17035815268614513</v>
      </c>
      <c r="R9" s="28">
        <f t="shared" si="6"/>
        <v>8.4165881244109328E-2</v>
      </c>
      <c r="S9" s="28">
        <f t="shared" si="7"/>
        <v>4.4957587181903867E-2</v>
      </c>
      <c r="T9" s="18">
        <f t="shared" si="8"/>
        <v>6.8331762488218657E-3</v>
      </c>
      <c r="U9" s="17">
        <f t="shared" si="9"/>
        <v>0.1761904788342844</v>
      </c>
      <c r="V9" s="18">
        <f t="shared" si="10"/>
        <v>8.4442808238742145E-2</v>
      </c>
    </row>
    <row r="10" spans="1:22">
      <c r="A10" s="36">
        <v>110.68</v>
      </c>
      <c r="B10" s="22">
        <v>75.5</v>
      </c>
      <c r="C10" s="22">
        <v>85.2</v>
      </c>
      <c r="D10" s="22">
        <v>64.900000000000006</v>
      </c>
      <c r="E10" s="30">
        <v>-0.6</v>
      </c>
      <c r="F10" s="9"/>
      <c r="H10" s="21">
        <v>75.5</v>
      </c>
      <c r="I10" s="22">
        <f>ABS(E10)/2+C10</f>
        <v>85.5</v>
      </c>
      <c r="J10" s="22">
        <f>ABS(E10)/2+D10</f>
        <v>65.2</v>
      </c>
      <c r="K10" s="22">
        <v>0</v>
      </c>
      <c r="L10" s="16">
        <f t="shared" si="2"/>
        <v>226.2</v>
      </c>
      <c r="N10" s="15">
        <f t="shared" si="3"/>
        <v>0.62201591511936338</v>
      </c>
      <c r="O10" s="16">
        <f t="shared" si="4"/>
        <v>0.37798408488063662</v>
      </c>
      <c r="Q10" s="15">
        <f t="shared" si="5"/>
        <v>0.16688770999115826</v>
      </c>
      <c r="R10" s="27">
        <f t="shared" si="6"/>
        <v>7.5596816976127329E-2</v>
      </c>
      <c r="S10" s="27">
        <f t="shared" si="7"/>
        <v>5.7648099027409382E-2</v>
      </c>
      <c r="T10" s="16">
        <f t="shared" si="8"/>
        <v>0</v>
      </c>
      <c r="U10" s="15">
        <f t="shared" si="9"/>
        <v>0.17656390080525222</v>
      </c>
      <c r="V10" s="16">
        <f t="shared" si="10"/>
        <v>7.5596816976127329E-2</v>
      </c>
    </row>
    <row r="11" spans="1:22">
      <c r="A11" s="39">
        <v>110.67</v>
      </c>
      <c r="B11" s="22">
        <v>74.3</v>
      </c>
      <c r="C11" s="22">
        <v>91.7</v>
      </c>
      <c r="D11" s="22">
        <v>74.3</v>
      </c>
      <c r="E11" s="30">
        <v>-8.9</v>
      </c>
      <c r="F11" s="9"/>
      <c r="H11" s="21">
        <v>74.3</v>
      </c>
      <c r="I11" s="22">
        <f t="shared" ref="I11:I18" si="11">ABS(E11)/2+C11</f>
        <v>96.15</v>
      </c>
      <c r="J11" s="22">
        <f t="shared" ref="J11:J19" si="12">ABS(E11)/2+D11</f>
        <v>78.75</v>
      </c>
      <c r="K11" s="22">
        <v>0</v>
      </c>
      <c r="L11" s="16">
        <f t="shared" si="2"/>
        <v>249.2</v>
      </c>
      <c r="N11" s="15">
        <f t="shared" si="3"/>
        <v>0.61416532905296961</v>
      </c>
      <c r="O11" s="16">
        <f t="shared" si="4"/>
        <v>0.38583467094703056</v>
      </c>
      <c r="Q11" s="15">
        <f t="shared" si="5"/>
        <v>0.14907704654895665</v>
      </c>
      <c r="R11" s="27">
        <f t="shared" si="6"/>
        <v>7.7166934189406122E-2</v>
      </c>
      <c r="S11" s="27">
        <f t="shared" si="7"/>
        <v>6.3202247191011238E-2</v>
      </c>
      <c r="T11" s="16">
        <f t="shared" si="8"/>
        <v>0</v>
      </c>
      <c r="U11" s="15">
        <f t="shared" si="9"/>
        <v>0.16192124585042408</v>
      </c>
      <c r="V11" s="16">
        <f t="shared" si="10"/>
        <v>7.7166934189406122E-2</v>
      </c>
    </row>
    <row r="12" spans="1:22">
      <c r="A12" s="39">
        <v>110.66</v>
      </c>
      <c r="B12" s="22">
        <v>81.400000000000006</v>
      </c>
      <c r="C12" s="22">
        <v>78</v>
      </c>
      <c r="D12" s="22">
        <v>89.6</v>
      </c>
      <c r="E12" s="30">
        <v>-16.3</v>
      </c>
      <c r="F12" s="9"/>
      <c r="H12" s="21">
        <v>81.400000000000006</v>
      </c>
      <c r="I12" s="22">
        <f t="shared" si="11"/>
        <v>86.15</v>
      </c>
      <c r="J12" s="22">
        <f t="shared" si="12"/>
        <v>97.75</v>
      </c>
      <c r="K12" s="22">
        <v>0</v>
      </c>
      <c r="L12" s="16">
        <f t="shared" si="2"/>
        <v>265.3</v>
      </c>
      <c r="N12" s="15">
        <f t="shared" si="3"/>
        <v>0.67527327553712779</v>
      </c>
      <c r="O12" s="16">
        <f t="shared" si="4"/>
        <v>0.32472672446287221</v>
      </c>
      <c r="Q12" s="15">
        <f t="shared" si="5"/>
        <v>0.15341123256690539</v>
      </c>
      <c r="R12" s="27">
        <f t="shared" si="6"/>
        <v>6.4945344892574447E-2</v>
      </c>
      <c r="S12" s="27">
        <f t="shared" si="7"/>
        <v>7.3690162080663396E-2</v>
      </c>
      <c r="T12" s="16">
        <f t="shared" si="8"/>
        <v>0</v>
      </c>
      <c r="U12" s="15">
        <f t="shared" si="9"/>
        <v>0.17019179259051118</v>
      </c>
      <c r="V12" s="16">
        <f t="shared" si="10"/>
        <v>6.4945344892574447E-2</v>
      </c>
    </row>
    <row r="13" spans="1:22">
      <c r="A13" s="36">
        <v>110.65</v>
      </c>
      <c r="B13" s="22">
        <v>94.9</v>
      </c>
      <c r="C13" s="22">
        <v>73.400000000000006</v>
      </c>
      <c r="D13" s="22">
        <v>92.2</v>
      </c>
      <c r="E13" s="30">
        <v>-21.2</v>
      </c>
      <c r="F13" s="9"/>
      <c r="H13" s="21">
        <v>94.9</v>
      </c>
      <c r="I13" s="22">
        <f t="shared" si="11"/>
        <v>84</v>
      </c>
      <c r="J13" s="22">
        <f t="shared" si="12"/>
        <v>102.8</v>
      </c>
      <c r="K13" s="22">
        <v>0</v>
      </c>
      <c r="L13" s="16">
        <f t="shared" si="2"/>
        <v>281.7</v>
      </c>
      <c r="N13" s="15">
        <f t="shared" si="3"/>
        <v>0.70181043663471776</v>
      </c>
      <c r="O13" s="16">
        <f t="shared" si="4"/>
        <v>0.29818956336528224</v>
      </c>
      <c r="Q13" s="15">
        <f t="shared" si="5"/>
        <v>0.16844160454384099</v>
      </c>
      <c r="R13" s="27">
        <f t="shared" si="6"/>
        <v>5.9637912673056445E-2</v>
      </c>
      <c r="S13" s="27">
        <f t="shared" si="7"/>
        <v>7.2985445509407179E-2</v>
      </c>
      <c r="T13" s="16">
        <f t="shared" si="8"/>
        <v>0</v>
      </c>
      <c r="U13" s="15">
        <f t="shared" si="9"/>
        <v>0.18357409783929313</v>
      </c>
      <c r="V13" s="16">
        <f t="shared" si="10"/>
        <v>5.9637912673056445E-2</v>
      </c>
    </row>
    <row r="14" spans="1:22">
      <c r="A14" s="36">
        <v>110.64</v>
      </c>
      <c r="B14" s="22">
        <v>98.5</v>
      </c>
      <c r="C14" s="22">
        <v>63.4</v>
      </c>
      <c r="D14" s="22">
        <v>105.4</v>
      </c>
      <c r="E14" s="30">
        <v>-26.5</v>
      </c>
      <c r="F14" s="9"/>
      <c r="H14" s="21">
        <v>98.5</v>
      </c>
      <c r="I14" s="22">
        <f t="shared" si="11"/>
        <v>76.650000000000006</v>
      </c>
      <c r="J14" s="22">
        <f t="shared" si="12"/>
        <v>118.65</v>
      </c>
      <c r="K14" s="22">
        <v>0</v>
      </c>
      <c r="L14" s="16">
        <f t="shared" si="2"/>
        <v>293.8</v>
      </c>
      <c r="N14" s="15">
        <f t="shared" si="3"/>
        <v>0.73910823689584748</v>
      </c>
      <c r="O14" s="16">
        <f t="shared" si="4"/>
        <v>0.26089176310415252</v>
      </c>
      <c r="Q14" s="15">
        <f t="shared" si="5"/>
        <v>0.16763104152484684</v>
      </c>
      <c r="R14" s="27">
        <f t="shared" si="6"/>
        <v>5.2178352620830502E-2</v>
      </c>
      <c r="S14" s="27">
        <f t="shared" si="7"/>
        <v>8.0769230769230774E-2</v>
      </c>
      <c r="T14" s="16">
        <f t="shared" si="8"/>
        <v>0</v>
      </c>
      <c r="U14" s="15">
        <f t="shared" si="9"/>
        <v>0.18607480947661395</v>
      </c>
      <c r="V14" s="16">
        <f t="shared" si="10"/>
        <v>5.2178352620830502E-2</v>
      </c>
    </row>
    <row r="15" spans="1:22">
      <c r="A15" s="36">
        <v>110.63</v>
      </c>
      <c r="B15" s="22">
        <v>105.1</v>
      </c>
      <c r="C15" s="22">
        <v>45.7</v>
      </c>
      <c r="D15" s="22">
        <v>118.3</v>
      </c>
      <c r="E15" s="30">
        <v>-26.7</v>
      </c>
      <c r="F15" s="9"/>
      <c r="H15" s="21">
        <v>105.1</v>
      </c>
      <c r="I15" s="22">
        <f t="shared" si="11"/>
        <v>59.050000000000004</v>
      </c>
      <c r="J15" s="22">
        <f t="shared" si="12"/>
        <v>131.65</v>
      </c>
      <c r="K15" s="22">
        <v>0</v>
      </c>
      <c r="L15" s="16">
        <f t="shared" si="2"/>
        <v>295.8</v>
      </c>
      <c r="N15" s="15">
        <f t="shared" si="3"/>
        <v>0.80037187288708589</v>
      </c>
      <c r="O15" s="16">
        <f t="shared" si="4"/>
        <v>0.19962812711291414</v>
      </c>
      <c r="Q15" s="15">
        <f t="shared" si="5"/>
        <v>0.17765382014874914</v>
      </c>
      <c r="R15" s="27">
        <f t="shared" si="6"/>
        <v>3.9925625422582829E-2</v>
      </c>
      <c r="S15" s="27">
        <f t="shared" si="7"/>
        <v>8.9012846517917521E-2</v>
      </c>
      <c r="T15" s="16">
        <f t="shared" si="8"/>
        <v>0</v>
      </c>
      <c r="U15" s="15">
        <f t="shared" si="9"/>
        <v>0.19870623205794638</v>
      </c>
      <c r="V15" s="16">
        <f t="shared" si="10"/>
        <v>3.9925625422582829E-2</v>
      </c>
    </row>
    <row r="16" spans="1:22">
      <c r="A16" s="36">
        <v>110.62</v>
      </c>
      <c r="B16" s="22">
        <v>105.7</v>
      </c>
      <c r="C16" s="22">
        <v>41.2</v>
      </c>
      <c r="D16" s="22">
        <v>133.80000000000001</v>
      </c>
      <c r="E16" s="30">
        <v>-30.1</v>
      </c>
      <c r="F16" s="9"/>
      <c r="H16" s="21">
        <v>105.7</v>
      </c>
      <c r="I16" s="22">
        <f t="shared" si="11"/>
        <v>56.25</v>
      </c>
      <c r="J16" s="22">
        <f t="shared" si="12"/>
        <v>148.85000000000002</v>
      </c>
      <c r="K16" s="22">
        <v>0</v>
      </c>
      <c r="L16" s="16">
        <f t="shared" si="2"/>
        <v>310.8</v>
      </c>
      <c r="N16" s="15">
        <f t="shared" si="3"/>
        <v>0.81901544401544402</v>
      </c>
      <c r="O16" s="16">
        <f t="shared" si="4"/>
        <v>0.18098455598455598</v>
      </c>
      <c r="Q16" s="15">
        <f t="shared" si="5"/>
        <v>0.17004504504504506</v>
      </c>
      <c r="R16" s="27">
        <f t="shared" si="6"/>
        <v>3.6196911196911194E-2</v>
      </c>
      <c r="S16" s="27">
        <f t="shared" si="7"/>
        <v>9.57850707850708E-2</v>
      </c>
      <c r="T16" s="16">
        <f t="shared" si="8"/>
        <v>0</v>
      </c>
      <c r="U16" s="15">
        <f t="shared" si="9"/>
        <v>0.19516684434009898</v>
      </c>
      <c r="V16" s="16">
        <f t="shared" si="10"/>
        <v>3.6196911196911194E-2</v>
      </c>
    </row>
    <row r="17" spans="1:22">
      <c r="A17" s="36">
        <v>110.61</v>
      </c>
      <c r="B17" s="22">
        <v>114.7</v>
      </c>
      <c r="C17" s="22">
        <v>28.9</v>
      </c>
      <c r="D17" s="22">
        <v>133.69999999999999</v>
      </c>
      <c r="E17" s="30">
        <v>-33.4</v>
      </c>
      <c r="F17" s="9"/>
      <c r="H17" s="21">
        <v>114.7</v>
      </c>
      <c r="I17" s="22">
        <f t="shared" si="11"/>
        <v>45.599999999999994</v>
      </c>
      <c r="J17" s="22">
        <f t="shared" si="12"/>
        <v>150.39999999999998</v>
      </c>
      <c r="K17" s="22">
        <v>0</v>
      </c>
      <c r="L17" s="16">
        <f t="shared" si="2"/>
        <v>310.7</v>
      </c>
      <c r="N17" s="15">
        <f t="shared" si="3"/>
        <v>0.85323463147730927</v>
      </c>
      <c r="O17" s="16">
        <f t="shared" si="4"/>
        <v>0.14676536852269068</v>
      </c>
      <c r="Q17" s="15">
        <f t="shared" si="5"/>
        <v>0.1845831992275507</v>
      </c>
      <c r="R17" s="27">
        <f t="shared" si="6"/>
        <v>2.9353073704538137E-2</v>
      </c>
      <c r="S17" s="27">
        <f t="shared" si="7"/>
        <v>9.6813646604441583E-2</v>
      </c>
      <c r="T17" s="16">
        <f t="shared" si="8"/>
        <v>0</v>
      </c>
      <c r="U17" s="15">
        <f t="shared" si="9"/>
        <v>0.20843185842362816</v>
      </c>
      <c r="V17" s="16">
        <f t="shared" si="10"/>
        <v>2.9353073704538137E-2</v>
      </c>
    </row>
    <row r="18" spans="1:22">
      <c r="A18" s="36">
        <v>110.6</v>
      </c>
      <c r="B18" s="22">
        <v>128.1</v>
      </c>
      <c r="C18" s="22">
        <v>17.2</v>
      </c>
      <c r="D18" s="22">
        <v>117.5</v>
      </c>
      <c r="E18" s="30">
        <v>-32.6</v>
      </c>
      <c r="F18" s="9"/>
      <c r="H18" s="21">
        <v>128.1</v>
      </c>
      <c r="I18" s="22">
        <f t="shared" si="11"/>
        <v>33.5</v>
      </c>
      <c r="J18" s="22">
        <f t="shared" si="12"/>
        <v>133.80000000000001</v>
      </c>
      <c r="K18" s="22">
        <v>0</v>
      </c>
      <c r="L18" s="16">
        <f t="shared" si="2"/>
        <v>295.39999999999998</v>
      </c>
      <c r="N18" s="15">
        <f t="shared" si="3"/>
        <v>0.88659444820582256</v>
      </c>
      <c r="O18" s="16">
        <f t="shared" si="4"/>
        <v>0.1134055517941774</v>
      </c>
      <c r="Q18" s="15">
        <f t="shared" si="5"/>
        <v>0.21682464454976305</v>
      </c>
      <c r="R18" s="27">
        <f t="shared" si="6"/>
        <v>2.268111035883548E-2</v>
      </c>
      <c r="S18" s="27">
        <f t="shared" si="7"/>
        <v>9.0589031821259339E-2</v>
      </c>
      <c r="T18" s="16">
        <f t="shared" si="8"/>
        <v>0</v>
      </c>
      <c r="U18" s="15">
        <f t="shared" si="9"/>
        <v>0.23498787026236956</v>
      </c>
      <c r="V18" s="16">
        <f t="shared" si="10"/>
        <v>2.268111035883548E-2</v>
      </c>
    </row>
    <row r="19" spans="1:22">
      <c r="A19" s="36">
        <v>110.59</v>
      </c>
      <c r="B19" s="22">
        <v>155.9</v>
      </c>
      <c r="C19" s="22">
        <v>2.1</v>
      </c>
      <c r="D19" s="22">
        <v>89.7</v>
      </c>
      <c r="E19" s="30">
        <v>-31.7</v>
      </c>
      <c r="F19" s="9"/>
      <c r="H19" s="21">
        <v>155.9</v>
      </c>
      <c r="I19" s="22">
        <f>ABS(E19)/2+C19</f>
        <v>17.95</v>
      </c>
      <c r="J19" s="22">
        <f t="shared" si="12"/>
        <v>105.55</v>
      </c>
      <c r="K19" s="22">
        <v>0</v>
      </c>
      <c r="L19" s="16">
        <f t="shared" si="2"/>
        <v>279.39999999999998</v>
      </c>
      <c r="N19" s="15">
        <f t="shared" si="3"/>
        <v>0.93575518969219762</v>
      </c>
      <c r="O19" s="16">
        <f t="shared" si="4"/>
        <v>6.4244810307802436E-2</v>
      </c>
      <c r="Q19" s="15">
        <f t="shared" si="5"/>
        <v>0.2789906943450251</v>
      </c>
      <c r="R19" s="27">
        <f t="shared" si="6"/>
        <v>1.2848962061560488E-2</v>
      </c>
      <c r="S19" s="27">
        <f t="shared" si="7"/>
        <v>7.5554760200429491E-2</v>
      </c>
      <c r="T19" s="16">
        <f t="shared" si="8"/>
        <v>0</v>
      </c>
      <c r="U19" s="15">
        <f t="shared" si="9"/>
        <v>0.28904035932731542</v>
      </c>
      <c r="V19" s="16">
        <f t="shared" si="10"/>
        <v>1.2848962061560488E-2</v>
      </c>
    </row>
    <row r="20" spans="1:22">
      <c r="A20" s="36">
        <v>110.58</v>
      </c>
      <c r="B20" s="22">
        <v>159.1</v>
      </c>
      <c r="C20" s="22">
        <v>-1.7</v>
      </c>
      <c r="D20" s="22">
        <v>107.4</v>
      </c>
      <c r="E20" s="30">
        <v>-32</v>
      </c>
      <c r="F20" s="9"/>
      <c r="H20" s="21">
        <f>ABS(C20)+B20</f>
        <v>160.79999999999998</v>
      </c>
      <c r="I20" s="22">
        <v>0</v>
      </c>
      <c r="J20" s="22">
        <f>ABS(E20)+D20</f>
        <v>139.4</v>
      </c>
      <c r="K20" s="22">
        <v>0</v>
      </c>
      <c r="L20" s="16">
        <f t="shared" si="2"/>
        <v>300.2</v>
      </c>
      <c r="N20" s="15">
        <f t="shared" si="3"/>
        <v>1</v>
      </c>
      <c r="O20" s="16">
        <f t="shared" si="4"/>
        <v>0</v>
      </c>
      <c r="Q20" s="15">
        <f t="shared" si="5"/>
        <v>0.26782145236508992</v>
      </c>
      <c r="R20" s="27">
        <f t="shared" si="6"/>
        <v>0</v>
      </c>
      <c r="S20" s="27">
        <f t="shared" si="7"/>
        <v>9.2871419053964038E-2</v>
      </c>
      <c r="T20" s="16">
        <f t="shared" si="8"/>
        <v>0</v>
      </c>
      <c r="U20" s="15">
        <f t="shared" si="9"/>
        <v>0.2834668072703454</v>
      </c>
      <c r="V20" s="16">
        <f t="shared" si="10"/>
        <v>0</v>
      </c>
    </row>
    <row r="21" spans="1:22">
      <c r="A21" s="36">
        <v>110.57</v>
      </c>
      <c r="B21" s="22">
        <v>157.5</v>
      </c>
      <c r="C21" s="22">
        <v>-2.5</v>
      </c>
      <c r="D21" s="22">
        <v>119.7</v>
      </c>
      <c r="E21" s="30">
        <v>-34.299999999999997</v>
      </c>
      <c r="F21" s="9"/>
      <c r="H21" s="21">
        <f t="shared" ref="H21:H22" si="13">ABS(C21)+B21</f>
        <v>160</v>
      </c>
      <c r="I21" s="22">
        <v>0</v>
      </c>
      <c r="J21" s="22">
        <f t="shared" ref="J21:J22" si="14">ABS(E21)+D21</f>
        <v>154</v>
      </c>
      <c r="K21" s="22">
        <v>0</v>
      </c>
      <c r="L21" s="16">
        <f t="shared" si="2"/>
        <v>314</v>
      </c>
      <c r="N21" s="15">
        <f t="shared" si="3"/>
        <v>1</v>
      </c>
      <c r="O21" s="16">
        <f t="shared" si="4"/>
        <v>0</v>
      </c>
      <c r="Q21" s="15">
        <f t="shared" si="5"/>
        <v>0.25477707006369427</v>
      </c>
      <c r="R21" s="27">
        <f t="shared" si="6"/>
        <v>0</v>
      </c>
      <c r="S21" s="27">
        <f t="shared" si="7"/>
        <v>9.8089171974522299E-2</v>
      </c>
      <c r="T21" s="16">
        <f t="shared" si="8"/>
        <v>0</v>
      </c>
      <c r="U21" s="15">
        <f t="shared" si="9"/>
        <v>0.27300703487069339</v>
      </c>
      <c r="V21" s="16">
        <f t="shared" si="10"/>
        <v>0</v>
      </c>
    </row>
    <row r="22" spans="1:22" ht="15" thickBot="1">
      <c r="A22" s="38">
        <v>110.56</v>
      </c>
      <c r="B22" s="26">
        <v>156.9</v>
      </c>
      <c r="C22" s="26">
        <v>-5.9</v>
      </c>
      <c r="D22" s="26">
        <v>127.9</v>
      </c>
      <c r="E22" s="32">
        <v>-33.4</v>
      </c>
      <c r="F22" s="9"/>
      <c r="H22" s="25">
        <f t="shared" si="13"/>
        <v>162.80000000000001</v>
      </c>
      <c r="I22" s="26">
        <v>0</v>
      </c>
      <c r="J22" s="26">
        <f t="shared" si="14"/>
        <v>161.30000000000001</v>
      </c>
      <c r="K22" s="26">
        <v>0</v>
      </c>
      <c r="L22" s="20">
        <f t="shared" si="2"/>
        <v>324.10000000000002</v>
      </c>
      <c r="N22" s="19">
        <f t="shared" si="3"/>
        <v>1</v>
      </c>
      <c r="O22" s="20">
        <f t="shared" si="4"/>
        <v>0</v>
      </c>
      <c r="Q22" s="19">
        <f t="shared" si="5"/>
        <v>0.25115705029311941</v>
      </c>
      <c r="R22" s="29">
        <f t="shared" si="6"/>
        <v>0</v>
      </c>
      <c r="S22" s="29">
        <f t="shared" si="7"/>
        <v>9.953717988275225E-2</v>
      </c>
      <c r="T22" s="20">
        <f t="shared" si="8"/>
        <v>0</v>
      </c>
      <c r="U22" s="19">
        <f t="shared" si="9"/>
        <v>0.27016201452267841</v>
      </c>
      <c r="V22" s="20">
        <f t="shared" si="10"/>
        <v>0</v>
      </c>
    </row>
    <row r="23" spans="1:22">
      <c r="D23" s="9"/>
    </row>
    <row r="25" spans="1:22" ht="15">
      <c r="A25" s="8"/>
    </row>
    <row r="26" spans="1:22" ht="15">
      <c r="A26" s="8"/>
    </row>
    <row r="27" spans="1:22" ht="15">
      <c r="A27" s="8"/>
    </row>
    <row r="28" spans="1:22" ht="15">
      <c r="A28" s="8"/>
    </row>
    <row r="29" spans="1:22" ht="15">
      <c r="A29" s="8"/>
    </row>
    <row r="30" spans="1:22" ht="15">
      <c r="A30" s="8"/>
    </row>
    <row r="31" spans="1:22" ht="15">
      <c r="A31" s="8"/>
    </row>
    <row r="32" spans="1:22" ht="15">
      <c r="A32" s="8"/>
    </row>
    <row r="33" spans="1:1" ht="15">
      <c r="A33" s="8"/>
    </row>
    <row r="34" spans="1:1" ht="15">
      <c r="A34" s="8"/>
    </row>
    <row r="35" spans="1:1" ht="15">
      <c r="A35" s="8"/>
    </row>
    <row r="36" spans="1:1" ht="15">
      <c r="A36" s="8"/>
    </row>
    <row r="37" spans="1:1" ht="15">
      <c r="A37" s="8"/>
    </row>
    <row r="38" spans="1:1" ht="15">
      <c r="A38" s="8"/>
    </row>
    <row r="39" spans="1:1" ht="15">
      <c r="A39" s="8"/>
    </row>
    <row r="40" spans="1:1" ht="15">
      <c r="A40" s="8"/>
    </row>
    <row r="41" spans="1:1" ht="15">
      <c r="A41" s="8"/>
    </row>
    <row r="42" spans="1:1" ht="15">
      <c r="A42" s="8"/>
    </row>
    <row r="43" spans="1:1" ht="15">
      <c r="A43" s="8"/>
    </row>
    <row r="44" spans="1:1" ht="15">
      <c r="A44" s="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1" sqref="A1:D21"/>
    </sheetView>
  </sheetViews>
  <sheetFormatPr defaultRowHeight="14.25"/>
  <sheetData>
    <row r="1" spans="1:4">
      <c r="A1" s="44">
        <v>0</v>
      </c>
      <c r="B1" s="45">
        <v>1</v>
      </c>
      <c r="C1" s="44">
        <v>0</v>
      </c>
      <c r="D1" s="45">
        <v>0.27170540687479888</v>
      </c>
    </row>
    <row r="2" spans="1:4">
      <c r="A2" s="44">
        <v>0</v>
      </c>
      <c r="B2" s="45">
        <v>1</v>
      </c>
      <c r="C2" s="44">
        <v>0</v>
      </c>
      <c r="D2" s="45">
        <v>0.24740905283006509</v>
      </c>
    </row>
    <row r="3" spans="1:4">
      <c r="A3" s="44">
        <v>0</v>
      </c>
      <c r="B3" s="45">
        <v>1</v>
      </c>
      <c r="C3" s="44">
        <v>0</v>
      </c>
      <c r="D3" s="45">
        <v>0.2618634385287128</v>
      </c>
    </row>
    <row r="4" spans="1:4">
      <c r="A4" s="44">
        <v>0.11428571428571428</v>
      </c>
      <c r="B4" s="45">
        <v>0.88571428571428568</v>
      </c>
      <c r="C4" s="44">
        <v>2.4914547836104733E-2</v>
      </c>
      <c r="D4" s="45">
        <v>0.20540331342786208</v>
      </c>
    </row>
    <row r="5" spans="1:4">
      <c r="A5" s="44">
        <v>0.28342513770655986</v>
      </c>
      <c r="B5" s="45">
        <v>0.71657486229344036</v>
      </c>
      <c r="C5" s="44">
        <v>7.1219415914115292E-2</v>
      </c>
      <c r="D5" s="45">
        <v>0.1570900979460374</v>
      </c>
    </row>
    <row r="6" spans="1:4">
      <c r="A6" s="44">
        <v>0.34236947791164657</v>
      </c>
      <c r="B6" s="45">
        <v>0.65763052208835338</v>
      </c>
      <c r="C6" s="44">
        <v>0.10092254412939548</v>
      </c>
      <c r="D6" s="45">
        <v>0.1272494907028984</v>
      </c>
    </row>
    <row r="7" spans="1:4">
      <c r="A7" s="44">
        <v>0.4704356846473029</v>
      </c>
      <c r="B7" s="45">
        <v>0.52956431535269721</v>
      </c>
      <c r="C7" s="44">
        <v>0.15167061544717267</v>
      </c>
      <c r="D7" s="45">
        <v>9.9203648043097697E-2</v>
      </c>
    </row>
    <row r="8" spans="1:4">
      <c r="A8" s="46">
        <v>0.56550424128180954</v>
      </c>
      <c r="B8" s="47">
        <v>0.43449575871819035</v>
      </c>
      <c r="C8" s="46">
        <v>0.1761904788342844</v>
      </c>
      <c r="D8" s="47">
        <v>8.4442808238742145E-2</v>
      </c>
    </row>
    <row r="9" spans="1:4">
      <c r="A9" s="44">
        <v>0.62201591511936338</v>
      </c>
      <c r="B9" s="45">
        <v>0.37798408488063662</v>
      </c>
      <c r="C9" s="44">
        <v>0.17656390080525222</v>
      </c>
      <c r="D9" s="45">
        <v>7.5596816976127329E-2</v>
      </c>
    </row>
    <row r="10" spans="1:4">
      <c r="A10" s="44">
        <v>0.61416532905296961</v>
      </c>
      <c r="B10" s="45">
        <v>0.38583467094703056</v>
      </c>
      <c r="C10" s="44">
        <v>0.16192124585042408</v>
      </c>
      <c r="D10" s="45">
        <v>7.7166934189406122E-2</v>
      </c>
    </row>
    <row r="11" spans="1:4">
      <c r="A11" s="44">
        <v>0.67527327553712779</v>
      </c>
      <c r="B11" s="45">
        <v>0.32472672446287221</v>
      </c>
      <c r="C11" s="44">
        <v>0.17019179259051118</v>
      </c>
      <c r="D11" s="45">
        <v>6.4945344892574447E-2</v>
      </c>
    </row>
    <row r="12" spans="1:4">
      <c r="A12" s="44">
        <v>0.70181043663471776</v>
      </c>
      <c r="B12" s="45">
        <v>0.29818956336528224</v>
      </c>
      <c r="C12" s="44">
        <v>0.18357409783929313</v>
      </c>
      <c r="D12" s="45">
        <v>5.9637912673056445E-2</v>
      </c>
    </row>
    <row r="13" spans="1:4">
      <c r="A13" s="44">
        <v>0.73910823689584748</v>
      </c>
      <c r="B13" s="45">
        <v>0.26089176310415252</v>
      </c>
      <c r="C13" s="44">
        <v>0.18607480947661395</v>
      </c>
      <c r="D13" s="45">
        <v>5.2178352620830502E-2</v>
      </c>
    </row>
    <row r="14" spans="1:4">
      <c r="A14" s="44">
        <v>0.80037187288708589</v>
      </c>
      <c r="B14" s="45">
        <v>0.19962812711291414</v>
      </c>
      <c r="C14" s="44">
        <v>0.19870623205794638</v>
      </c>
      <c r="D14" s="45">
        <v>3.9925625422582829E-2</v>
      </c>
    </row>
    <row r="15" spans="1:4">
      <c r="A15" s="44">
        <v>0.81901544401544402</v>
      </c>
      <c r="B15" s="45">
        <v>0.18098455598455598</v>
      </c>
      <c r="C15" s="44">
        <v>0.19516684434009898</v>
      </c>
      <c r="D15" s="45">
        <v>3.6196911196911194E-2</v>
      </c>
    </row>
    <row r="16" spans="1:4">
      <c r="A16" s="44">
        <v>0.85323463147730927</v>
      </c>
      <c r="B16" s="45">
        <v>0.14676536852269068</v>
      </c>
      <c r="C16" s="44">
        <v>0.20843185842362816</v>
      </c>
      <c r="D16" s="45">
        <v>2.9353073704538137E-2</v>
      </c>
    </row>
    <row r="17" spans="1:4">
      <c r="A17" s="44">
        <v>0.88659444820582256</v>
      </c>
      <c r="B17" s="45">
        <v>0.1134055517941774</v>
      </c>
      <c r="C17" s="44">
        <v>0.23498787026236956</v>
      </c>
      <c r="D17" s="45">
        <v>2.268111035883548E-2</v>
      </c>
    </row>
    <row r="18" spans="1:4">
      <c r="A18" s="44">
        <v>0.93575518969219762</v>
      </c>
      <c r="B18" s="45">
        <v>6.4244810307802436E-2</v>
      </c>
      <c r="C18" s="44">
        <v>0.28904035932731542</v>
      </c>
      <c r="D18" s="45">
        <v>1.2848962061560488E-2</v>
      </c>
    </row>
    <row r="19" spans="1:4">
      <c r="A19" s="44">
        <v>1</v>
      </c>
      <c r="B19" s="45">
        <v>0</v>
      </c>
      <c r="C19" s="44">
        <v>0.2834668072703454</v>
      </c>
      <c r="D19" s="45">
        <v>0</v>
      </c>
    </row>
    <row r="20" spans="1:4">
      <c r="A20" s="44">
        <v>1</v>
      </c>
      <c r="B20" s="45">
        <v>0</v>
      </c>
      <c r="C20" s="44">
        <v>0.27300703487069339</v>
      </c>
      <c r="D20" s="45">
        <v>0</v>
      </c>
    </row>
    <row r="21" spans="1:4" ht="15" thickBot="1">
      <c r="A21" s="48">
        <v>1</v>
      </c>
      <c r="B21" s="49">
        <v>0</v>
      </c>
      <c r="C21" s="48">
        <v>0.27016201452267841</v>
      </c>
      <c r="D21" s="4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BCM</vt:lpstr>
      <vt:lpstr>recorded 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Wagner, Louis</dc:creator>
  <cp:lastModifiedBy>Ayoub, Sara</cp:lastModifiedBy>
  <cp:revision>6</cp:revision>
  <cp:lastPrinted>2018-09-27T14:04:31Z</cp:lastPrinted>
  <dcterms:created xsi:type="dcterms:W3CDTF">2018-07-27T08:16:31Z</dcterms:created>
  <dcterms:modified xsi:type="dcterms:W3CDTF">2018-10-17T13:04:09Z</dcterms:modified>
</cp:coreProperties>
</file>