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B2\doc\02_外部設計\"/>
    </mc:Choice>
  </mc:AlternateContent>
  <xr:revisionPtr revIDLastSave="0" documentId="13_ncr:1_{DD12F1DD-1031-47EF-B42F-DEAEC242A6DF}" xr6:coauthVersionLast="47" xr6:coauthVersionMax="47" xr10:uidLastSave="{00000000-0000-0000-0000-000000000000}"/>
  <bookViews>
    <workbookView xWindow="-108" yWindow="-108" windowWidth="23256" windowHeight="12456" tabRatio="834" firstSheet="1" activeTab="10" xr2:uid="{00000000-000D-0000-FFFF-FFFF00000000}"/>
  </bookViews>
  <sheets>
    <sheet name="テーブル一覧" sheetId="1" r:id="rId1"/>
    <sheet name="HOUSES" sheetId="2" r:id="rId2"/>
    <sheet name="USERS" sheetId="4" r:id="rId3"/>
    <sheet name="TASKS" sheetId="6" r:id="rId4"/>
    <sheet name="TASK_DETAILS" sheetId="5" r:id="rId5"/>
    <sheet name="SETTLEMENTS" sheetId="7" r:id="rId6"/>
    <sheet name="APPROVALS" sheetId="21" r:id="rId7"/>
    <sheet name="ITEMS" sheetId="10" r:id="rId8"/>
    <sheet name="NOTIFICATIONS" sheetId="11" r:id="rId9"/>
    <sheet name="BOARDS" sheetId="13" r:id="rId10"/>
    <sheet name="SCHEDULES" sheetId="15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21" l="1"/>
  <c r="L28" i="21"/>
  <c r="L27" i="21"/>
  <c r="L26" i="21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10" i="21"/>
  <c r="L9" i="21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<sst xmlns="http://schemas.openxmlformats.org/spreadsheetml/2006/main" count="487" uniqueCount="128">
  <si>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</si>
  <si>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</si>
  <si>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</si>
  <si>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</si>
  <si>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</si>
  <si>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</si>
  <si>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</si>
  <si>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</si>
  <si>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</si>
  <si>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</si>
  <si>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</si>
  <si>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</si>
  <si>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</si>
  <si>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</si>
  <si>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</si>
  <si>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</si>
  <si>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</si>
  <si>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</si>
  <si>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</si>
  <si>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</si>
  <si>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</si>
  <si>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家番号</t>
    <rPh sb="0" eb="3">
      <t>イエバンゴウ</t>
    </rPh>
    <phoneticPr fontId="1"/>
  </si>
  <si>
    <t>ユーザー</t>
    <phoneticPr fontId="1"/>
  </si>
  <si>
    <t>家</t>
    <rPh sb="0" eb="1">
      <t>イエ</t>
    </rPh>
    <phoneticPr fontId="1"/>
  </si>
  <si>
    <t>家事</t>
    <rPh sb="0" eb="2">
      <t>カジ</t>
    </rPh>
    <phoneticPr fontId="1"/>
  </si>
  <si>
    <t>家事分担機能</t>
    <rPh sb="0" eb="6">
      <t>カジブンタンキノウ</t>
    </rPh>
    <phoneticPr fontId="1"/>
  </si>
  <si>
    <t>消耗品</t>
    <rPh sb="0" eb="3">
      <t>ショウモウヒン</t>
    </rPh>
    <phoneticPr fontId="1"/>
  </si>
  <si>
    <t>お知らせ</t>
    <rPh sb="1" eb="2">
      <t>シ</t>
    </rPh>
    <phoneticPr fontId="1"/>
  </si>
  <si>
    <t>掲示板</t>
    <rPh sb="0" eb="3">
      <t>ケイジバン</t>
    </rPh>
    <phoneticPr fontId="1"/>
  </si>
  <si>
    <t>スケジュール</t>
    <phoneticPr fontId="1"/>
  </si>
  <si>
    <t>テーブル</t>
    <phoneticPr fontId="1"/>
  </si>
  <si>
    <t>名前</t>
    <rPh sb="0" eb="2">
      <t>ナマエ</t>
    </rPh>
    <phoneticPr fontId="1"/>
  </si>
  <si>
    <t>house_name</t>
    <phoneticPr fontId="1"/>
  </si>
  <si>
    <t>user_name</t>
    <phoneticPr fontId="1"/>
  </si>
  <si>
    <t>ユーザー名</t>
    <rPh sb="4" eb="5">
      <t>メイ</t>
    </rPh>
    <phoneticPr fontId="1"/>
  </si>
  <si>
    <t>メールアドレス</t>
    <phoneticPr fontId="1"/>
  </si>
  <si>
    <t>email</t>
    <phoneticPr fontId="1"/>
  </si>
  <si>
    <t>家事名</t>
    <rPh sb="0" eb="3">
      <t>カジメイ</t>
    </rPh>
    <phoneticPr fontId="1"/>
  </si>
  <si>
    <t>説明</t>
    <rPh sb="0" eb="2">
      <t>セツメイ</t>
    </rPh>
    <phoneticPr fontId="1"/>
  </si>
  <si>
    <t>労力</t>
    <rPh sb="0" eb="2">
      <t>ロウリョク</t>
    </rPh>
    <phoneticPr fontId="1"/>
  </si>
  <si>
    <t>頻度</t>
    <rPh sb="0" eb="2">
      <t>ヒンド</t>
    </rPh>
    <phoneticPr fontId="1"/>
  </si>
  <si>
    <t>task_name</t>
    <phoneticPr fontId="1"/>
  </si>
  <si>
    <t>description</t>
    <phoneticPr fontId="1"/>
  </si>
  <si>
    <t>effort</t>
    <phoneticPr fontId="1"/>
  </si>
  <si>
    <t>frequency</t>
    <phoneticPr fontId="1"/>
  </si>
  <si>
    <t>割当日</t>
    <rPh sb="0" eb="3">
      <t>ワリアテビ</t>
    </rPh>
    <phoneticPr fontId="1"/>
  </si>
  <si>
    <t>assigned_date</t>
    <phoneticPr fontId="1"/>
  </si>
  <si>
    <t>支出の種類</t>
    <rPh sb="0" eb="2">
      <t>シシュツ</t>
    </rPh>
    <rPh sb="3" eb="5">
      <t>シュルイ</t>
    </rPh>
    <phoneticPr fontId="1"/>
  </si>
  <si>
    <t>金額</t>
    <rPh sb="0" eb="2">
      <t>キンガク</t>
    </rPh>
    <phoneticPr fontId="1"/>
  </si>
  <si>
    <t>詳細</t>
    <rPh sb="0" eb="2">
      <t>ショウサイ</t>
    </rPh>
    <phoneticPr fontId="1"/>
  </si>
  <si>
    <t>支払日</t>
    <rPh sb="0" eb="3">
      <t>シハライビ</t>
    </rPh>
    <phoneticPr fontId="1"/>
  </si>
  <si>
    <t>expense_date</t>
    <phoneticPr fontId="1"/>
  </si>
  <si>
    <t>task_finish</t>
    <phoneticPr fontId="1"/>
  </si>
  <si>
    <t>清算日</t>
    <rPh sb="0" eb="3">
      <t>セイサンビ</t>
    </rPh>
    <phoneticPr fontId="1"/>
  </si>
  <si>
    <t>settlement_date</t>
    <phoneticPr fontId="1"/>
  </si>
  <si>
    <t>アイテム名</t>
    <rPh sb="4" eb="5">
      <t>メイ</t>
    </rPh>
    <phoneticPr fontId="1"/>
  </si>
  <si>
    <t>item_name</t>
    <phoneticPr fontId="1"/>
  </si>
  <si>
    <t>status</t>
    <phoneticPr fontId="1"/>
  </si>
  <si>
    <t>状態</t>
    <rPh sb="0" eb="2">
      <t>ジョウタイ</t>
    </rPh>
    <phoneticPr fontId="1"/>
  </si>
  <si>
    <t>通知内容</t>
    <rPh sb="0" eb="4">
      <t>ツウチナイヨウ</t>
    </rPh>
    <phoneticPr fontId="1"/>
  </si>
  <si>
    <t>通知日</t>
    <rPh sb="0" eb="3">
      <t>ツウチビ</t>
    </rPh>
    <phoneticPr fontId="1"/>
  </si>
  <si>
    <t>既読の有無</t>
    <rPh sb="0" eb="2">
      <t>キドク</t>
    </rPh>
    <rPh sb="3" eb="5">
      <t>ウム</t>
    </rPh>
    <phoneticPr fontId="1"/>
  </si>
  <si>
    <t>message</t>
    <phoneticPr fontId="1"/>
  </si>
  <si>
    <t>notification_date</t>
    <phoneticPr fontId="1"/>
  </si>
  <si>
    <t>read</t>
    <phoneticPr fontId="1"/>
  </si>
  <si>
    <t>post_date</t>
    <phoneticPr fontId="1"/>
  </si>
  <si>
    <t>内容</t>
    <rPh sb="0" eb="2">
      <t>ナイヨウ</t>
    </rPh>
    <phoneticPr fontId="1"/>
  </si>
  <si>
    <t>投稿日</t>
    <rPh sb="0" eb="2">
      <t>トウコウ</t>
    </rPh>
    <rPh sb="2" eb="3">
      <t>ビ</t>
    </rPh>
    <phoneticPr fontId="1"/>
  </si>
  <si>
    <t>タイトル</t>
    <phoneticPr fontId="1"/>
  </si>
  <si>
    <t>title</t>
    <phoneticPr fontId="1"/>
  </si>
  <si>
    <t>〇</t>
    <phoneticPr fontId="1"/>
  </si>
  <si>
    <t>パスワード</t>
    <phoneticPr fontId="1"/>
  </si>
  <si>
    <t>password</t>
    <phoneticPr fontId="1"/>
  </si>
  <si>
    <t>INT</t>
    <phoneticPr fontId="1"/>
  </si>
  <si>
    <t>TEXT</t>
    <phoneticPr fontId="1"/>
  </si>
  <si>
    <t>BOOLEAN</t>
    <phoneticPr fontId="1"/>
  </si>
  <si>
    <t>DATE</t>
    <phoneticPr fontId="1"/>
  </si>
  <si>
    <t>日時</t>
    <rPh sb="0" eb="2">
      <t>ニチジ</t>
    </rPh>
    <phoneticPr fontId="1"/>
  </si>
  <si>
    <t>date</t>
    <phoneticPr fontId="1"/>
  </si>
  <si>
    <t>TIA</t>
    <phoneticPr fontId="1"/>
  </si>
  <si>
    <t>FORESE</t>
    <phoneticPr fontId="1"/>
  </si>
  <si>
    <t>支払いチェック済か</t>
    <rPh sb="0" eb="2">
      <t>シハラ</t>
    </rPh>
    <rPh sb="7" eb="8">
      <t>スミ</t>
    </rPh>
    <phoneticPr fontId="1"/>
  </si>
  <si>
    <t>精算時、立替え人以外に送られる確認</t>
    <rPh sb="0" eb="3">
      <t>セイサンジ</t>
    </rPh>
    <rPh sb="4" eb="6">
      <t>タテカ</t>
    </rPh>
    <rPh sb="7" eb="8">
      <t>ニン</t>
    </rPh>
    <rPh sb="8" eb="10">
      <t>イガイ</t>
    </rPh>
    <rPh sb="11" eb="12">
      <t>オク</t>
    </rPh>
    <rPh sb="15" eb="17">
      <t>カクニン</t>
    </rPh>
    <phoneticPr fontId="1"/>
  </si>
  <si>
    <t>支出詳細</t>
    <rPh sb="0" eb="2">
      <t>シシュツ</t>
    </rPh>
    <rPh sb="2" eb="4">
      <t>ショウサイ</t>
    </rPh>
    <phoneticPr fontId="1"/>
  </si>
  <si>
    <t>支出精算</t>
    <rPh sb="0" eb="2">
      <t>シシュツ</t>
    </rPh>
    <rPh sb="2" eb="4">
      <t>セイサン</t>
    </rPh>
    <phoneticPr fontId="1"/>
  </si>
  <si>
    <t>支出精算確認</t>
    <rPh sb="0" eb="2">
      <t>シシュツ</t>
    </rPh>
    <rPh sb="2" eb="4">
      <t>セイサン</t>
    </rPh>
    <rPh sb="4" eb="6">
      <t>カクニン</t>
    </rPh>
    <phoneticPr fontId="1"/>
  </si>
  <si>
    <t>tia</t>
    <phoneticPr fontId="1"/>
  </si>
  <si>
    <t>settlement_finish</t>
    <phoneticPr fontId="1"/>
  </si>
  <si>
    <t>settlement_approval</t>
    <phoneticPr fontId="1"/>
  </si>
  <si>
    <t>confirm</t>
    <phoneticPr fontId="1"/>
  </si>
  <si>
    <t>TASK_DETAILS</t>
    <phoneticPr fontId="1"/>
  </si>
  <si>
    <t>TASKS</t>
    <phoneticPr fontId="1"/>
  </si>
  <si>
    <t>USERS</t>
    <phoneticPr fontId="1"/>
  </si>
  <si>
    <t>HOUSES</t>
    <phoneticPr fontId="1"/>
  </si>
  <si>
    <t>SCHEDULES</t>
    <phoneticPr fontId="1"/>
  </si>
  <si>
    <t>ITEMS</t>
    <phoneticPr fontId="1"/>
  </si>
  <si>
    <t>SETTLEMENTS</t>
    <phoneticPr fontId="1"/>
  </si>
  <si>
    <t>EXPENSES</t>
    <phoneticPr fontId="1"/>
  </si>
  <si>
    <t>APPROVALS</t>
    <phoneticPr fontId="1"/>
  </si>
  <si>
    <t>NOTIFICATIONS</t>
    <phoneticPr fontId="1"/>
  </si>
  <si>
    <t>BOARDS</t>
    <phoneticPr fontId="1"/>
  </si>
  <si>
    <t>ID</t>
    <phoneticPr fontId="1"/>
  </si>
  <si>
    <t>houses_id</t>
    <phoneticPr fontId="1"/>
  </si>
  <si>
    <t>task_details_id</t>
    <phoneticPr fontId="1"/>
  </si>
  <si>
    <t>users_id</t>
    <phoneticPr fontId="1"/>
  </si>
  <si>
    <t>settlements_id</t>
    <phoneticPr fontId="1"/>
  </si>
  <si>
    <t>VARCHAR(255)</t>
    <phoneticPr fontId="1"/>
  </si>
  <si>
    <t>ユニーク制約、ハッシュ値自動生成</t>
    <rPh sb="4" eb="6">
      <t>セイヤク</t>
    </rPh>
    <rPh sb="11" eb="12">
      <t>アタイ</t>
    </rPh>
    <rPh sb="12" eb="14">
      <t>ジドウ</t>
    </rPh>
    <rPh sb="14" eb="16">
      <t>セイセイ</t>
    </rPh>
    <phoneticPr fontId="1"/>
  </si>
  <si>
    <t>house_hash</t>
    <phoneticPr fontId="1"/>
  </si>
  <si>
    <t>DATETIME</t>
    <phoneticPr fontId="1"/>
  </si>
  <si>
    <t>在庫あり(3)、少ない(2)、無い(1)</t>
    <rPh sb="0" eb="2">
      <t>ザイコ</t>
    </rPh>
    <rPh sb="8" eb="9">
      <t>スク</t>
    </rPh>
    <rPh sb="15" eb="16">
      <t>ナ</t>
    </rPh>
    <phoneticPr fontId="1"/>
  </si>
  <si>
    <t>家事完了フラグ</t>
    <rPh sb="0" eb="2">
      <t>カジ</t>
    </rPh>
    <rPh sb="2" eb="4">
      <t>カンリョウ</t>
    </rPh>
    <phoneticPr fontId="1"/>
  </si>
  <si>
    <t>在庫完了フラグ</t>
    <rPh sb="0" eb="2">
      <t>ザイコ</t>
    </rPh>
    <rPh sb="2" eb="4">
      <t>カンリョウ</t>
    </rPh>
    <phoneticPr fontId="1"/>
  </si>
  <si>
    <t>item_finish</t>
    <phoneticPr fontId="1"/>
  </si>
  <si>
    <t>HOUSESテーブルのID</t>
    <phoneticPr fontId="1"/>
  </si>
  <si>
    <t>TASK_DETAILSlテーブルのID</t>
    <phoneticPr fontId="1"/>
  </si>
  <si>
    <t>USERSテーブルのID</t>
    <phoneticPr fontId="1"/>
  </si>
  <si>
    <t>ハウスID</t>
    <phoneticPr fontId="1"/>
  </si>
  <si>
    <t>タスク詳細ID</t>
    <rPh sb="3" eb="5">
      <t>ショウサイ</t>
    </rPh>
    <phoneticPr fontId="1"/>
  </si>
  <si>
    <t>ユーザーID</t>
    <phoneticPr fontId="1"/>
  </si>
  <si>
    <t>精算ID</t>
    <rPh sb="0" eb="2">
      <t>セイサン</t>
    </rPh>
    <phoneticPr fontId="1"/>
  </si>
  <si>
    <t>SETTLEMENTSテーブルのID</t>
    <phoneticPr fontId="1"/>
  </si>
  <si>
    <t>立替え人。USERSテーブルのID</t>
    <rPh sb="0" eb="2">
      <t>タテカ</t>
    </rPh>
    <rPh sb="3" eb="4">
      <t>ニン</t>
    </rPh>
    <phoneticPr fontId="1"/>
  </si>
  <si>
    <t>TASK_DETAILSテーブルのID</t>
    <phoneticPr fontId="1"/>
  </si>
  <si>
    <t>清算済みフラグ</t>
    <rPh sb="0" eb="2">
      <t>セイサン</t>
    </rPh>
    <rPh sb="2" eb="3">
      <t>スミ</t>
    </rPh>
    <phoneticPr fontId="1"/>
  </si>
  <si>
    <t>承認済みフラグ</t>
    <rPh sb="0" eb="2">
      <t>ショウニン</t>
    </rPh>
    <rPh sb="2" eb="3">
      <t>ズ</t>
    </rPh>
    <phoneticPr fontId="1"/>
  </si>
  <si>
    <t>receipt_name</t>
    <phoneticPr fontId="1"/>
  </si>
  <si>
    <t>receipt_amount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</si>
</sst>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3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opLeftCell="A3" workbookViewId="0">
      <selection activeCell="C4" sqref="C4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x14ac:dyDescent="0.2">
      <c r="B2" s="1" t="s">
        <v>20</v>
      </c>
      <c r="C2" s="2" t="s">
        <v>79</v>
      </c>
      <c r="D2" s="1" t="s">
        <v>1</v>
      </c>
      <c r="E2" s="3"/>
    </row>
    <row r="3" spans="1:6" x14ac:dyDescent="0.2">
      <c r="B3" s="1" t="s">
        <v>2</v>
      </c>
      <c r="C3" s="2" t="s">
        <v>80</v>
      </c>
      <c r="D3" s="1" t="s">
        <v>3</v>
      </c>
      <c r="E3" s="5">
        <v>45453</v>
      </c>
    </row>
    <row r="4" spans="1:6" x14ac:dyDescent="0.2">
      <c r="D4" s="1" t="s">
        <v>4</v>
      </c>
      <c r="E4" s="3"/>
    </row>
    <row r="5" spans="1:6" x14ac:dyDescent="0.2">
      <c r="D5" s="1" t="s">
        <v>5</v>
      </c>
      <c r="E5" s="3"/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23</v>
      </c>
      <c r="D8" s="3" t="s">
        <v>93</v>
      </c>
      <c r="E8" s="3" t="s">
        <v>30</v>
      </c>
      <c r="F8" s="3"/>
    </row>
    <row r="9" spans="1:6" x14ac:dyDescent="0.2">
      <c r="B9" s="3">
        <v>2</v>
      </c>
      <c r="C9" s="3" t="s">
        <v>22</v>
      </c>
      <c r="D9" s="3" t="s">
        <v>92</v>
      </c>
      <c r="E9" s="3" t="s">
        <v>30</v>
      </c>
      <c r="F9" s="3"/>
    </row>
    <row r="10" spans="1:6" x14ac:dyDescent="0.2">
      <c r="B10" s="3">
        <v>3</v>
      </c>
      <c r="C10" s="3" t="s">
        <v>25</v>
      </c>
      <c r="D10" s="3" t="s">
        <v>91</v>
      </c>
      <c r="E10" s="3" t="s">
        <v>30</v>
      </c>
      <c r="F10" s="3"/>
    </row>
    <row r="11" spans="1:6" x14ac:dyDescent="0.2">
      <c r="B11" s="3">
        <v>4</v>
      </c>
      <c r="C11" s="3" t="s">
        <v>24</v>
      </c>
      <c r="D11" s="3" t="s">
        <v>90</v>
      </c>
      <c r="E11" s="3" t="s">
        <v>30</v>
      </c>
      <c r="F11" s="3"/>
    </row>
    <row r="12" spans="1:6" x14ac:dyDescent="0.2">
      <c r="B12" s="3">
        <v>5</v>
      </c>
      <c r="C12" s="3" t="s">
        <v>84</v>
      </c>
      <c r="D12" s="3" t="s">
        <v>96</v>
      </c>
      <c r="E12" s="3" t="s">
        <v>30</v>
      </c>
      <c r="F12" s="3"/>
    </row>
    <row r="13" spans="1:6" x14ac:dyDescent="0.2">
      <c r="B13" s="3">
        <v>6</v>
      </c>
      <c r="C13" s="3" t="s">
        <v>83</v>
      </c>
      <c r="D13" s="3" t="s">
        <v>97</v>
      </c>
      <c r="E13" s="3" t="s">
        <v>30</v>
      </c>
      <c r="F13" s="3"/>
    </row>
    <row r="14" spans="1:6" x14ac:dyDescent="0.2">
      <c r="B14" s="3">
        <v>7</v>
      </c>
      <c r="C14" s="3" t="s">
        <v>85</v>
      </c>
      <c r="D14" s="3" t="s">
        <v>98</v>
      </c>
      <c r="E14" s="3" t="s">
        <v>30</v>
      </c>
      <c r="F14" s="3"/>
    </row>
    <row r="15" spans="1:6" x14ac:dyDescent="0.2">
      <c r="B15" s="3">
        <v>8</v>
      </c>
      <c r="C15" s="3" t="s">
        <v>26</v>
      </c>
      <c r="D15" s="3" t="s">
        <v>95</v>
      </c>
      <c r="E15" s="3" t="s">
        <v>30</v>
      </c>
      <c r="F15" s="3"/>
    </row>
    <row r="16" spans="1:6" x14ac:dyDescent="0.2">
      <c r="B16" s="3">
        <v>9</v>
      </c>
      <c r="C16" s="3" t="s">
        <v>27</v>
      </c>
      <c r="D16" s="3" t="s">
        <v>99</v>
      </c>
      <c r="E16" s="3" t="s">
        <v>30</v>
      </c>
      <c r="F16" s="3"/>
    </row>
    <row r="17" spans="2:6" x14ac:dyDescent="0.2">
      <c r="B17" s="3">
        <v>10</v>
      </c>
      <c r="C17" s="3" t="s">
        <v>28</v>
      </c>
      <c r="D17" s="3" t="s">
        <v>100</v>
      </c>
      <c r="E17" s="3" t="s">
        <v>30</v>
      </c>
      <c r="F17" s="3"/>
    </row>
    <row r="18" spans="2:6" x14ac:dyDescent="0.2">
      <c r="B18" s="3">
        <v>11</v>
      </c>
      <c r="C18" s="3" t="s">
        <v>29</v>
      </c>
      <c r="D18" s="3" t="s">
        <v>94</v>
      </c>
      <c r="E18" s="3" t="s">
        <v>30</v>
      </c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BF3B-285D-4C45-AE9A-2288495E2924}">
  <dimension ref="A1:L30"/>
  <sheetViews>
    <sheetView workbookViewId="0">
      <selection activeCell="D16" sqref="D16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/>
      <c r="D2" s="1" t="s">
        <v>1</v>
      </c>
      <c r="E2" s="3"/>
    </row>
    <row r="3" spans="1:12" x14ac:dyDescent="0.2">
      <c r="B3" s="1" t="s">
        <v>2</v>
      </c>
      <c r="C3" s="2" t="s">
        <v>80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28</v>
      </c>
      <c r="D4" s="1" t="s">
        <v>4</v>
      </c>
      <c r="E4" s="3"/>
    </row>
    <row r="5" spans="1:12" x14ac:dyDescent="0.2">
      <c r="B5" s="1" t="s">
        <v>16</v>
      </c>
      <c r="C5" s="3" t="s">
        <v>100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BOARDS (</v>
      </c>
    </row>
    <row r="10" spans="1:12" x14ac:dyDescent="0.2">
      <c r="A10" s="3">
        <v>1</v>
      </c>
      <c r="B10" s="3" t="s">
        <v>101</v>
      </c>
      <c r="C10" s="3" t="s">
        <v>101</v>
      </c>
      <c r="D10" s="3" t="s">
        <v>73</v>
      </c>
      <c r="E10" s="3"/>
      <c r="F10" s="3" t="s">
        <v>70</v>
      </c>
      <c r="G10" s="3" t="s">
        <v>70</v>
      </c>
      <c r="H10" s="3"/>
      <c r="I10" s="3"/>
      <c r="J10" s="3"/>
      <c r="L10" t="e">
        <f>#REF!&amp;" "&amp;D10&amp;" "&amp;IF(E10&lt;&gt;"","("&amp;E10&amp;")","")&amp;IF(#REF!&lt;&gt;"",",","")</f>
        <v>#REF!</v>
      </c>
    </row>
    <row r="11" spans="1:12" x14ac:dyDescent="0.2">
      <c r="A11" s="3">
        <v>2</v>
      </c>
      <c r="B11" s="3" t="s">
        <v>119</v>
      </c>
      <c r="C11" s="3" t="s">
        <v>104</v>
      </c>
      <c r="D11" s="3" t="s">
        <v>73</v>
      </c>
      <c r="E11" s="3"/>
      <c r="F11" s="3"/>
      <c r="G11" s="3"/>
      <c r="H11" s="3"/>
      <c r="I11" s="3"/>
      <c r="J11" s="3" t="s">
        <v>116</v>
      </c>
      <c r="L11" t="e">
        <f>#REF!&amp;" "&amp;D11&amp;" "&amp;IF(E11&lt;&gt;"","("&amp;E11&amp;")","")&amp;IF(#REF!&lt;&gt;"",",","")</f>
        <v>#REF!</v>
      </c>
    </row>
    <row r="12" spans="1:12" x14ac:dyDescent="0.2">
      <c r="A12" s="3">
        <v>3</v>
      </c>
      <c r="B12" s="3" t="s">
        <v>68</v>
      </c>
      <c r="C12" t="s">
        <v>69</v>
      </c>
      <c r="D12" s="3" t="s">
        <v>106</v>
      </c>
      <c r="E12" s="3"/>
      <c r="F12" s="3"/>
      <c r="G12" s="3"/>
      <c r="H12" s="3"/>
      <c r="I12" s="3"/>
      <c r="J12" s="3"/>
      <c r="L12" t="e">
        <f>#REF!&amp;" "&amp;D12&amp;" "&amp;IF(E12&lt;&gt;"","("&amp;E12&amp;")","")&amp;IF(#REF!&lt;&gt;"",",","")</f>
        <v>#REF!</v>
      </c>
    </row>
    <row r="13" spans="1:12" x14ac:dyDescent="0.2">
      <c r="A13" s="3">
        <v>4</v>
      </c>
      <c r="B13" s="3" t="s">
        <v>66</v>
      </c>
      <c r="C13" s="3" t="s">
        <v>62</v>
      </c>
      <c r="D13" s="3" t="s">
        <v>74</v>
      </c>
      <c r="E13" s="3"/>
      <c r="F13" s="3"/>
      <c r="G13" s="3"/>
      <c r="H13" s="3"/>
      <c r="I13" s="3"/>
      <c r="J13" s="3"/>
      <c r="L13" t="e">
        <f>#REF!&amp;" "&amp;D13&amp;" "&amp;IF(E13&lt;&gt;"","("&amp;E13&amp;")","")&amp;IF(#REF!&lt;&gt;"",",","")</f>
        <v>#REF!</v>
      </c>
    </row>
    <row r="14" spans="1:12" x14ac:dyDescent="0.2">
      <c r="A14" s="3">
        <v>5</v>
      </c>
      <c r="B14" s="3" t="s">
        <v>67</v>
      </c>
      <c r="C14" s="3" t="s">
        <v>65</v>
      </c>
      <c r="D14" s="3" t="s">
        <v>109</v>
      </c>
      <c r="E14" s="3"/>
      <c r="F14" s="3"/>
      <c r="G14" s="3"/>
      <c r="H14" s="3"/>
      <c r="I14" s="3"/>
      <c r="J14" s="3"/>
      <c r="L14" t="e">
        <f>#REF!&amp;" "&amp;D14&amp;" "&amp;IF(E14&lt;&gt;"","("&amp;E14&amp;")","")&amp;IF(C15&lt;&gt;"",",","")</f>
        <v>#REF!</v>
      </c>
    </row>
    <row r="15" spans="1:12" x14ac:dyDescent="0.2">
      <c r="A15" s="3">
        <v>6</v>
      </c>
      <c r="B15" s="3" t="s">
        <v>117</v>
      </c>
      <c r="C15" s="3" t="s">
        <v>102</v>
      </c>
      <c r="D15" s="3" t="s">
        <v>73</v>
      </c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houses_id INT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8F1B4-F5C8-4B43-99C7-F39E7DE2BDFE}">
  <dimension ref="A1:L30"/>
  <sheetViews>
    <sheetView tabSelected="1" workbookViewId="0">
      <selection activeCell="D15" sqref="D15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/>
      <c r="D2" s="1" t="s">
        <v>1</v>
      </c>
      <c r="E2" s="3"/>
    </row>
    <row r="3" spans="1:12" x14ac:dyDescent="0.2">
      <c r="B3" s="1" t="s">
        <v>2</v>
      </c>
      <c r="C3" s="2" t="s">
        <v>80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29</v>
      </c>
      <c r="D4" s="1" t="s">
        <v>4</v>
      </c>
      <c r="E4" s="3"/>
    </row>
    <row r="5" spans="1:12" x14ac:dyDescent="0.2">
      <c r="B5" s="1" t="s">
        <v>16</v>
      </c>
      <c r="C5" s="3" t="s">
        <v>94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SCHEDULES (</v>
      </c>
    </row>
    <row r="10" spans="1:12" x14ac:dyDescent="0.2">
      <c r="A10" s="3">
        <v>1</v>
      </c>
      <c r="B10" s="3" t="s">
        <v>101</v>
      </c>
      <c r="C10" s="3" t="s">
        <v>101</v>
      </c>
      <c r="D10" s="3" t="s">
        <v>73</v>
      </c>
      <c r="E10" s="3"/>
      <c r="F10" s="3" t="s">
        <v>70</v>
      </c>
      <c r="G10" s="3" t="s">
        <v>70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119</v>
      </c>
      <c r="C11" s="3" t="s">
        <v>104</v>
      </c>
      <c r="D11" s="3" t="s">
        <v>73</v>
      </c>
      <c r="E11" s="3"/>
      <c r="F11" s="3"/>
      <c r="G11" s="3"/>
      <c r="H11" s="3"/>
      <c r="I11" s="3"/>
      <c r="J11" s="3" t="s">
        <v>116</v>
      </c>
      <c r="L11" t="str">
        <f>C11&amp;" "&amp;D11&amp;" "&amp;IF(E11&lt;&gt;"","("&amp;E11&amp;")","")&amp;IF(C12&lt;&gt;"",",","")</f>
        <v>users_id INT ,</v>
      </c>
    </row>
    <row r="12" spans="1:12" x14ac:dyDescent="0.2">
      <c r="A12" s="3">
        <v>3</v>
      </c>
      <c r="B12" s="3" t="s">
        <v>68</v>
      </c>
      <c r="C12" s="3" t="s">
        <v>69</v>
      </c>
      <c r="D12" s="3" t="s">
        <v>106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title VARCHAR(255) ,</v>
      </c>
    </row>
    <row r="13" spans="1:12" x14ac:dyDescent="0.2">
      <c r="A13" s="3">
        <v>4</v>
      </c>
      <c r="B13" s="3" t="s">
        <v>49</v>
      </c>
      <c r="C13" s="3" t="s">
        <v>42</v>
      </c>
      <c r="D13" s="3" t="s">
        <v>74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description TEXT ,</v>
      </c>
    </row>
    <row r="14" spans="1:12" x14ac:dyDescent="0.2">
      <c r="A14" s="3">
        <v>5</v>
      </c>
      <c r="B14" s="3" t="s">
        <v>77</v>
      </c>
      <c r="C14" s="3" t="s">
        <v>78</v>
      </c>
      <c r="D14" s="3" t="s">
        <v>76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date DATE ,</v>
      </c>
    </row>
    <row r="15" spans="1:12" x14ac:dyDescent="0.2">
      <c r="A15" s="3">
        <v>6</v>
      </c>
      <c r="B15" s="3" t="s">
        <v>117</v>
      </c>
      <c r="C15" s="3" t="s">
        <v>102</v>
      </c>
      <c r="D15" s="3" t="s">
        <v>73</v>
      </c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houses_id INT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G11" sqref="G11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86</v>
      </c>
      <c r="D2" s="1" t="s">
        <v>1</v>
      </c>
      <c r="E2" s="3"/>
    </row>
    <row r="3" spans="1:12" x14ac:dyDescent="0.2">
      <c r="B3" s="1" t="s">
        <v>2</v>
      </c>
      <c r="C3" s="2" t="s">
        <v>80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23</v>
      </c>
      <c r="D4" s="1" t="s">
        <v>4</v>
      </c>
      <c r="E4" s="3"/>
    </row>
    <row r="5" spans="1:12" x14ac:dyDescent="0.2">
      <c r="B5" s="1" t="s">
        <v>16</v>
      </c>
      <c r="C5" s="3" t="s">
        <v>93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HOUSES (</v>
      </c>
    </row>
    <row r="10" spans="1:12" x14ac:dyDescent="0.2">
      <c r="A10" s="3">
        <v>1</v>
      </c>
      <c r="B10" s="3" t="s">
        <v>101</v>
      </c>
      <c r="C10" s="3" t="s">
        <v>101</v>
      </c>
      <c r="D10" s="3" t="s">
        <v>73</v>
      </c>
      <c r="E10" s="3"/>
      <c r="F10" s="3" t="s">
        <v>70</v>
      </c>
      <c r="G10" s="3" t="s">
        <v>70</v>
      </c>
      <c r="H10" s="3"/>
      <c r="I10" s="3"/>
      <c r="J10" s="3"/>
      <c r="L10" t="str">
        <f>C10&amp;" "&amp;D12&amp;" "&amp;IF(E11&lt;&gt;"","("&amp;E11&amp;")","")&amp;IF(C13&lt;&gt;"",",","")</f>
        <v>ID VARCHAR(255) ,</v>
      </c>
    </row>
    <row r="11" spans="1:12" x14ac:dyDescent="0.2">
      <c r="A11" s="3">
        <v>2</v>
      </c>
      <c r="B11" s="3" t="s">
        <v>21</v>
      </c>
      <c r="C11" s="3" t="s">
        <v>108</v>
      </c>
      <c r="D11" s="6" t="s">
        <v>106</v>
      </c>
      <c r="E11" s="3"/>
      <c r="G11" s="3"/>
      <c r="H11" s="3" t="s">
        <v>70</v>
      </c>
      <c r="I11" s="3"/>
      <c r="J11" s="3" t="s">
        <v>107</v>
      </c>
      <c r="L11" t="e">
        <f>C13&amp;" "&amp;D13&amp;" "&amp;IF(E12&lt;&gt;"","("&amp;E12&amp;")","")&amp;IF(#REF!&lt;&gt;"",",","")</f>
        <v>#REF!</v>
      </c>
    </row>
    <row r="12" spans="1:12" x14ac:dyDescent="0.2">
      <c r="A12" s="3">
        <v>3</v>
      </c>
      <c r="B12" s="6" t="s">
        <v>71</v>
      </c>
      <c r="C12" t="s">
        <v>72</v>
      </c>
      <c r="D12" s="6" t="s">
        <v>106</v>
      </c>
      <c r="E12" s="3"/>
      <c r="F12" s="3"/>
      <c r="G12" s="3"/>
      <c r="H12" s="3" t="s">
        <v>70</v>
      </c>
      <c r="I12" s="3"/>
      <c r="J12" s="3"/>
      <c r="L12" t="e">
        <f>#REF!&amp;" "&amp;#REF!&amp;" "&amp;IF(E13&lt;&gt;"","("&amp;E13&amp;")","")&amp;IF(#REF!&lt;&gt;"",",","")</f>
        <v>#REF!</v>
      </c>
    </row>
    <row r="13" spans="1:12" x14ac:dyDescent="0.2">
      <c r="A13" s="3">
        <v>4</v>
      </c>
      <c r="B13" s="3" t="s">
        <v>31</v>
      </c>
      <c r="C13" s="3" t="s">
        <v>32</v>
      </c>
      <c r="D13" s="3" t="s">
        <v>106</v>
      </c>
      <c r="E13" s="3"/>
      <c r="F13" s="3"/>
      <c r="G13" s="3"/>
      <c r="H13" s="3"/>
      <c r="I13" s="3"/>
      <c r="J13" s="3"/>
      <c r="L13" t="e">
        <f>#REF!&amp;" "&amp;#REF!&amp;" "&amp;IF(#REF!&lt;&gt;"","("&amp;#REF!&amp;")","")&amp;IF(C14&lt;&gt;"",",","")</f>
        <v>#REF!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66909-A237-4C67-9F64-20942D995A63}">
  <dimension ref="A1:L30"/>
  <sheetViews>
    <sheetView workbookViewId="0">
      <selection activeCell="B14" sqref="B14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86</v>
      </c>
      <c r="D2" s="1" t="s">
        <v>1</v>
      </c>
      <c r="E2" s="3"/>
    </row>
    <row r="3" spans="1:12" x14ac:dyDescent="0.2">
      <c r="B3" s="1" t="s">
        <v>2</v>
      </c>
      <c r="C3" s="2" t="s">
        <v>80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22</v>
      </c>
      <c r="D4" s="1" t="s">
        <v>4</v>
      </c>
      <c r="E4" s="3"/>
    </row>
    <row r="5" spans="1:12" x14ac:dyDescent="0.2">
      <c r="B5" s="1" t="s">
        <v>16</v>
      </c>
      <c r="C5" s="3" t="s">
        <v>92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USERS (</v>
      </c>
    </row>
    <row r="10" spans="1:12" x14ac:dyDescent="0.2">
      <c r="A10" s="3">
        <v>1</v>
      </c>
      <c r="B10" s="3" t="s">
        <v>101</v>
      </c>
      <c r="C10" s="3" t="s">
        <v>101</v>
      </c>
      <c r="D10" s="3" t="s">
        <v>73</v>
      </c>
      <c r="E10" s="3"/>
      <c r="F10" s="3" t="s">
        <v>70</v>
      </c>
      <c r="G10" s="3" t="s">
        <v>70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34</v>
      </c>
      <c r="C11" s="3" t="s">
        <v>33</v>
      </c>
      <c r="D11" s="3" t="s">
        <v>106</v>
      </c>
      <c r="E11" s="3"/>
      <c r="F11" s="3"/>
      <c r="G11" s="3"/>
      <c r="H11" s="3" t="s">
        <v>70</v>
      </c>
      <c r="I11" s="3"/>
      <c r="J11" s="3"/>
      <c r="L11" t="str">
        <f>C11&amp;" "&amp;D11&amp;" "&amp;IF(E11&lt;&gt;"","("&amp;E11&amp;")","")&amp;IF(C12&lt;&gt;"",",","")</f>
        <v>user_name VARCHAR(255) ,</v>
      </c>
    </row>
    <row r="12" spans="1:12" x14ac:dyDescent="0.2">
      <c r="A12" s="3">
        <v>3</v>
      </c>
      <c r="B12" s="3" t="s">
        <v>35</v>
      </c>
      <c r="C12" s="3" t="s">
        <v>36</v>
      </c>
      <c r="D12" s="3" t="s">
        <v>106</v>
      </c>
      <c r="E12" s="3"/>
      <c r="F12" s="3"/>
      <c r="G12" s="3"/>
      <c r="H12" s="3" t="s">
        <v>70</v>
      </c>
      <c r="I12" s="3"/>
      <c r="J12" s="3"/>
      <c r="L12" t="str">
        <f>C12&amp;" "&amp;D12&amp;" "&amp;IF(E12&lt;&gt;"","("&amp;E12&amp;")","")&amp;IF(C14&lt;&gt;"",",","")</f>
        <v>email VARCHAR(255) ,</v>
      </c>
    </row>
    <row r="13" spans="1:12" x14ac:dyDescent="0.2">
      <c r="A13" s="3">
        <v>4</v>
      </c>
      <c r="B13" s="3" t="s">
        <v>71</v>
      </c>
      <c r="C13" s="3" t="s">
        <v>72</v>
      </c>
      <c r="D13" s="3" t="s">
        <v>106</v>
      </c>
      <c r="E13" s="3"/>
      <c r="F13" s="3"/>
      <c r="G13" s="3"/>
      <c r="H13" s="3" t="s">
        <v>70</v>
      </c>
      <c r="I13" s="3"/>
      <c r="J13" s="3"/>
      <c r="L13" t="str">
        <f>C14&amp;" "&amp;D13&amp;" "&amp;IF(E13&lt;&gt;"","("&amp;E13&amp;")","")&amp;IF(C15&lt;&gt;"",",","")</f>
        <v xml:space="preserve">houses_id VARCHAR(255) </v>
      </c>
    </row>
    <row r="14" spans="1:12" x14ac:dyDescent="0.2">
      <c r="A14" s="3">
        <v>5</v>
      </c>
      <c r="B14" s="3" t="s">
        <v>117</v>
      </c>
      <c r="C14" s="3" t="s">
        <v>102</v>
      </c>
      <c r="D14" s="3" t="s">
        <v>73</v>
      </c>
      <c r="E14" s="3"/>
      <c r="F14" s="3"/>
      <c r="G14" s="3"/>
      <c r="H14" s="3"/>
      <c r="I14" s="3"/>
      <c r="J14" s="3" t="s">
        <v>114</v>
      </c>
      <c r="L14" t="e">
        <f>C15&amp;" "&amp;D14&amp;" "&amp;IF(E14&lt;&gt;"","("&amp;E14&amp;")","")&amp;IF(#REF!&lt;&gt;"",",","")</f>
        <v>#REF!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e">
        <f>#REF!&amp;" "&amp;D15&amp;" "&amp;IF(E15&lt;&gt;"","("&amp;E15&amp;")","")&amp;IF(#REF!&lt;&gt;"",",","")</f>
        <v>#REF!</v>
      </c>
    </row>
    <row r="16" spans="1:12" x14ac:dyDescent="0.2">
      <c r="A16" s="3">
        <v>7</v>
      </c>
      <c r="B16" s="3"/>
      <c r="D16" s="3"/>
      <c r="E16" s="3"/>
      <c r="F16" s="3"/>
      <c r="G16" s="3"/>
      <c r="H16" s="3"/>
      <c r="I16" s="3"/>
      <c r="J16" s="3"/>
      <c r="L16" t="e">
        <f>#REF!&amp;" "&amp;D16&amp;" "&amp;IF(E16&lt;&gt;"","("&amp;E16&amp;")","")&amp;IF(C17&lt;&gt;"",",","")</f>
        <v>#REF!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0"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E223B-8379-452F-BCAE-5405FEABFBDB}">
  <dimension ref="A1:L30"/>
  <sheetViews>
    <sheetView workbookViewId="0">
      <selection activeCell="D13" sqref="D13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86</v>
      </c>
      <c r="D2" s="1" t="s">
        <v>1</v>
      </c>
      <c r="E2" s="3"/>
    </row>
    <row r="3" spans="1:12" x14ac:dyDescent="0.2">
      <c r="B3" s="1" t="s">
        <v>2</v>
      </c>
      <c r="C3" s="2" t="s">
        <v>80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25</v>
      </c>
      <c r="D4" s="1" t="s">
        <v>4</v>
      </c>
      <c r="E4" s="3"/>
    </row>
    <row r="5" spans="1:12" x14ac:dyDescent="0.2">
      <c r="B5" s="1" t="s">
        <v>16</v>
      </c>
      <c r="C5" s="3" t="s">
        <v>91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TASKS (</v>
      </c>
    </row>
    <row r="10" spans="1:12" x14ac:dyDescent="0.2">
      <c r="A10" s="3">
        <v>1</v>
      </c>
      <c r="B10" s="3" t="s">
        <v>101</v>
      </c>
      <c r="C10" s="3" t="s">
        <v>101</v>
      </c>
      <c r="D10" s="3" t="s">
        <v>73</v>
      </c>
      <c r="E10" s="3"/>
      <c r="F10" s="3" t="s">
        <v>70</v>
      </c>
      <c r="G10" s="3" t="s">
        <v>70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118</v>
      </c>
      <c r="C11" s="3" t="s">
        <v>103</v>
      </c>
      <c r="D11" s="3" t="s">
        <v>73</v>
      </c>
      <c r="E11" s="3"/>
      <c r="F11" s="3"/>
      <c r="G11" s="3"/>
      <c r="I11" s="3"/>
      <c r="J11" s="3" t="s">
        <v>115</v>
      </c>
      <c r="L11" t="str">
        <f>C11&amp;" "&amp;D11&amp;" "&amp;IF(E11&lt;&gt;"","("&amp;E11&amp;")","")&amp;IF(C12&lt;&gt;"",",","")</f>
        <v>task_details_id INT ,</v>
      </c>
    </row>
    <row r="12" spans="1:12" x14ac:dyDescent="0.2">
      <c r="A12" s="3">
        <v>3</v>
      </c>
      <c r="B12" s="3" t="s">
        <v>119</v>
      </c>
      <c r="C12" s="3" t="s">
        <v>104</v>
      </c>
      <c r="D12" s="3" t="s">
        <v>73</v>
      </c>
      <c r="E12" s="3"/>
      <c r="F12" s="3"/>
      <c r="G12" s="3"/>
      <c r="H12" s="3"/>
      <c r="I12" s="3"/>
      <c r="J12" s="3" t="s">
        <v>116</v>
      </c>
      <c r="L12" t="str">
        <f>C12&amp;" "&amp;D12&amp;" "&amp;IF(E12&lt;&gt;"","("&amp;E12&amp;")","")&amp;IF(C13&lt;&gt;"",",","")</f>
        <v>users_id INT ,</v>
      </c>
    </row>
    <row r="13" spans="1:12" x14ac:dyDescent="0.2">
      <c r="A13" s="3">
        <v>4</v>
      </c>
      <c r="B13" s="3" t="s">
        <v>45</v>
      </c>
      <c r="C13" s="3" t="s">
        <v>46</v>
      </c>
      <c r="D13" s="3" t="s">
        <v>76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assigned_date DATE ,</v>
      </c>
    </row>
    <row r="14" spans="1:12" x14ac:dyDescent="0.2">
      <c r="A14" s="3">
        <v>5</v>
      </c>
      <c r="B14" s="3" t="s">
        <v>111</v>
      </c>
      <c r="C14" s="3" t="s">
        <v>52</v>
      </c>
      <c r="D14" s="3" t="s">
        <v>75</v>
      </c>
      <c r="E14" s="3"/>
      <c r="F14" s="3"/>
      <c r="G14" s="3"/>
      <c r="H14" s="3"/>
      <c r="I14" s="3" t="b">
        <v>0</v>
      </c>
      <c r="J14" s="3"/>
      <c r="L14" t="str">
        <f>C14&amp;" "&amp;D14&amp;" "&amp;IF(E14&lt;&gt;"","("&amp;E14&amp;")","")&amp;IF(C15&lt;&gt;"",",","")</f>
        <v>task_finish BOOLEAN ,</v>
      </c>
    </row>
    <row r="15" spans="1:12" x14ac:dyDescent="0.2">
      <c r="A15" s="3">
        <v>6</v>
      </c>
      <c r="B15" s="3" t="s">
        <v>112</v>
      </c>
      <c r="C15" s="3" t="s">
        <v>113</v>
      </c>
      <c r="D15" s="3" t="s">
        <v>75</v>
      </c>
      <c r="E15" s="3"/>
      <c r="F15" s="3"/>
      <c r="G15" s="3"/>
      <c r="H15" s="3"/>
      <c r="I15" s="3" t="b">
        <v>0</v>
      </c>
      <c r="J15" s="3"/>
      <c r="L15" t="str">
        <f t="shared" ref="L15:L29" si="0">C15&amp;" "&amp;D15&amp;" "&amp;IF(E15&lt;&gt;"","("&amp;E15&amp;")","")&amp;IF(C16&lt;&gt;"",",","")</f>
        <v>item_finish BOOLEAN ,</v>
      </c>
    </row>
    <row r="16" spans="1:12" x14ac:dyDescent="0.2">
      <c r="A16" s="3">
        <v>7</v>
      </c>
      <c r="B16" s="3" t="s">
        <v>117</v>
      </c>
      <c r="C16" s="3" t="s">
        <v>102</v>
      </c>
      <c r="D16" s="3" t="s">
        <v>73</v>
      </c>
      <c r="E16" s="3"/>
      <c r="F16" s="3"/>
      <c r="G16" s="3"/>
      <c r="H16" s="3"/>
      <c r="I16" s="3"/>
      <c r="J16" s="3" t="s">
        <v>114</v>
      </c>
      <c r="L16" t="str">
        <f t="shared" si="0"/>
        <v xml:space="preserve">houses_id INT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30D0A-61B6-4E52-8E1F-75045A5749F1}">
  <dimension ref="A1:L30"/>
  <sheetViews>
    <sheetView workbookViewId="0">
      <selection activeCell="B15" sqref="B15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/>
      <c r="D2" s="1" t="s">
        <v>1</v>
      </c>
      <c r="E2" s="3"/>
    </row>
    <row r="3" spans="1:12" x14ac:dyDescent="0.2">
      <c r="B3" s="1" t="s">
        <v>2</v>
      </c>
      <c r="C3" s="2" t="s">
        <v>80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24</v>
      </c>
      <c r="D4" s="1" t="s">
        <v>4</v>
      </c>
      <c r="E4" s="3"/>
    </row>
    <row r="5" spans="1:12" x14ac:dyDescent="0.2">
      <c r="B5" s="1" t="s">
        <v>16</v>
      </c>
      <c r="C5" s="3" t="s">
        <v>90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TASK_DETAILS (</v>
      </c>
    </row>
    <row r="10" spans="1:12" x14ac:dyDescent="0.2">
      <c r="A10" s="3">
        <v>1</v>
      </c>
      <c r="B10" s="3" t="s">
        <v>101</v>
      </c>
      <c r="C10" s="3" t="s">
        <v>101</v>
      </c>
      <c r="D10" s="3" t="s">
        <v>73</v>
      </c>
      <c r="E10" s="3"/>
      <c r="F10" s="3" t="s">
        <v>70</v>
      </c>
      <c r="G10" s="3" t="s">
        <v>70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37</v>
      </c>
      <c r="C11" s="3" t="s">
        <v>41</v>
      </c>
      <c r="D11" s="3" t="s">
        <v>106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task_name VARCHAR(255) ,</v>
      </c>
    </row>
    <row r="12" spans="1:12" x14ac:dyDescent="0.2">
      <c r="A12" s="3">
        <v>3</v>
      </c>
      <c r="B12" s="3" t="s">
        <v>38</v>
      </c>
      <c r="C12" s="3" t="s">
        <v>42</v>
      </c>
      <c r="D12" s="3" t="s">
        <v>74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description TEXT ,</v>
      </c>
    </row>
    <row r="13" spans="1:12" x14ac:dyDescent="0.2">
      <c r="A13" s="3">
        <v>4</v>
      </c>
      <c r="B13" s="3" t="s">
        <v>39</v>
      </c>
      <c r="C13" s="3" t="s">
        <v>43</v>
      </c>
      <c r="D13" s="3" t="s">
        <v>73</v>
      </c>
      <c r="E13" s="3"/>
      <c r="F13" s="3"/>
      <c r="G13" s="3"/>
      <c r="H13" s="3"/>
      <c r="I13" s="3">
        <v>1</v>
      </c>
      <c r="J13" s="3"/>
      <c r="L13" t="str">
        <f>C13&amp;" "&amp;D13&amp;" "&amp;IF(E13&lt;&gt;"","("&amp;E13&amp;")","")&amp;IF(C14&lt;&gt;"",",","")</f>
        <v>effort INT ,</v>
      </c>
    </row>
    <row r="14" spans="1:12" x14ac:dyDescent="0.2">
      <c r="A14" s="3">
        <v>5</v>
      </c>
      <c r="B14" s="3" t="s">
        <v>40</v>
      </c>
      <c r="C14" s="3" t="s">
        <v>44</v>
      </c>
      <c r="D14" s="3" t="s">
        <v>73</v>
      </c>
      <c r="E14" s="3"/>
      <c r="F14" s="3"/>
      <c r="G14" s="3"/>
      <c r="H14" s="3"/>
      <c r="I14" s="3">
        <v>1</v>
      </c>
      <c r="J14" s="3"/>
      <c r="L14" t="str">
        <f>C14&amp;" "&amp;D14&amp;" "&amp;IF(E14&lt;&gt;"","("&amp;E14&amp;")","")&amp;IF(C15&lt;&gt;"",",","")</f>
        <v>frequency INT ,</v>
      </c>
    </row>
    <row r="15" spans="1:12" x14ac:dyDescent="0.2">
      <c r="A15" s="3">
        <v>6</v>
      </c>
      <c r="B15" s="3" t="s">
        <v>117</v>
      </c>
      <c r="C15" s="3" t="s">
        <v>102</v>
      </c>
      <c r="D15" s="3" t="s">
        <v>73</v>
      </c>
      <c r="E15" s="3"/>
      <c r="F15" s="3"/>
      <c r="G15" s="3"/>
      <c r="H15" s="3"/>
      <c r="I15" s="3"/>
      <c r="J15" s="3" t="s">
        <v>114</v>
      </c>
      <c r="L15" t="str">
        <f t="shared" ref="L15:L29" si="0">C15&amp;" "&amp;D15&amp;" "&amp;IF(E15&lt;&gt;"","("&amp;E15&amp;")","")&amp;IF(C16&lt;&gt;"",",","")</f>
        <v xml:space="preserve">houses_id INT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26A93-215B-4CBE-9E4A-12A4109AF3A0}">
  <dimension ref="A1:L33"/>
  <sheetViews>
    <sheetView topLeftCell="A3" workbookViewId="0">
      <selection activeCell="E11" sqref="E11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79</v>
      </c>
      <c r="D2" s="1" t="s">
        <v>1</v>
      </c>
      <c r="E2" s="3"/>
    </row>
    <row r="3" spans="1:12" x14ac:dyDescent="0.2">
      <c r="B3" s="1" t="s">
        <v>2</v>
      </c>
      <c r="C3" s="2" t="s">
        <v>80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84</v>
      </c>
      <c r="D4" s="1" t="s">
        <v>4</v>
      </c>
      <c r="E4" s="3"/>
    </row>
    <row r="5" spans="1:12" x14ac:dyDescent="0.2">
      <c r="B5" s="1" t="s">
        <v>16</v>
      </c>
      <c r="C5" s="3" t="s">
        <v>96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SETTLEMENTS (</v>
      </c>
    </row>
    <row r="10" spans="1:12" x14ac:dyDescent="0.2">
      <c r="A10" s="3">
        <v>1</v>
      </c>
      <c r="B10" s="3" t="s">
        <v>101</v>
      </c>
      <c r="C10" s="3" t="s">
        <v>101</v>
      </c>
      <c r="D10" s="3" t="s">
        <v>73</v>
      </c>
      <c r="E10" s="3"/>
      <c r="F10" s="3" t="s">
        <v>70</v>
      </c>
      <c r="G10" s="3" t="s">
        <v>70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119</v>
      </c>
      <c r="C11" s="3" t="s">
        <v>104</v>
      </c>
      <c r="D11" s="3" t="s">
        <v>73</v>
      </c>
      <c r="E11" s="3"/>
      <c r="F11" s="3"/>
      <c r="G11" s="3"/>
      <c r="H11" s="3"/>
      <c r="I11" s="3"/>
      <c r="J11" s="3" t="s">
        <v>122</v>
      </c>
      <c r="L11" t="e">
        <f>C11&amp;" "&amp;D11&amp;" "&amp;IF(E11&lt;&gt;"","("&amp;E11&amp;")","")&amp;IF(#REF!&lt;&gt;"",",","")</f>
        <v>#REF!</v>
      </c>
    </row>
    <row r="12" spans="1:12" x14ac:dyDescent="0.2">
      <c r="A12" s="3">
        <v>3</v>
      </c>
      <c r="B12" s="3" t="s">
        <v>47</v>
      </c>
      <c r="C12" s="3" t="s">
        <v>126</v>
      </c>
      <c r="D12" s="3" t="s">
        <v>106</v>
      </c>
      <c r="E12" s="3"/>
      <c r="F12" s="3"/>
      <c r="G12" s="3"/>
      <c r="H12" s="3"/>
      <c r="I12" s="3"/>
      <c r="J12" s="3"/>
    </row>
    <row r="13" spans="1:12" x14ac:dyDescent="0.2">
      <c r="A13" s="3">
        <v>4</v>
      </c>
      <c r="B13" s="3" t="s">
        <v>48</v>
      </c>
      <c r="C13" s="3" t="s">
        <v>127</v>
      </c>
      <c r="D13" s="3" t="s">
        <v>73</v>
      </c>
      <c r="E13" s="3"/>
      <c r="F13" s="3"/>
      <c r="G13" s="3"/>
      <c r="H13" s="3"/>
      <c r="I13" s="3"/>
      <c r="J13" s="3"/>
    </row>
    <row r="14" spans="1:12" x14ac:dyDescent="0.2">
      <c r="A14" s="3">
        <v>5</v>
      </c>
      <c r="B14" s="3" t="s">
        <v>49</v>
      </c>
      <c r="C14" s="3" t="s">
        <v>42</v>
      </c>
      <c r="D14" s="3" t="s">
        <v>74</v>
      </c>
      <c r="E14" s="3"/>
      <c r="F14" s="3"/>
      <c r="G14" s="3"/>
      <c r="H14" s="3"/>
      <c r="I14" s="3"/>
      <c r="J14" s="3"/>
    </row>
    <row r="15" spans="1:12" x14ac:dyDescent="0.2">
      <c r="A15" s="3">
        <v>6</v>
      </c>
      <c r="B15" s="3" t="s">
        <v>50</v>
      </c>
      <c r="C15" s="3" t="s">
        <v>51</v>
      </c>
      <c r="D15" s="3" t="s">
        <v>76</v>
      </c>
      <c r="E15" s="3"/>
      <c r="F15" s="3"/>
      <c r="G15" s="3"/>
      <c r="H15" s="3"/>
      <c r="I15" s="3"/>
      <c r="J15" s="3"/>
    </row>
    <row r="16" spans="1:12" x14ac:dyDescent="0.2">
      <c r="A16" s="3">
        <v>8</v>
      </c>
      <c r="B16" s="3" t="s">
        <v>124</v>
      </c>
      <c r="C16" s="3" t="s">
        <v>87</v>
      </c>
      <c r="D16" s="3" t="s">
        <v>75</v>
      </c>
      <c r="E16" s="3"/>
      <c r="F16" s="3"/>
      <c r="G16" s="3"/>
      <c r="H16" s="3"/>
      <c r="I16" s="3" t="b">
        <v>0</v>
      </c>
      <c r="J16" s="3"/>
      <c r="L16" t="str">
        <f>C16&amp;" "&amp;D16&amp;" "&amp;IF(E16&lt;&gt;"","("&amp;E16&amp;")","")&amp;IF(C18&lt;&gt;"",",","")</f>
        <v>settlement_finish BOOLEAN ,</v>
      </c>
    </row>
    <row r="17" spans="1:12" x14ac:dyDescent="0.2">
      <c r="A17" s="3">
        <v>9</v>
      </c>
      <c r="B17" s="3" t="s">
        <v>125</v>
      </c>
      <c r="C17" s="3" t="s">
        <v>88</v>
      </c>
      <c r="D17" s="3" t="s">
        <v>75</v>
      </c>
      <c r="E17" s="3"/>
      <c r="F17" s="3"/>
      <c r="G17" s="3"/>
      <c r="H17" s="3"/>
      <c r="I17" s="3" t="b">
        <v>0</v>
      </c>
      <c r="J17" s="3"/>
      <c r="L17" t="e">
        <f>C18&amp;" "&amp;D18&amp;" "&amp;IF(E18&lt;&gt;"","("&amp;E18&amp;")","")&amp;IF(#REF!&lt;&gt;"",",","")</f>
        <v>#REF!</v>
      </c>
    </row>
    <row r="18" spans="1:12" x14ac:dyDescent="0.2">
      <c r="A18" s="3">
        <v>10</v>
      </c>
      <c r="B18" s="3" t="s">
        <v>53</v>
      </c>
      <c r="C18" s="3" t="s">
        <v>54</v>
      </c>
      <c r="D18" s="3" t="s">
        <v>76</v>
      </c>
      <c r="E18" s="3"/>
      <c r="F18" s="3"/>
      <c r="G18" s="3"/>
      <c r="H18" s="3"/>
      <c r="I18" s="3"/>
      <c r="J18" s="3"/>
      <c r="L18" t="e">
        <f>#REF!&amp;" "&amp;#REF!&amp;" "&amp;IF(#REF!&lt;&gt;"","("&amp;#REF!&amp;")","")&amp;IF(C19&lt;&gt;"",",","")</f>
        <v>#REF!</v>
      </c>
    </row>
    <row r="19" spans="1:12" x14ac:dyDescent="0.2">
      <c r="A19" s="3">
        <v>11</v>
      </c>
      <c r="B19" s="3" t="s">
        <v>117</v>
      </c>
      <c r="C19" s="3" t="s">
        <v>102</v>
      </c>
      <c r="D19" s="3" t="s">
        <v>73</v>
      </c>
      <c r="E19" s="3"/>
      <c r="F19" s="3"/>
      <c r="G19" s="3"/>
      <c r="H19" s="3"/>
      <c r="I19" s="3"/>
      <c r="J19" s="3" t="s">
        <v>114</v>
      </c>
      <c r="L19" t="str">
        <f t="shared" ref="L19:L32" si="0">C19&amp;" "&amp;D19&amp;" "&amp;IF(E19&lt;&gt;"","("&amp;E19&amp;")","")&amp;IF(C20&lt;&gt;"",",","")</f>
        <v xml:space="preserve">houses_id INT </v>
      </c>
    </row>
    <row r="20" spans="1:12" x14ac:dyDescent="0.2">
      <c r="A20" s="3">
        <v>12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13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14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15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16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17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18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19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20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21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3">
        <v>22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2">
      <c r="A31" s="3">
        <v>23</v>
      </c>
      <c r="B31" s="3"/>
      <c r="C31" s="3"/>
      <c r="D31" s="3"/>
      <c r="E31" s="3"/>
      <c r="F31" s="3"/>
      <c r="G31" s="3"/>
      <c r="H31" s="3"/>
      <c r="I31" s="3"/>
      <c r="J31" s="3"/>
      <c r="L31" t="str">
        <f t="shared" si="0"/>
        <v xml:space="preserve">  </v>
      </c>
    </row>
    <row r="32" spans="1:12" x14ac:dyDescent="0.2">
      <c r="A32" s="3">
        <v>24</v>
      </c>
      <c r="B32" s="3"/>
      <c r="C32" s="3"/>
      <c r="D32" s="3"/>
      <c r="E32" s="3"/>
      <c r="F32" s="3"/>
      <c r="G32" s="3"/>
      <c r="H32" s="3"/>
      <c r="I32" s="3"/>
      <c r="J32" s="3"/>
      <c r="L32" t="str">
        <f t="shared" si="0"/>
        <v xml:space="preserve">  </v>
      </c>
    </row>
    <row r="33" spans="12:12" x14ac:dyDescent="0.2">
      <c r="L33" t="s">
        <v>19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78871-C516-4C16-B775-AB23EE7D3B44}">
  <dimension ref="A1:L30"/>
  <sheetViews>
    <sheetView workbookViewId="0">
      <selection activeCell="B13" sqref="B13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/>
      <c r="D2" s="1" t="s">
        <v>1</v>
      </c>
      <c r="E2" s="3"/>
    </row>
    <row r="3" spans="1:12" x14ac:dyDescent="0.2">
      <c r="B3" s="1" t="s">
        <v>2</v>
      </c>
      <c r="C3" s="2" t="s">
        <v>80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85</v>
      </c>
      <c r="D4" s="1" t="s">
        <v>4</v>
      </c>
      <c r="E4" s="3"/>
    </row>
    <row r="5" spans="1:12" x14ac:dyDescent="0.2">
      <c r="B5" s="1" t="s">
        <v>16</v>
      </c>
      <c r="C5" s="3" t="s">
        <v>98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APPROVALS (</v>
      </c>
    </row>
    <row r="10" spans="1:12" x14ac:dyDescent="0.2">
      <c r="A10" s="3">
        <v>1</v>
      </c>
      <c r="B10" s="3" t="s">
        <v>101</v>
      </c>
      <c r="C10" s="3" t="s">
        <v>101</v>
      </c>
      <c r="D10" s="3" t="s">
        <v>73</v>
      </c>
      <c r="E10" s="3"/>
      <c r="F10" s="3" t="s">
        <v>70</v>
      </c>
      <c r="G10" s="3" t="s">
        <v>70</v>
      </c>
      <c r="H10" s="3"/>
      <c r="I10" s="3"/>
      <c r="J10" s="3"/>
      <c r="L10" t="str">
        <f>C10&amp;" "&amp;D10&amp;" "&amp;IF(E10&lt;&gt;"","("&amp;E10&amp;")","")&amp;IF(C12&lt;&gt;"",",","")</f>
        <v>ID INT ,</v>
      </c>
    </row>
    <row r="11" spans="1:12" x14ac:dyDescent="0.2">
      <c r="A11" s="3">
        <v>2</v>
      </c>
      <c r="B11" s="3" t="s">
        <v>120</v>
      </c>
      <c r="C11" s="3" t="s">
        <v>105</v>
      </c>
      <c r="D11" s="3" t="s">
        <v>73</v>
      </c>
      <c r="E11" s="3"/>
      <c r="F11" s="3"/>
      <c r="G11" s="3"/>
      <c r="H11" s="3"/>
      <c r="I11" s="3"/>
      <c r="J11" s="3" t="s">
        <v>121</v>
      </c>
      <c r="L11" t="str">
        <f>C12&amp;" "&amp;D11&amp;" "&amp;IF(E11&lt;&gt;"","("&amp;E11&amp;")","")&amp;IF(C13&lt;&gt;"",",","")</f>
        <v>users_id INT ,</v>
      </c>
    </row>
    <row r="12" spans="1:12" x14ac:dyDescent="0.2">
      <c r="A12" s="3">
        <v>3</v>
      </c>
      <c r="B12" s="3" t="s">
        <v>119</v>
      </c>
      <c r="C12" s="3" t="s">
        <v>104</v>
      </c>
      <c r="D12" s="3" t="s">
        <v>73</v>
      </c>
      <c r="E12" s="3"/>
      <c r="F12" s="3"/>
      <c r="G12" s="3"/>
      <c r="H12" s="3"/>
      <c r="I12" s="3"/>
      <c r="J12" s="3" t="s">
        <v>116</v>
      </c>
      <c r="L12" t="e">
        <f>C13&amp;" "&amp;D12&amp;" "&amp;IF(E12&lt;&gt;"","("&amp;E12&amp;")","")&amp;IF(#REF!&lt;&gt;"",",","")</f>
        <v>#REF!</v>
      </c>
    </row>
    <row r="13" spans="1:12" x14ac:dyDescent="0.2">
      <c r="A13" s="3">
        <v>4</v>
      </c>
      <c r="B13" s="3" t="s">
        <v>81</v>
      </c>
      <c r="C13" s="3" t="s">
        <v>89</v>
      </c>
      <c r="D13" s="3" t="s">
        <v>75</v>
      </c>
      <c r="E13" s="3"/>
      <c r="F13" s="3"/>
      <c r="G13" s="3"/>
      <c r="H13" s="3"/>
      <c r="I13" s="3" t="b">
        <v>0</v>
      </c>
      <c r="J13" s="3" t="s">
        <v>82</v>
      </c>
      <c r="L13" t="e">
        <f>#REF!&amp;" "&amp;D13&amp;" "&amp;IF(E13&lt;&gt;"","("&amp;E13&amp;")","")&amp;IF(C14&lt;&gt;"",",","")</f>
        <v>#REF!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8B4A0-CE4B-4108-B6CB-94B9AD3A5826}">
  <dimension ref="A1:L30"/>
  <sheetViews>
    <sheetView workbookViewId="0">
      <selection activeCell="B15" sqref="B15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/>
      <c r="D2" s="1" t="s">
        <v>1</v>
      </c>
      <c r="E2" s="3"/>
    </row>
    <row r="3" spans="1:12" x14ac:dyDescent="0.2">
      <c r="B3" s="1" t="s">
        <v>2</v>
      </c>
      <c r="C3" s="2" t="s">
        <v>80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26</v>
      </c>
      <c r="D4" s="1" t="s">
        <v>4</v>
      </c>
      <c r="E4" s="3"/>
    </row>
    <row r="5" spans="1:12" x14ac:dyDescent="0.2">
      <c r="B5" s="1" t="s">
        <v>16</v>
      </c>
      <c r="C5" s="3" t="s">
        <v>95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ITEMS (</v>
      </c>
    </row>
    <row r="10" spans="1:12" x14ac:dyDescent="0.2">
      <c r="A10" s="3">
        <v>1</v>
      </c>
      <c r="B10" s="3" t="s">
        <v>101</v>
      </c>
      <c r="C10" s="3" t="s">
        <v>101</v>
      </c>
      <c r="D10" s="3" t="s">
        <v>73</v>
      </c>
      <c r="E10" s="3"/>
      <c r="F10" s="3" t="s">
        <v>70</v>
      </c>
      <c r="G10" s="3" t="s">
        <v>70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55</v>
      </c>
      <c r="C11" s="3" t="s">
        <v>56</v>
      </c>
      <c r="D11" s="3" t="s">
        <v>106</v>
      </c>
      <c r="E11" s="3"/>
      <c r="F11" s="3"/>
      <c r="G11" s="3"/>
      <c r="H11" s="3"/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2">
      <c r="A12" s="3">
        <v>3</v>
      </c>
      <c r="B12" s="3" t="s">
        <v>58</v>
      </c>
      <c r="C12" s="3" t="s">
        <v>57</v>
      </c>
      <c r="D12" s="3" t="s">
        <v>73</v>
      </c>
      <c r="E12" s="3"/>
      <c r="F12" s="3"/>
      <c r="G12" s="3"/>
      <c r="H12" s="3"/>
      <c r="I12" s="3">
        <v>3</v>
      </c>
      <c r="J12" s="3" t="s">
        <v>110</v>
      </c>
      <c r="L12" t="e">
        <f>#REF!&amp;" "&amp;D12&amp;" "&amp;IF(E12&lt;&gt;"","("&amp;E12&amp;")","")&amp;IF(C12&lt;&gt;"",",","")</f>
        <v>#REF!</v>
      </c>
    </row>
    <row r="13" spans="1:12" x14ac:dyDescent="0.2">
      <c r="A13" s="3">
        <v>4</v>
      </c>
      <c r="B13" s="3" t="s">
        <v>118</v>
      </c>
      <c r="C13" s="3" t="s">
        <v>103</v>
      </c>
      <c r="D13" s="3" t="s">
        <v>73</v>
      </c>
      <c r="E13" s="3"/>
      <c r="F13" s="3"/>
      <c r="G13" s="3"/>
      <c r="H13" s="3"/>
      <c r="I13" s="3"/>
      <c r="J13" s="3" t="s">
        <v>123</v>
      </c>
      <c r="L13" t="str">
        <f>C12&amp;" "&amp;D14&amp;" "&amp;IF(E14&lt;&gt;"","("&amp;E14&amp;")","")&amp;IF(C14&lt;&gt;"",",","")</f>
        <v>status INT ,</v>
      </c>
    </row>
    <row r="14" spans="1:12" x14ac:dyDescent="0.2">
      <c r="A14" s="2">
        <v>5</v>
      </c>
      <c r="B14" s="3" t="s">
        <v>117</v>
      </c>
      <c r="C14" s="3" t="s">
        <v>102</v>
      </c>
      <c r="D14" s="3" t="s">
        <v>73</v>
      </c>
      <c r="E14" s="3"/>
      <c r="F14" s="3"/>
      <c r="G14" s="3"/>
      <c r="H14" s="3"/>
      <c r="I14" s="3"/>
      <c r="J14" s="3" t="s">
        <v>114</v>
      </c>
      <c r="L14" t="e">
        <f>C14&amp;" "&amp;#REF!&amp;" "&amp;IF(#REF!&lt;&gt;"","("&amp;#REF!&amp;")","")&amp;IF(C15&lt;&gt;"",",","")</f>
        <v>#REF!</v>
      </c>
    </row>
    <row r="15" spans="1:12" x14ac:dyDescent="0.2">
      <c r="A15" s="3">
        <v>6</v>
      </c>
      <c r="B15" s="6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28091-5D02-41B9-9996-ECFD7A7D8D43}">
  <dimension ref="A1:L30"/>
  <sheetViews>
    <sheetView workbookViewId="0">
      <selection activeCell="J12" sqref="J12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/>
      <c r="D2" s="1" t="s">
        <v>1</v>
      </c>
      <c r="E2" s="3"/>
    </row>
    <row r="3" spans="1:12" x14ac:dyDescent="0.2">
      <c r="B3" s="1" t="s">
        <v>2</v>
      </c>
      <c r="C3" s="2" t="s">
        <v>80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27</v>
      </c>
      <c r="D4" s="1" t="s">
        <v>4</v>
      </c>
      <c r="E4" s="3"/>
    </row>
    <row r="5" spans="1:12" x14ac:dyDescent="0.2">
      <c r="B5" s="1" t="s">
        <v>16</v>
      </c>
      <c r="C5" s="3" t="s">
        <v>99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NOTIFICATIONS (</v>
      </c>
    </row>
    <row r="10" spans="1:12" x14ac:dyDescent="0.2">
      <c r="A10" s="3">
        <v>1</v>
      </c>
      <c r="B10" s="3" t="s">
        <v>101</v>
      </c>
      <c r="C10" s="3" t="s">
        <v>101</v>
      </c>
      <c r="D10" s="3" t="s">
        <v>73</v>
      </c>
      <c r="E10" s="3"/>
      <c r="F10" s="3" t="s">
        <v>70</v>
      </c>
      <c r="G10" s="3" t="s">
        <v>70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119</v>
      </c>
      <c r="C11" s="3" t="s">
        <v>104</v>
      </c>
      <c r="D11" s="3" t="s">
        <v>73</v>
      </c>
      <c r="E11" s="3"/>
      <c r="F11" s="3"/>
      <c r="G11" s="3"/>
      <c r="H11" s="3"/>
      <c r="I11" s="3"/>
      <c r="J11" s="3" t="s">
        <v>116</v>
      </c>
      <c r="L11" t="str">
        <f>C11&amp;" "&amp;D11&amp;" "&amp;IF(E11&lt;&gt;"","("&amp;E11&amp;")","")&amp;IF(C12&lt;&gt;"",",","")</f>
        <v>users_id INT ,</v>
      </c>
    </row>
    <row r="12" spans="1:12" x14ac:dyDescent="0.2">
      <c r="A12" s="3">
        <v>3</v>
      </c>
      <c r="B12" s="3" t="s">
        <v>59</v>
      </c>
      <c r="C12" s="3" t="s">
        <v>62</v>
      </c>
      <c r="D12" s="3" t="s">
        <v>74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message TEXT ,</v>
      </c>
    </row>
    <row r="13" spans="1:12" x14ac:dyDescent="0.2">
      <c r="A13" s="3">
        <v>4</v>
      </c>
      <c r="B13" s="3" t="s">
        <v>60</v>
      </c>
      <c r="C13" s="3" t="s">
        <v>63</v>
      </c>
      <c r="D13" s="3" t="s">
        <v>109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notification_date DATETIME ,</v>
      </c>
    </row>
    <row r="14" spans="1:12" x14ac:dyDescent="0.2">
      <c r="A14" s="3">
        <v>5</v>
      </c>
      <c r="B14" s="3" t="s">
        <v>61</v>
      </c>
      <c r="C14" s="3" t="s">
        <v>64</v>
      </c>
      <c r="D14" s="3" t="s">
        <v>75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read BOOLEAN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テーブル一覧</vt:lpstr>
      <vt:lpstr>HOUSES</vt:lpstr>
      <vt:lpstr>USERS</vt:lpstr>
      <vt:lpstr>TASKS</vt:lpstr>
      <vt:lpstr>TASK_DETAILS</vt:lpstr>
      <vt:lpstr>SETTLEMENTS</vt:lpstr>
      <vt:lpstr>APPROVALS</vt:lpstr>
      <vt:lpstr>ITEMS</vt:lpstr>
      <vt:lpstr>NOTIFICATIONS</vt:lpstr>
      <vt:lpstr>BOARDS</vt:lpstr>
      <vt:lpstr>SCHEDULES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伊東智輝</cp:lastModifiedBy>
  <dcterms:created xsi:type="dcterms:W3CDTF">2016-05-11T06:52:52Z</dcterms:created>
  <dcterms:modified xsi:type="dcterms:W3CDTF">2024-06-19T01:21:53Z</dcterms:modified>
</cp:coreProperties>
</file>