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56296DEE-A835-4B5C-99FD-1D2A4A4168DD}" xr6:coauthVersionLast="47" xr6:coauthVersionMax="47" xr10:uidLastSave="{00000000-0000-0000-0000-000000000000}"/>
  <bookViews>
    <workbookView xWindow="-108" yWindow="-108" windowWidth="23256" windowHeight="12456" tabRatio="1000" xr2:uid="{00000000-000D-0000-FFFF-FFFF00000000}"/>
  </bookViews>
  <sheets>
    <sheet name="テーブル一覧" sheetId="1" r:id="rId1"/>
    <sheet name="ユーザー" sheetId="2" r:id="rId2"/>
    <sheet name="動物（種類）" sheetId="5" r:id="rId3"/>
    <sheet name="動物（個体）" sheetId="6" r:id="rId4"/>
    <sheet name="診断テスト質問" sheetId="18" r:id="rId5"/>
    <sheet name="診断テスト回答" sheetId="13" r:id="rId6"/>
    <sheet name="譲渡会" sheetId="8" r:id="rId7"/>
    <sheet name="DM" sheetId="9" r:id="rId8"/>
    <sheet name="お知らせ" sheetId="10" r:id="rId9"/>
    <sheet name="予約" sheetId="11" r:id="rId10"/>
    <sheet name="管理者" sheetId="4" r:id="rId11"/>
    <sheet name="Q&amp;A" sheetId="16" r:id="rId12"/>
    <sheet name="日記" sheetId="15" r:id="rId13"/>
    <sheet name="保護団体情報" sheetId="17" state="hidden" r:id="rId14"/>
    <sheet name="相性診断" sheetId="7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8" l="1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0" i="13"/>
  <c r="L21" i="13"/>
  <c r="L22" i="13"/>
  <c r="L23" i="13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1" i="2"/>
  <c r="L12" i="2"/>
  <c r="L13" i="2"/>
  <c r="L14" i="2"/>
  <c r="L29" i="13"/>
  <c r="L28" i="13"/>
  <c r="L27" i="13"/>
  <c r="L26" i="13"/>
  <c r="L25" i="13"/>
  <c r="L24" i="13"/>
  <c r="L19" i="13"/>
  <c r="L18" i="13"/>
  <c r="L17" i="13"/>
  <c r="L16" i="13"/>
  <c r="L15" i="13"/>
  <c r="L14" i="13"/>
  <c r="L13" i="13"/>
  <c r="L12" i="13"/>
  <c r="L11" i="13"/>
  <c r="L10" i="13"/>
  <c r="L9" i="13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0" i="2"/>
  <c r="L9" i="2"/>
</calcChain>
</file>

<file path=xl/sharedStrings.xml><?xml version="1.0" encoding="utf-8"?>
<sst xmlns="http://schemas.openxmlformats.org/spreadsheetml/2006/main" count="751" uniqueCount="207">
  <si>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</si>
  <si>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</si>
  <si>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</si>
  <si>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</si>
  <si>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</si>
  <si>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</si>
  <si>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</si>
  <si>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</si>
  <si>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</si>
  <si>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</si>
  <si>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</si>
  <si>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</si>
  <si>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</si>
  <si>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</si>
  <si>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</si>
  <si>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</si>
  <si>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</si>
  <si>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</si>
  <si>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</si>
  <si>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</si>
  <si>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</si>
  <si>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ダチョウの群れ</t>
    <rPh sb="5" eb="6">
      <t>ム</t>
    </rPh>
    <phoneticPr fontId="1"/>
  </si>
  <si>
    <t>アニコン</t>
    <phoneticPr fontId="1"/>
  </si>
  <si>
    <t>管理者（アニコン）</t>
    <rPh sb="0" eb="3">
      <t>カンリシャ</t>
    </rPh>
    <phoneticPr fontId="1"/>
  </si>
  <si>
    <t>ユーザー（個人）</t>
    <rPh sb="5" eb="7">
      <t>コジン</t>
    </rPh>
    <phoneticPr fontId="1"/>
  </si>
  <si>
    <t>テーブル</t>
    <phoneticPr fontId="1"/>
  </si>
  <si>
    <t>動物（種類）</t>
    <rPh sb="0" eb="2">
      <t>ドウブツ</t>
    </rPh>
    <rPh sb="3" eb="5">
      <t>シュルイ</t>
    </rPh>
    <phoneticPr fontId="1"/>
  </si>
  <si>
    <t>動物（個体）</t>
    <rPh sb="0" eb="2">
      <t>ドウブツ</t>
    </rPh>
    <rPh sb="3" eb="5">
      <t>コタイ</t>
    </rPh>
    <phoneticPr fontId="1"/>
  </si>
  <si>
    <t>お知らせ</t>
    <rPh sb="1" eb="2">
      <t>シ</t>
    </rPh>
    <phoneticPr fontId="1"/>
  </si>
  <si>
    <t>news</t>
    <phoneticPr fontId="1"/>
  </si>
  <si>
    <t>譲渡会</t>
    <rPh sb="0" eb="3">
      <t>ジョウトカイ</t>
    </rPh>
    <phoneticPr fontId="1"/>
  </si>
  <si>
    <t>予約</t>
    <rPh sb="0" eb="2">
      <t>ヨヤク</t>
    </rPh>
    <phoneticPr fontId="1"/>
  </si>
  <si>
    <t>DM</t>
    <phoneticPr fontId="1"/>
  </si>
  <si>
    <t>ID</t>
    <phoneticPr fontId="1"/>
  </si>
  <si>
    <t>パスワード</t>
    <phoneticPr fontId="1"/>
  </si>
  <si>
    <t>id</t>
    <phoneticPr fontId="1"/>
  </si>
  <si>
    <t>user_id</t>
    <phoneticPr fontId="1"/>
  </si>
  <si>
    <t>user_password</t>
    <phoneticPr fontId="1"/>
  </si>
  <si>
    <t>int</t>
    <phoneticPr fontId="1"/>
  </si>
  <si>
    <t>varcher</t>
    <phoneticPr fontId="1"/>
  </si>
  <si>
    <t>user_name</t>
    <phoneticPr fontId="1"/>
  </si>
  <si>
    <t>anc_password</t>
    <phoneticPr fontId="1"/>
  </si>
  <si>
    <t>動物ID</t>
    <rPh sb="0" eb="2">
      <t>ドウブツ</t>
    </rPh>
    <phoneticPr fontId="1"/>
  </si>
  <si>
    <t>名前</t>
    <rPh sb="0" eb="2">
      <t>ナマエ</t>
    </rPh>
    <phoneticPr fontId="1"/>
  </si>
  <si>
    <t>animal_name</t>
    <phoneticPr fontId="1"/>
  </si>
  <si>
    <t>animal_id</t>
    <phoneticPr fontId="1"/>
  </si>
  <si>
    <t>種類</t>
    <rPh sb="0" eb="2">
      <t>シュルイ</t>
    </rPh>
    <phoneticPr fontId="1"/>
  </si>
  <si>
    <t>type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</si>
  <si>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</si>
  <si>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</si>
  <si>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age</t>
    <phoneticPr fontId="1"/>
  </si>
  <si>
    <t>gendar</t>
    <phoneticPr fontId="1"/>
  </si>
  <si>
    <t>remarks</t>
    <phoneticPr fontId="1"/>
  </si>
  <si>
    <t>period</t>
    <phoneticPr fontId="1"/>
  </si>
  <si>
    <t>日程</t>
    <rPh sb="0" eb="2">
      <t>ニッテイ</t>
    </rPh>
    <phoneticPr fontId="1"/>
  </si>
  <si>
    <t>場所</t>
    <rPh sb="0" eb="2">
      <t>バショ</t>
    </rPh>
    <phoneticPr fontId="1"/>
  </si>
  <si>
    <t>event_name</t>
    <phoneticPr fontId="1"/>
  </si>
  <si>
    <t>event_day</t>
    <phoneticPr fontId="1"/>
  </si>
  <si>
    <t>event_place</t>
    <phoneticPr fontId="1"/>
  </si>
  <si>
    <t>Date</t>
    <phoneticPr fontId="1"/>
  </si>
  <si>
    <t>event_remarks</t>
    <phoneticPr fontId="1"/>
  </si>
  <si>
    <t>ユーザーID</t>
    <phoneticPr fontId="1"/>
  </si>
  <si>
    <t>内容</t>
    <rPh sb="0" eb="2">
      <t>ナイヨウ</t>
    </rPh>
    <phoneticPr fontId="1"/>
  </si>
  <si>
    <t>dm_day</t>
    <phoneticPr fontId="1"/>
  </si>
  <si>
    <t>タイトル</t>
    <phoneticPr fontId="1"/>
  </si>
  <si>
    <t>日付</t>
    <rPh sb="0" eb="2">
      <t>ヒヅケ</t>
    </rPh>
    <phoneticPr fontId="1"/>
  </si>
  <si>
    <t>本文</t>
    <rPh sb="0" eb="2">
      <t>ホンブン</t>
    </rPh>
    <phoneticPr fontId="1"/>
  </si>
  <si>
    <t>news_title</t>
    <phoneticPr fontId="1"/>
  </si>
  <si>
    <t>news_day</t>
    <phoneticPr fontId="1"/>
  </si>
  <si>
    <t>rsv_day</t>
    <phoneticPr fontId="1"/>
  </si>
  <si>
    <t>個体ID</t>
    <rPh sb="0" eb="2">
      <t>コタイ</t>
    </rPh>
    <phoneticPr fontId="1"/>
  </si>
  <si>
    <t>Q&amp;A</t>
    <phoneticPr fontId="1"/>
  </si>
  <si>
    <t>〇</t>
    <phoneticPr fontId="1"/>
  </si>
  <si>
    <t>犬種・猫種</t>
    <rPh sb="0" eb="2">
      <t>ケンシュ</t>
    </rPh>
    <rPh sb="3" eb="5">
      <t>ネコシュ</t>
    </rPh>
    <phoneticPr fontId="1"/>
  </si>
  <si>
    <t>boolean</t>
    <phoneticPr fontId="1"/>
  </si>
  <si>
    <t>大谷・水谷</t>
    <rPh sb="0" eb="2">
      <t>オオタニ</t>
    </rPh>
    <rPh sb="3" eb="5">
      <t>ミズタニ</t>
    </rPh>
    <phoneticPr fontId="1"/>
  </si>
  <si>
    <t>kind</t>
    <phoneticPr fontId="1"/>
  </si>
  <si>
    <t>※データは犬と猫のみ</t>
    <rPh sb="5" eb="6">
      <t>イヌ</t>
    </rPh>
    <rPh sb="7" eb="8">
      <t>ネコ</t>
    </rPh>
    <phoneticPr fontId="1"/>
  </si>
  <si>
    <t>回答No</t>
    <rPh sb="0" eb="2">
      <t>カイトウ</t>
    </rPh>
    <phoneticPr fontId="1"/>
  </si>
  <si>
    <t>ansewr_number</t>
    <phoneticPr fontId="1"/>
  </si>
  <si>
    <t>test_id</t>
    <phoneticPr fontId="1"/>
  </si>
  <si>
    <t>answer_number</t>
    <phoneticPr fontId="1"/>
  </si>
  <si>
    <t>CURRENT_TIMESTAMP</t>
    <phoneticPr fontId="1"/>
  </si>
  <si>
    <t>ユーザー識別</t>
    <rPh sb="4" eb="6">
      <t>シキベツ</t>
    </rPh>
    <phoneticPr fontId="1"/>
  </si>
  <si>
    <t>varchar</t>
    <phoneticPr fontId="1"/>
  </si>
  <si>
    <t>ユーザー名</t>
    <rPh sb="4" eb="5">
      <t>メイ</t>
    </rPh>
    <phoneticPr fontId="1"/>
  </si>
  <si>
    <t>去勢識別</t>
    <rPh sb="0" eb="2">
      <t>キョセイ</t>
    </rPh>
    <rPh sb="2" eb="4">
      <t>シキベツ</t>
    </rPh>
    <phoneticPr fontId="1"/>
  </si>
  <si>
    <t>is_castration</t>
    <phoneticPr fontId="1"/>
  </si>
  <si>
    <t>animalテーブルと紐づけし、kindを持ってくる</t>
    <rPh sb="11" eb="12">
      <t>ヒモ</t>
    </rPh>
    <rPh sb="21" eb="22">
      <t>モ</t>
    </rPh>
    <phoneticPr fontId="1"/>
  </si>
  <si>
    <t>保護日</t>
    <rPh sb="0" eb="2">
      <t>ホゴ</t>
    </rPh>
    <rPh sb="2" eb="3">
      <t>ビ</t>
    </rPh>
    <phoneticPr fontId="1"/>
  </si>
  <si>
    <t>current_timestamp</t>
    <phoneticPr fontId="1"/>
  </si>
  <si>
    <t>DateTime</t>
    <phoneticPr fontId="1"/>
  </si>
  <si>
    <t>送信ユーザーID</t>
    <rPh sb="0" eb="2">
      <t>ソウシン</t>
    </rPh>
    <phoneticPr fontId="1"/>
  </si>
  <si>
    <t>受信ユーザーID</t>
    <rPh sb="0" eb="2">
      <t>ジュシン</t>
    </rPh>
    <phoneticPr fontId="1"/>
  </si>
  <si>
    <t>_id</t>
    <phoneticPr fontId="1"/>
  </si>
  <si>
    <t>sessisonスコープにログインの際のIDを保存する。</t>
    <rPh sb="18" eb="19">
      <t>サイ</t>
    </rPh>
    <rPh sb="23" eb="25">
      <t>ホゾン</t>
    </rPh>
    <phoneticPr fontId="1"/>
  </si>
  <si>
    <t>送信ユーザーIDにそのIDを使用。受信は選択。</t>
    <rPh sb="0" eb="2">
      <t>ソウシン</t>
    </rPh>
    <rPh sb="14" eb="16">
      <t>シヨウ</t>
    </rPh>
    <rPh sb="17" eb="19">
      <t>ジュシン</t>
    </rPh>
    <rPh sb="20" eb="22">
      <t>センタク</t>
    </rPh>
    <phoneticPr fontId="1"/>
  </si>
  <si>
    <t>受信側は自分のユーザーIDが受信ユーザーIDに入っている場合そのデータを表示する。</t>
    <rPh sb="0" eb="3">
      <t>ジュシンガワ</t>
    </rPh>
    <rPh sb="4" eb="6">
      <t>ジブン</t>
    </rPh>
    <rPh sb="14" eb="16">
      <t>ジュシン</t>
    </rPh>
    <rPh sb="23" eb="24">
      <t>ハイ</t>
    </rPh>
    <rPh sb="28" eb="30">
      <t>バアイ</t>
    </rPh>
    <rPh sb="36" eb="38">
      <t>ヒョウジ</t>
    </rPh>
    <phoneticPr fontId="1"/>
  </si>
  <si>
    <t>anicon_id</t>
    <phoneticPr fontId="1"/>
  </si>
  <si>
    <t>reservation_remarks</t>
    <phoneticPr fontId="1"/>
  </si>
  <si>
    <t>individual_id</t>
    <phoneticPr fontId="1"/>
  </si>
  <si>
    <t>is_organization</t>
    <phoneticPr fontId="1"/>
  </si>
  <si>
    <t>trueなら保護団体、falseなら個人ユーザー</t>
    <phoneticPr fontId="1"/>
  </si>
  <si>
    <t>既読</t>
    <rPh sb="0" eb="2">
      <t>キドク</t>
    </rPh>
    <phoneticPr fontId="1"/>
  </si>
  <si>
    <t>read</t>
    <phoneticPr fontId="1"/>
  </si>
  <si>
    <t>trueなら既読、falseなら未読</t>
    <rPh sb="6" eb="8">
      <t>キドク</t>
    </rPh>
    <rPh sb="16" eb="18">
      <t>ミドク</t>
    </rPh>
    <phoneticPr fontId="1"/>
  </si>
  <si>
    <t>承認</t>
    <rPh sb="0" eb="2">
      <t>ショウニン</t>
    </rPh>
    <phoneticPr fontId="1"/>
  </si>
  <si>
    <t>accept</t>
    <phoneticPr fontId="1"/>
  </si>
  <si>
    <t>trueなら承認済み、falseなら未承認</t>
    <rPh sb="6" eb="9">
      <t>ショウニンズ</t>
    </rPh>
    <rPh sb="18" eb="21">
      <t>ミショウニン</t>
    </rPh>
    <phoneticPr fontId="1"/>
  </si>
  <si>
    <t>予約テーブル</t>
    <rPh sb="0" eb="2">
      <t>ヨヤク</t>
    </rPh>
    <phoneticPr fontId="1"/>
  </si>
  <si>
    <t>管理者テーブル</t>
    <rPh sb="0" eb="3">
      <t>カンリシャ</t>
    </rPh>
    <phoneticPr fontId="1"/>
  </si>
  <si>
    <t>お知らせテーブル</t>
    <rPh sb="1" eb="2">
      <t>シ</t>
    </rPh>
    <phoneticPr fontId="1"/>
  </si>
  <si>
    <t>DMテーブル</t>
    <phoneticPr fontId="1"/>
  </si>
  <si>
    <t>譲渡会テーブル</t>
    <rPh sb="0" eb="3">
      <t>ジョウトカイ</t>
    </rPh>
    <phoneticPr fontId="1"/>
  </si>
  <si>
    <t>events</t>
    <phoneticPr fontId="1"/>
  </si>
  <si>
    <t>reservations</t>
    <phoneticPr fontId="1"/>
  </si>
  <si>
    <t>日記</t>
    <rPh sb="0" eb="2">
      <t>ニッキ</t>
    </rPh>
    <phoneticPr fontId="1"/>
  </si>
  <si>
    <t>diary</t>
    <phoneticPr fontId="1"/>
  </si>
  <si>
    <t>日記テーブル</t>
    <rPh sb="0" eb="2">
      <t>ニッキ</t>
    </rPh>
    <phoneticPr fontId="1"/>
  </si>
  <si>
    <t>日記を投稿した日</t>
    <rPh sb="0" eb="2">
      <t>ニッキ</t>
    </rPh>
    <rPh sb="3" eb="5">
      <t>トウコウ</t>
    </rPh>
    <rPh sb="7" eb="8">
      <t>ヒ</t>
    </rPh>
    <phoneticPr fontId="1"/>
  </si>
  <si>
    <t>question</t>
    <phoneticPr fontId="1"/>
  </si>
  <si>
    <t>answer</t>
    <phoneticPr fontId="1"/>
  </si>
  <si>
    <t>Q</t>
    <phoneticPr fontId="1"/>
  </si>
  <si>
    <t>A</t>
    <phoneticPr fontId="1"/>
  </si>
  <si>
    <t>diary_day</t>
    <phoneticPr fontId="1"/>
  </si>
  <si>
    <t>投稿者ユーザーID</t>
    <rPh sb="0" eb="3">
      <t>トウコウシャ</t>
    </rPh>
    <phoneticPr fontId="1"/>
  </si>
  <si>
    <t>投稿日</t>
    <rPh sb="0" eb="3">
      <t>トウコウビ</t>
    </rPh>
    <phoneticPr fontId="1"/>
  </si>
  <si>
    <t>ユニークキー</t>
    <phoneticPr fontId="1"/>
  </si>
  <si>
    <t>動物個体テーブル</t>
    <rPh sb="0" eb="2">
      <t>ドウブツ</t>
    </rPh>
    <rPh sb="2" eb="4">
      <t>コタイ</t>
    </rPh>
    <phoneticPr fontId="1"/>
  </si>
  <si>
    <t>動物テーブル</t>
    <rPh sb="0" eb="2">
      <t>ドウブツ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</si>
  <si>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</si>
  <si>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</si>
  <si>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メールアドレス</t>
    <phoneticPr fontId="1"/>
  </si>
  <si>
    <t>adress</t>
    <phoneticPr fontId="1"/>
  </si>
  <si>
    <t>phonenumber</t>
    <phoneticPr fontId="1"/>
  </si>
  <si>
    <t>email</t>
    <phoneticPr fontId="1"/>
  </si>
  <si>
    <t>organization_remarks</t>
    <phoneticPr fontId="1"/>
  </si>
  <si>
    <t>userテーブルのis_organizationがtrueの場合の情報、ユニークキー</t>
    <rPh sb="30" eb="32">
      <t>バアイ</t>
    </rPh>
    <rPh sb="33" eb="35">
      <t>ジョウホウ</t>
    </rPh>
    <phoneticPr fontId="1"/>
  </si>
  <si>
    <t>保護団体テーブル</t>
    <rPh sb="0" eb="4">
      <t>ホゴダンタイ</t>
    </rPh>
    <phoneticPr fontId="1"/>
  </si>
  <si>
    <t>organization</t>
    <phoneticPr fontId="1"/>
  </si>
  <si>
    <t>is_organizationがfalseの時⇒個人ID、trueの時⇒団体ID　ユニークキー</t>
    <rPh sb="22" eb="23">
      <t>トキ</t>
    </rPh>
    <rPh sb="24" eb="26">
      <t>コジン</t>
    </rPh>
    <rPh sb="34" eb="35">
      <t>トキ</t>
    </rPh>
    <rPh sb="36" eb="38">
      <t>ダンタイ</t>
    </rPh>
    <phoneticPr fontId="1"/>
  </si>
  <si>
    <t>is_organizationがtrueのuser_idをsessionスコープで取得</t>
    <rPh sb="41" eb="43">
      <t>シュトク</t>
    </rPh>
    <phoneticPr fontId="1"/>
  </si>
  <si>
    <t>is_organizationがfalseの時⇒個人ID、　ユニークキー</t>
    <rPh sb="22" eb="23">
      <t>トキ</t>
    </rPh>
    <rPh sb="24" eb="26">
      <t>コジン</t>
    </rPh>
    <phoneticPr fontId="1"/>
  </si>
  <si>
    <t>is_organizationがtrueの時⇒団体ID　ユニークキー</t>
    <rPh sb="21" eb="22">
      <t>トキ</t>
    </rPh>
    <rPh sb="23" eb="25">
      <t>ダンタイ</t>
    </rPh>
    <phoneticPr fontId="1"/>
  </si>
  <si>
    <t>current_timrstamp</t>
    <phoneticPr fontId="1"/>
  </si>
  <si>
    <t>is_organizationがtrueの時のuser_name</t>
    <rPh sb="21" eb="22">
      <t>トキ</t>
    </rPh>
    <phoneticPr fontId="1"/>
  </si>
  <si>
    <t>1アカウントを前提にする。</t>
    <rPh sb="7" eb="9">
      <t>ゼンテイ</t>
    </rPh>
    <phoneticPr fontId="1"/>
  </si>
  <si>
    <t>予約希望をした日程⇒選択して登録</t>
    <rPh sb="0" eb="4">
      <t>ヨヤクキボウ</t>
    </rPh>
    <rPh sb="7" eb="9">
      <t>ニッテイ</t>
    </rPh>
    <rPh sb="10" eb="12">
      <t>センタク</t>
    </rPh>
    <rPh sb="14" eb="16">
      <t>トウロク</t>
    </rPh>
    <phoneticPr fontId="1"/>
  </si>
  <si>
    <t>※データは1と2のみ</t>
    <phoneticPr fontId="1"/>
  </si>
  <si>
    <t>予約を受けた団体がカレンダに登録する</t>
    <rPh sb="0" eb="2">
      <t>ヨヤク</t>
    </rPh>
    <rPh sb="3" eb="4">
      <t>ウ</t>
    </rPh>
    <rPh sb="6" eb="8">
      <t>ダンタイ</t>
    </rPh>
    <rPh sb="14" eb="16">
      <t>トウロク</t>
    </rPh>
    <phoneticPr fontId="1"/>
  </si>
  <si>
    <t>receive_id</t>
    <phoneticPr fontId="1"/>
  </si>
  <si>
    <t>send_id</t>
    <phoneticPr fontId="1"/>
  </si>
  <si>
    <t>相性診断テスト</t>
    <rPh sb="0" eb="4">
      <t>アイショウシンダン</t>
    </rPh>
    <phoneticPr fontId="1"/>
  </si>
  <si>
    <t>大谷・、水谷</t>
    <rPh sb="0" eb="2">
      <t>オオタニ</t>
    </rPh>
    <rPh sb="4" eb="6">
      <t>ミズタニ</t>
    </rPh>
    <phoneticPr fontId="1"/>
  </si>
  <si>
    <t>20204/6/10</t>
    <phoneticPr fontId="1"/>
  </si>
  <si>
    <t>回答パターン数（1～16）</t>
    <rPh sb="0" eb="2">
      <t>カイトウ</t>
    </rPh>
    <rPh sb="6" eb="7">
      <t>スウ</t>
    </rPh>
    <phoneticPr fontId="1"/>
  </si>
  <si>
    <t>回答パターン数（16）</t>
    <rPh sb="0" eb="2">
      <t>カイトウ</t>
    </rPh>
    <rPh sb="6" eb="7">
      <t>スウ</t>
    </rPh>
    <phoneticPr fontId="1"/>
  </si>
  <si>
    <t>※yesボタンがtrueかfalseで判断する</t>
    <rPh sb="19" eb="21">
      <t>ハンダン</t>
    </rPh>
    <phoneticPr fontId="1"/>
  </si>
  <si>
    <t>二問目</t>
    <rPh sb="0" eb="3">
      <t>ニモンメ</t>
    </rPh>
    <phoneticPr fontId="1"/>
  </si>
  <si>
    <t>三問目</t>
    <rPh sb="0" eb="3">
      <t>サンモンメ</t>
    </rPh>
    <phoneticPr fontId="1"/>
  </si>
  <si>
    <t>一問目</t>
    <phoneticPr fontId="1"/>
  </si>
  <si>
    <t>四問目</t>
    <rPh sb="0" eb="3">
      <t>ヨンモンメ</t>
    </rPh>
    <phoneticPr fontId="1"/>
  </si>
  <si>
    <t>犬種・猫種（診断結果）</t>
    <rPh sb="0" eb="2">
      <t>ケンシュ</t>
    </rPh>
    <rPh sb="3" eb="5">
      <t>ネコシュ</t>
    </rPh>
    <rPh sb="6" eb="10">
      <t>シンダンケッカ</t>
    </rPh>
    <phoneticPr fontId="1"/>
  </si>
  <si>
    <t>animal_type</t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</si>
  <si>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</si>
  <si>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</si>
  <si>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</si>
  <si>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</si>
  <si>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q5</t>
    <phoneticPr fontId="1"/>
  </si>
  <si>
    <t>五問目</t>
    <rPh sb="0" eb="3">
      <t>ゴモンメ</t>
    </rPh>
    <phoneticPr fontId="1"/>
  </si>
  <si>
    <t>true or false</t>
    <phoneticPr fontId="1"/>
  </si>
  <si>
    <t>誕生日</t>
    <rPh sb="0" eb="3">
      <t>タンジョウビ</t>
    </rPh>
    <phoneticPr fontId="1"/>
  </si>
  <si>
    <t>birtuday</t>
    <phoneticPr fontId="1"/>
  </si>
  <si>
    <t>今日と誕生日の比較して年齢を更新する</t>
    <rPh sb="0" eb="2">
      <t>キョウ</t>
    </rPh>
    <rPh sb="3" eb="6">
      <t>タンジョウビ</t>
    </rPh>
    <rPh sb="7" eb="9">
      <t>ヒカク</t>
    </rPh>
    <rPh sb="11" eb="13">
      <t>ネンレイ</t>
    </rPh>
    <rPh sb="14" eb="16">
      <t>コウシン</t>
    </rPh>
    <phoneticPr fontId="1"/>
  </si>
  <si>
    <t>保護団体用</t>
    <rPh sb="0" eb="5">
      <t>ホゴダンタイヨウ</t>
    </rPh>
    <phoneticPr fontId="1"/>
  </si>
  <si>
    <t>users</t>
    <phoneticPr fontId="1"/>
  </si>
  <si>
    <t>ユーザーテーブル</t>
    <phoneticPr fontId="1"/>
  </si>
  <si>
    <t>animals</t>
    <phoneticPr fontId="1"/>
  </si>
  <si>
    <t>individuals</t>
    <phoneticPr fontId="1"/>
  </si>
  <si>
    <t>Compatibility Tests</t>
    <phoneticPr fontId="1"/>
  </si>
  <si>
    <t>dms</t>
    <phoneticPr fontId="1"/>
  </si>
  <si>
    <t>anicons</t>
    <phoneticPr fontId="1"/>
  </si>
  <si>
    <t>使用しない</t>
    <rPh sb="0" eb="2">
      <t>シヨウ</t>
    </rPh>
    <phoneticPr fontId="1"/>
  </si>
  <si>
    <t>diarys</t>
    <phoneticPr fontId="1"/>
  </si>
  <si>
    <t>sessisonスコープにログインの際の個品ユーザーのIDを保存する。</t>
    <rPh sb="18" eb="19">
      <t>サイ</t>
    </rPh>
    <rPh sb="20" eb="22">
      <t>コヒン</t>
    </rPh>
    <rPh sb="30" eb="32">
      <t>ホゾン</t>
    </rPh>
    <phoneticPr fontId="1"/>
  </si>
  <si>
    <t>diary_title</t>
    <phoneticPr fontId="1"/>
  </si>
  <si>
    <t>診断テスト回答</t>
    <rPh sb="0" eb="2">
      <t>シンダン</t>
    </rPh>
    <rPh sb="5" eb="7">
      <t>カイトウ</t>
    </rPh>
    <phoneticPr fontId="1"/>
  </si>
  <si>
    <t>診断テスト質問</t>
    <rPh sb="0" eb="2">
      <t>シンダン</t>
    </rPh>
    <rPh sb="5" eb="7">
      <t>シツモン</t>
    </rPh>
    <phoneticPr fontId="1"/>
  </si>
  <si>
    <t>画像</t>
    <rPh sb="0" eb="2">
      <t>ガゾウ</t>
    </rPh>
    <phoneticPr fontId="1"/>
  </si>
  <si>
    <t>img</t>
    <phoneticPr fontId="1"/>
  </si>
  <si>
    <t>ファイルパスを使って外部に保存した画像を読み込む</t>
    <rPh sb="7" eb="8">
      <t>ツカ</t>
    </rPh>
    <rPh sb="10" eb="12">
      <t>ガイブ</t>
    </rPh>
    <rPh sb="13" eb="15">
      <t>ホゾン</t>
    </rPh>
    <rPh sb="17" eb="19">
      <t>ガゾウ</t>
    </rPh>
    <rPh sb="20" eb="21">
      <t>ヨ</t>
    </rPh>
    <rPh sb="22" eb="23">
      <t>コ</t>
    </rPh>
    <phoneticPr fontId="1"/>
  </si>
  <si>
    <t>is_organizationがtrueの時のuser_name、ユニークキー</t>
    <rPh sb="20" eb="21">
      <t>トキ</t>
    </rPh>
    <phoneticPr fontId="1"/>
  </si>
  <si>
    <t>news_detail</t>
    <phoneticPr fontId="1"/>
  </si>
  <si>
    <t>dm_detail</t>
    <phoneticPr fontId="1"/>
  </si>
  <si>
    <t>individualsテーブルと紐づけし、個体情報すべてを持ってくる</t>
    <rPh sb="16" eb="17">
      <t>ヒモ</t>
    </rPh>
    <rPh sb="21" eb="25">
      <t>コタイジョウホウ</t>
    </rPh>
    <rPh sb="29" eb="30">
      <t>モ</t>
    </rPh>
    <phoneticPr fontId="1"/>
  </si>
  <si>
    <t>画像データ</t>
    <rPh sb="0" eb="2">
      <t>ガゾウ</t>
    </rPh>
    <phoneticPr fontId="1"/>
  </si>
  <si>
    <t>ファイルパス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</si>
  <si>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</si>
  <si>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</si>
  <si>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</si>
  <si>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</si>
  <si>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</si>
  <si>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診断テスト質問テーブル</t>
    <rPh sb="0" eb="2">
      <t>シンダン</t>
    </rPh>
    <rPh sb="5" eb="7">
      <t>シツモン</t>
    </rPh>
    <phoneticPr fontId="1"/>
  </si>
  <si>
    <t>診断テスト回答テーブル</t>
    <rPh sb="0" eb="2">
      <t>シンダン</t>
    </rPh>
    <rPh sb="5" eb="7">
      <t>カイトウ</t>
    </rPh>
    <phoneticPr fontId="1"/>
  </si>
  <si>
    <t>mach_questions</t>
    <phoneticPr fontId="1"/>
  </si>
  <si>
    <t>mach_answers</t>
    <phoneticPr fontId="1"/>
  </si>
  <si>
    <t>qas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</si>
</sst>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07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標準" xfId="0" builtinId="0"/>
    <cellStyle name="標準 2" xfId="1" xr:uid="{6B93C71D-D234-44AF-B12B-4A3846290329}"/>
  </cellStyles>
  <dxfs count="0"/>
  <tableStyles count="0" defaultTableStyle="TableStyleMedium2" defaultPivotStyle="PivotStyleLight16"/>
  <colors>
    <mruColors>
      <color rgb="FFE2E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40</xdr:row>
      <xdr:rowOff>121920</xdr:rowOff>
    </xdr:from>
    <xdr:to>
      <xdr:col>11</xdr:col>
      <xdr:colOff>44946</xdr:colOff>
      <xdr:row>47</xdr:row>
      <xdr:rowOff>34442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F5DE8A0-3423-5B3D-0977-D0AF624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6903720"/>
          <a:ext cx="8106906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40</xdr:row>
      <xdr:rowOff>100982</xdr:rowOff>
    </xdr:from>
    <xdr:to>
      <xdr:col>8</xdr:col>
      <xdr:colOff>403861</xdr:colOff>
      <xdr:row>46</xdr:row>
      <xdr:rowOff>63035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D4CF501-C85C-E057-27ED-EAFD3C77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1" y="6882782"/>
          <a:ext cx="6355080" cy="967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18</xdr:row>
      <xdr:rowOff>99060</xdr:rowOff>
    </xdr:from>
    <xdr:to>
      <xdr:col>5</xdr:col>
      <xdr:colOff>167640</xdr:colOff>
      <xdr:row>25</xdr:row>
      <xdr:rowOff>52361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63AF84-1CF5-5532-CAC2-B74DECB00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3192780"/>
          <a:ext cx="5715000" cy="1126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B1" workbookViewId="0">
      <selection activeCell="D18" sqref="D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2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6" x14ac:dyDescent="0.2">
      <c r="B3" s="1" t="s">
        <v>2</v>
      </c>
      <c r="C3" s="2" t="s">
        <v>22</v>
      </c>
      <c r="D3" s="1" t="s">
        <v>3</v>
      </c>
      <c r="E3" s="5" t="s">
        <v>154</v>
      </c>
    </row>
    <row r="4" spans="1:6" x14ac:dyDescent="0.2">
      <c r="D4" s="1" t="s">
        <v>4</v>
      </c>
      <c r="E4" s="3" t="s">
        <v>75</v>
      </c>
    </row>
    <row r="5" spans="1:6" x14ac:dyDescent="0.2">
      <c r="D5" s="1" t="s">
        <v>5</v>
      </c>
      <c r="E5" s="5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175</v>
      </c>
      <c r="E8" s="3" t="s">
        <v>25</v>
      </c>
      <c r="F8" s="3"/>
    </row>
    <row r="9" spans="1:6" x14ac:dyDescent="0.2">
      <c r="B9" s="3">
        <v>2</v>
      </c>
      <c r="C9" s="3" t="s">
        <v>23</v>
      </c>
      <c r="D9" s="3" t="s">
        <v>181</v>
      </c>
      <c r="E9" s="3" t="s">
        <v>25</v>
      </c>
      <c r="F9" s="3"/>
    </row>
    <row r="10" spans="1:6" x14ac:dyDescent="0.2">
      <c r="B10" s="3">
        <v>3</v>
      </c>
      <c r="C10" s="3" t="s">
        <v>26</v>
      </c>
      <c r="D10" s="3" t="s">
        <v>177</v>
      </c>
      <c r="E10" s="3" t="s">
        <v>25</v>
      </c>
      <c r="F10" s="3"/>
    </row>
    <row r="11" spans="1:6" x14ac:dyDescent="0.2">
      <c r="B11" s="3">
        <v>4</v>
      </c>
      <c r="C11" s="3" t="s">
        <v>27</v>
      </c>
      <c r="D11" s="3" t="s">
        <v>178</v>
      </c>
      <c r="E11" s="3" t="s">
        <v>25</v>
      </c>
      <c r="F11" s="3"/>
    </row>
    <row r="12" spans="1:6" x14ac:dyDescent="0.2">
      <c r="B12" s="3">
        <v>5</v>
      </c>
      <c r="C12" s="6" t="s">
        <v>187</v>
      </c>
      <c r="D12" s="3" t="s">
        <v>204</v>
      </c>
      <c r="E12" s="3" t="s">
        <v>25</v>
      </c>
      <c r="F12" s="3"/>
    </row>
    <row r="13" spans="1:6" x14ac:dyDescent="0.2">
      <c r="B13" s="3">
        <v>6</v>
      </c>
      <c r="C13" s="3" t="s">
        <v>186</v>
      </c>
      <c r="D13" s="3" t="s">
        <v>205</v>
      </c>
      <c r="E13" s="3" t="s">
        <v>25</v>
      </c>
      <c r="F13" s="3"/>
    </row>
    <row r="14" spans="1:6" x14ac:dyDescent="0.2">
      <c r="B14" s="3">
        <v>7</v>
      </c>
      <c r="C14" s="6" t="s">
        <v>30</v>
      </c>
      <c r="D14" s="3" t="s">
        <v>114</v>
      </c>
      <c r="E14" s="3" t="s">
        <v>25</v>
      </c>
      <c r="F14" s="3"/>
    </row>
    <row r="15" spans="1:6" x14ac:dyDescent="0.2">
      <c r="B15" s="3">
        <v>8</v>
      </c>
      <c r="C15" s="3" t="s">
        <v>32</v>
      </c>
      <c r="D15" s="3" t="s">
        <v>180</v>
      </c>
      <c r="E15" s="3" t="s">
        <v>25</v>
      </c>
      <c r="F15" s="3"/>
    </row>
    <row r="16" spans="1:6" x14ac:dyDescent="0.2">
      <c r="B16" s="3">
        <v>9</v>
      </c>
      <c r="C16" s="3" t="s">
        <v>28</v>
      </c>
      <c r="D16" s="3" t="s">
        <v>29</v>
      </c>
      <c r="E16" s="3" t="s">
        <v>25</v>
      </c>
      <c r="F16" s="3"/>
    </row>
    <row r="17" spans="2:6" x14ac:dyDescent="0.2">
      <c r="B17" s="3">
        <v>10</v>
      </c>
      <c r="C17" s="3" t="s">
        <v>31</v>
      </c>
      <c r="D17" s="3" t="s">
        <v>115</v>
      </c>
      <c r="E17" s="3" t="s">
        <v>25</v>
      </c>
      <c r="F17" s="3"/>
    </row>
    <row r="18" spans="2:6" x14ac:dyDescent="0.2">
      <c r="B18" s="3">
        <v>11</v>
      </c>
      <c r="C18" s="3" t="s">
        <v>71</v>
      </c>
      <c r="D18" s="3" t="s">
        <v>206</v>
      </c>
      <c r="E18" s="3" t="s">
        <v>25</v>
      </c>
      <c r="F18" s="3"/>
    </row>
    <row r="19" spans="2:6" x14ac:dyDescent="0.2">
      <c r="B19" s="3">
        <v>12</v>
      </c>
      <c r="C19" s="3" t="s">
        <v>116</v>
      </c>
      <c r="D19" s="3" t="s">
        <v>183</v>
      </c>
      <c r="E19" s="3" t="s">
        <v>25</v>
      </c>
      <c r="F19" s="3"/>
    </row>
    <row r="20" spans="2:6" x14ac:dyDescent="0.2">
      <c r="B20" s="3">
        <v>13</v>
      </c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BA8-C1EF-4A80-84D6-E0D20B7AE325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/>
    </row>
    <row r="5" spans="1:12" x14ac:dyDescent="0.2">
      <c r="B5" s="1" t="s">
        <v>16</v>
      </c>
      <c r="C5" s="3" t="s">
        <v>115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reservations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12" t="s">
        <v>70</v>
      </c>
      <c r="C11" s="3" t="s">
        <v>100</v>
      </c>
      <c r="D11" s="3" t="s">
        <v>38</v>
      </c>
      <c r="E11" s="3"/>
      <c r="F11" s="3"/>
      <c r="G11" s="3"/>
      <c r="H11" s="3"/>
      <c r="I11" s="3"/>
      <c r="J11" s="3" t="s">
        <v>194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54</v>
      </c>
      <c r="C12" s="3" t="s">
        <v>69</v>
      </c>
      <c r="D12" s="3" t="s">
        <v>91</v>
      </c>
      <c r="E12" s="3"/>
      <c r="F12" s="3"/>
      <c r="G12" s="3"/>
      <c r="H12" s="3" t="s">
        <v>72</v>
      </c>
      <c r="I12" s="3"/>
      <c r="J12" s="3" t="s">
        <v>147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>
        <v>4</v>
      </c>
      <c r="B13" s="10" t="s">
        <v>92</v>
      </c>
      <c r="C13" s="3" t="s">
        <v>151</v>
      </c>
      <c r="D13" s="3" t="s">
        <v>39</v>
      </c>
      <c r="E13" s="3">
        <v>200</v>
      </c>
      <c r="F13" s="3"/>
      <c r="G13" s="3"/>
      <c r="H13" s="3" t="s">
        <v>72</v>
      </c>
      <c r="I13" s="3"/>
      <c r="J13" s="3" t="s">
        <v>142</v>
      </c>
      <c r="L13" t="e">
        <f>#REF!&amp;" "&amp;#REF!&amp;" "&amp;IF(#REF!&lt;&gt;"","("&amp;#REF!&amp;")","")&amp;IF(C11&lt;&gt;"",",","")</f>
        <v>#REF!</v>
      </c>
    </row>
    <row r="14" spans="1:12" x14ac:dyDescent="0.2">
      <c r="A14" s="3">
        <v>5</v>
      </c>
      <c r="B14" s="10" t="s">
        <v>93</v>
      </c>
      <c r="C14" s="3" t="s">
        <v>150</v>
      </c>
      <c r="D14" s="3" t="s">
        <v>39</v>
      </c>
      <c r="E14" s="3">
        <v>200</v>
      </c>
      <c r="F14" s="3"/>
      <c r="G14" s="3"/>
      <c r="H14" s="3" t="s">
        <v>72</v>
      </c>
      <c r="I14" s="3"/>
      <c r="J14" s="3" t="s">
        <v>143</v>
      </c>
      <c r="L14" t="str">
        <f t="shared" ref="L14:L19" si="0">C11&amp;" "&amp;D11&amp;" "&amp;IF(E11&lt;&gt;"","("&amp;E11&amp;")","")&amp;IF(C12&lt;&gt;"",",","")</f>
        <v>individual_id int ,</v>
      </c>
    </row>
    <row r="15" spans="1:12" x14ac:dyDescent="0.2">
      <c r="A15" s="3">
        <v>6</v>
      </c>
      <c r="B15" s="3" t="s">
        <v>10</v>
      </c>
      <c r="C15" s="3" t="s">
        <v>99</v>
      </c>
      <c r="D15" s="3" t="s">
        <v>84</v>
      </c>
      <c r="E15" s="3">
        <v>400</v>
      </c>
      <c r="F15" s="3"/>
      <c r="G15" s="3"/>
      <c r="H15" s="3"/>
      <c r="I15" s="3"/>
      <c r="J15" s="3" t="s">
        <v>184</v>
      </c>
      <c r="L15" t="str">
        <f t="shared" si="0"/>
        <v>rsv_day DateTime ,</v>
      </c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 t="s">
        <v>96</v>
      </c>
      <c r="L16" t="str">
        <f t="shared" si="0"/>
        <v>send_id varcher (200),</v>
      </c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 t="s">
        <v>97</v>
      </c>
      <c r="L17" t="str">
        <f t="shared" si="0"/>
        <v>receive_id varcher (200),</v>
      </c>
    </row>
    <row r="18" spans="1:12" x14ac:dyDescent="0.2">
      <c r="A18" s="3">
        <v>7</v>
      </c>
      <c r="B18" s="3" t="s">
        <v>106</v>
      </c>
      <c r="C18" s="3" t="s">
        <v>107</v>
      </c>
      <c r="D18" s="3" t="s">
        <v>74</v>
      </c>
      <c r="E18" s="3"/>
      <c r="F18" s="3"/>
      <c r="G18" s="3"/>
      <c r="H18" s="3" t="s">
        <v>72</v>
      </c>
      <c r="I18" s="3"/>
      <c r="J18" s="3" t="s">
        <v>108</v>
      </c>
      <c r="L18" t="str">
        <f t="shared" si="0"/>
        <v>reservation_remarks varchar (400)</v>
      </c>
    </row>
    <row r="19" spans="1:12" x14ac:dyDescent="0.2">
      <c r="A19" s="3">
        <v>8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9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C17&amp;" "&amp;D17&amp;" "&amp;IF(E17&lt;&gt;"","("&amp;E17&amp;")","")&amp;IF(C21&lt;&gt;"",",","")</f>
        <v xml:space="preserve">  </v>
      </c>
    </row>
    <row r="21" spans="1:12" x14ac:dyDescent="0.2">
      <c r="A21" s="3">
        <v>10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2">
      <c r="A22" s="3">
        <v>11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12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13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14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15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16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17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18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683A-63B5-4DB2-A133-D90FAB9C9BB5}">
  <dimension ref="A1:L30"/>
  <sheetViews>
    <sheetView topLeftCell="A3"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/>
    </row>
    <row r="5" spans="1:12" x14ac:dyDescent="0.2">
      <c r="B5" s="1" t="s">
        <v>16</v>
      </c>
      <c r="C5" s="3" t="s">
        <v>181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anicons (</v>
      </c>
    </row>
    <row r="10" spans="1:12" x14ac:dyDescent="0.2">
      <c r="A10" s="3">
        <v>1</v>
      </c>
      <c r="B10" s="3" t="s">
        <v>33</v>
      </c>
      <c r="C10" s="3" t="s">
        <v>98</v>
      </c>
      <c r="D10" s="3" t="s">
        <v>84</v>
      </c>
      <c r="E10" s="3">
        <v>100</v>
      </c>
      <c r="F10" s="3" t="s">
        <v>72</v>
      </c>
      <c r="G10" s="3"/>
      <c r="H10" s="3"/>
      <c r="I10" s="3"/>
      <c r="J10" s="3" t="s">
        <v>146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34</v>
      </c>
      <c r="C11" s="3" t="s">
        <v>41</v>
      </c>
      <c r="D11" s="3" t="s">
        <v>39</v>
      </c>
      <c r="E11" s="3">
        <v>32</v>
      </c>
      <c r="F11" s="3"/>
      <c r="G11" s="3"/>
      <c r="H11" s="3" t="s">
        <v>72</v>
      </c>
      <c r="I11" s="3"/>
      <c r="J11" s="8"/>
      <c r="L11" t="e">
        <f>#REF!&amp;" "&amp;#REF!&amp;" "&amp;IF(#REF!&lt;&gt;"","("&amp;#REF!&amp;")","")&amp;IF(C12&lt;&gt;"",",","")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"&amp;IF(E12&lt;&gt;"","("&amp;E12&amp;")","")&amp;IF(C11&lt;&gt;"",",","")</f>
        <v xml:space="preserve">  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C11&amp;" "&amp;D11&amp;" "&amp;IF(E11&lt;&gt;"","("&amp;E11&amp;")","")&amp;IF(C14&lt;&gt;"",",","")</f>
        <v>anc_password varcher (32)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F55-C69F-4921-BE77-23632647B9DF}">
  <dimension ref="A1:L30"/>
  <sheetViews>
    <sheetView zoomScale="111" workbookViewId="0">
      <selection activeCell="C5" sqref="C5"/>
    </sheetView>
  </sheetViews>
  <sheetFormatPr defaultRowHeight="13.2" x14ac:dyDescent="0.2"/>
  <cols>
    <col min="2" max="2" width="16.21875" customWidth="1"/>
    <col min="3" max="3" width="19.77734375" customWidth="1"/>
    <col min="4" max="4" width="19.109375" customWidth="1"/>
    <col min="5" max="5" width="16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/>
    </row>
    <row r="5" spans="1:12" x14ac:dyDescent="0.2">
      <c r="B5" s="1" t="s">
        <v>16</v>
      </c>
      <c r="C5" s="3" t="s">
        <v>206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qas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84</v>
      </c>
      <c r="E10" s="3">
        <v>100</v>
      </c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122</v>
      </c>
      <c r="C11" s="3" t="s">
        <v>120</v>
      </c>
      <c r="D11" s="3" t="s">
        <v>84</v>
      </c>
      <c r="E11" s="3">
        <v>255</v>
      </c>
      <c r="F11" s="3"/>
      <c r="G11" s="3"/>
      <c r="H11" s="3" t="s">
        <v>72</v>
      </c>
      <c r="I11" s="3"/>
      <c r="J11" s="8"/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123</v>
      </c>
      <c r="C12" s="3" t="s">
        <v>121</v>
      </c>
      <c r="D12" s="3" t="s">
        <v>84</v>
      </c>
      <c r="E12" s="3">
        <v>255</v>
      </c>
      <c r="F12" s="3"/>
      <c r="G12" s="3"/>
      <c r="H12" s="3" t="s">
        <v>72</v>
      </c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"&amp;D11&amp;" "&amp;IF(E11&lt;&gt;"","("&amp;E11&amp;")","")&amp;IF(C14&lt;&gt;"",",","")</f>
        <v>#REF!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D5B6-7CAD-4F62-A9E5-228DC7AFD3E9}">
  <dimension ref="A1:L29"/>
  <sheetViews>
    <sheetView topLeftCell="A4" workbookViewId="0">
      <selection activeCell="C5" sqref="C5"/>
    </sheetView>
  </sheetViews>
  <sheetFormatPr defaultRowHeight="13.2" x14ac:dyDescent="0.2"/>
  <cols>
    <col min="2" max="2" width="17.77734375" customWidth="1"/>
    <col min="3" max="3" width="19" customWidth="1"/>
    <col min="4" max="4" width="13.44140625" customWidth="1"/>
    <col min="5" max="5" width="15.5546875" customWidth="1"/>
    <col min="9" max="9" width="19.6640625" customWidth="1"/>
    <col min="10" max="10" width="72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118</v>
      </c>
      <c r="D4" s="1" t="s">
        <v>4</v>
      </c>
      <c r="E4" s="3"/>
    </row>
    <row r="5" spans="1:12" x14ac:dyDescent="0.2">
      <c r="B5" s="1" t="s">
        <v>16</v>
      </c>
      <c r="C5" s="3" t="s">
        <v>183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diarys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126</v>
      </c>
      <c r="C11" s="3" t="s">
        <v>124</v>
      </c>
      <c r="D11" s="3" t="s">
        <v>91</v>
      </c>
      <c r="E11" s="3"/>
      <c r="F11" s="3"/>
      <c r="G11" s="3"/>
      <c r="H11" s="3" t="s">
        <v>72</v>
      </c>
      <c r="I11" s="3" t="s">
        <v>144</v>
      </c>
      <c r="J11" s="3" t="s">
        <v>119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10" t="s">
        <v>125</v>
      </c>
      <c r="C12" s="3" t="s">
        <v>36</v>
      </c>
      <c r="D12" s="3" t="s">
        <v>39</v>
      </c>
      <c r="E12" s="3">
        <v>200</v>
      </c>
      <c r="F12" s="3"/>
      <c r="G12" s="3"/>
      <c r="H12" s="3" t="s">
        <v>72</v>
      </c>
      <c r="I12" s="3"/>
      <c r="J12" s="3" t="s">
        <v>142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 t="s">
        <v>95</v>
      </c>
      <c r="L13" t="e">
        <f>#REF!&amp;" "&amp;#REF!&amp;" "&amp;IF(#REF!&lt;&gt;"","("&amp;#REF!&amp;")","")&amp;IF(#REF!&lt;&gt;"",",","")</f>
        <v>#REF!</v>
      </c>
    </row>
    <row r="14" spans="1:12" x14ac:dyDescent="0.2">
      <c r="A14" s="3">
        <v>4</v>
      </c>
      <c r="B14" s="3" t="s">
        <v>66</v>
      </c>
      <c r="C14" s="3" t="s">
        <v>117</v>
      </c>
      <c r="D14" s="3" t="s">
        <v>84</v>
      </c>
      <c r="E14" s="3">
        <v>600</v>
      </c>
      <c r="F14" s="3"/>
      <c r="G14" s="3"/>
      <c r="H14" s="3" t="s">
        <v>72</v>
      </c>
      <c r="I14" s="3"/>
      <c r="J14" s="3"/>
      <c r="L14" t="e">
        <f>#REF!&amp;" "&amp;#REF!&amp;" "&amp;IF(#REF!&lt;&gt;"","("&amp;#REF!&amp;")","")&amp;IF(C11&lt;&gt;"",",","")</f>
        <v>#REF!</v>
      </c>
    </row>
    <row r="15" spans="1:12" x14ac:dyDescent="0.2">
      <c r="A15" s="3">
        <v>5</v>
      </c>
      <c r="B15" s="3" t="s">
        <v>64</v>
      </c>
      <c r="C15" s="3" t="s">
        <v>185</v>
      </c>
      <c r="D15" s="3" t="s">
        <v>84</v>
      </c>
      <c r="E15" s="3">
        <v>100</v>
      </c>
      <c r="F15" s="3"/>
      <c r="G15" s="3"/>
      <c r="H15" s="3" t="s">
        <v>72</v>
      </c>
      <c r="I15" s="3"/>
      <c r="J15" s="3"/>
      <c r="L15" t="str">
        <f>C11&amp;" "&amp;D11&amp;" "&amp;IF(E11&lt;&gt;"","("&amp;E11&amp;")","")&amp;IF(C12&lt;&gt;"",",","")</f>
        <v>diary_day DateTime ,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C12&amp;" "&amp;D12&amp;" "&amp;IF(E12&lt;&gt;"","("&amp;E12&amp;")","")&amp;IF(C15&lt;&gt;"",",","")</f>
        <v>user_id varcher (200),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C15&amp;" "&amp;D15&amp;" "&amp;IF(E15&lt;&gt;"","("&amp;E15&amp;")","")&amp;IF(C16&lt;&gt;"",",","")</f>
        <v>diary_title varchar (100)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C16&amp;" "&amp;D16&amp;" "&amp;IF(E16&lt;&gt;"","("&amp;E16&amp;")","")&amp;IF(C17&lt;&gt;"",",","")</f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C17&amp;" "&amp;D17&amp;" "&amp;IF(E17&lt;&gt;"","("&amp;E17&amp;")","")&amp;IF(C18&lt;&gt;"",",","")</f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C18&amp;" "&amp;D18&amp;" "&amp;IF(E18&lt;&gt;"","("&amp;E18&amp;")","")&amp;IF(C21&lt;&gt;"",",","")</f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2563-3C1C-4631-950F-515C6F70B4D0}">
  <dimension ref="A1:L30"/>
  <sheetViews>
    <sheetView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 t="s">
        <v>182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138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organization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ht="26.4" x14ac:dyDescent="0.2">
      <c r="A11" s="3">
        <v>2</v>
      </c>
      <c r="B11" s="10" t="s">
        <v>61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8" t="s">
        <v>137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3" t="s">
        <v>130</v>
      </c>
      <c r="C12" s="3" t="s">
        <v>133</v>
      </c>
      <c r="D12" s="3" t="s">
        <v>84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adress varchar (100),</v>
      </c>
    </row>
    <row r="13" spans="1:12" x14ac:dyDescent="0.2">
      <c r="A13" s="3">
        <v>4</v>
      </c>
      <c r="B13" s="3" t="s">
        <v>131</v>
      </c>
      <c r="C13" s="3" t="s">
        <v>134</v>
      </c>
      <c r="D13" s="3" t="s">
        <v>84</v>
      </c>
      <c r="E13" s="3">
        <v>100</v>
      </c>
      <c r="F13" s="3"/>
      <c r="G13" s="3"/>
      <c r="H13" s="3" t="s">
        <v>72</v>
      </c>
      <c r="I13" s="3"/>
      <c r="J13" s="8"/>
      <c r="L13" t="str">
        <f>C13&amp;" "&amp;D13&amp;" "&amp;IF(E13&lt;&gt;"","("&amp;E13&amp;")","")&amp;IF(C14&lt;&gt;"",",","")</f>
        <v>phonenumber varchar (100),</v>
      </c>
    </row>
    <row r="14" spans="1:12" x14ac:dyDescent="0.2">
      <c r="A14" s="3">
        <v>5</v>
      </c>
      <c r="B14" s="3" t="s">
        <v>132</v>
      </c>
      <c r="C14" s="3" t="s">
        <v>135</v>
      </c>
      <c r="D14" s="3" t="s">
        <v>84</v>
      </c>
      <c r="E14" s="3">
        <v>100</v>
      </c>
      <c r="F14" s="3"/>
      <c r="G14" s="3"/>
      <c r="H14" s="3" t="s">
        <v>72</v>
      </c>
      <c r="I14" s="3"/>
      <c r="J14" s="3"/>
      <c r="L14" t="str">
        <f>C14&amp;" "&amp;D14&amp;" "&amp;IF(E14&lt;&gt;"","("&amp;E14&amp;")","")&amp;IF(C15&lt;&gt;"",",","")</f>
        <v>email varchar (100),</v>
      </c>
    </row>
    <row r="15" spans="1:12" x14ac:dyDescent="0.2">
      <c r="A15" s="3">
        <v>6</v>
      </c>
      <c r="B15" s="3" t="s">
        <v>10</v>
      </c>
      <c r="C15" s="3" t="s">
        <v>136</v>
      </c>
      <c r="D15" s="3" t="s">
        <v>84</v>
      </c>
      <c r="E15" s="3">
        <v>500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organization_remarks varchar (500)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B156-8BC4-489D-9039-0A7B880DCD98}">
  <dimension ref="A1:L30"/>
  <sheetViews>
    <sheetView workbookViewId="0">
      <selection activeCell="B6" sqref="B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182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153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152</v>
      </c>
      <c r="D4" s="1" t="s">
        <v>4</v>
      </c>
      <c r="E4" s="3"/>
    </row>
    <row r="5" spans="1:12" x14ac:dyDescent="0.2">
      <c r="B5" s="1" t="s">
        <v>16</v>
      </c>
      <c r="C5" s="3" t="s">
        <v>179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Compatibility Tests (</v>
      </c>
    </row>
    <row r="10" spans="1:12" x14ac:dyDescent="0.2">
      <c r="A10" s="3">
        <v>1</v>
      </c>
      <c r="B10" s="3" t="s">
        <v>33</v>
      </c>
      <c r="C10" s="3" t="s">
        <v>80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test_id int ,</v>
      </c>
    </row>
    <row r="11" spans="1:12" x14ac:dyDescent="0.2">
      <c r="A11" s="3">
        <v>2</v>
      </c>
      <c r="B11" s="13" t="s">
        <v>78</v>
      </c>
      <c r="C11" s="3" t="s">
        <v>79</v>
      </c>
      <c r="D11" s="3" t="s">
        <v>38</v>
      </c>
      <c r="E11" s="3">
        <v>16</v>
      </c>
      <c r="F11" s="3"/>
      <c r="G11" s="3"/>
      <c r="H11" s="3" t="s">
        <v>72</v>
      </c>
      <c r="I11" s="3"/>
      <c r="J11" s="3" t="s">
        <v>155</v>
      </c>
      <c r="L11" t="str">
        <f>C11&amp;" "&amp;D11&amp;" "&amp;IF(E11&lt;&gt;"","("&amp;E11&amp;")","")&amp;IF(C12&lt;&gt;"",",","")</f>
        <v>ansewr_number int (16)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8" sqref="C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176</v>
      </c>
      <c r="D4" s="1" t="s">
        <v>4</v>
      </c>
      <c r="E4" s="3"/>
    </row>
    <row r="5" spans="1:12" x14ac:dyDescent="0.2">
      <c r="B5" s="1" t="s">
        <v>16</v>
      </c>
      <c r="C5" s="3" t="s">
        <v>175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61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8" t="s">
        <v>127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10" t="s">
        <v>85</v>
      </c>
      <c r="C12" s="3" t="s">
        <v>40</v>
      </c>
      <c r="D12" s="3" t="s">
        <v>39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user_name varcher (100),</v>
      </c>
    </row>
    <row r="13" spans="1:12" x14ac:dyDescent="0.2">
      <c r="A13" s="3">
        <v>4</v>
      </c>
      <c r="B13" s="3" t="s">
        <v>34</v>
      </c>
      <c r="C13" s="3" t="s">
        <v>37</v>
      </c>
      <c r="D13" s="3" t="s">
        <v>39</v>
      </c>
      <c r="E13" s="3">
        <v>32</v>
      </c>
      <c r="F13" s="3"/>
      <c r="G13" s="3"/>
      <c r="H13" s="3" t="s">
        <v>72</v>
      </c>
      <c r="I13" s="3"/>
      <c r="J13" s="8"/>
      <c r="L13" t="str">
        <f>C13&amp;" "&amp;D13&amp;" "&amp;IF(E13&lt;&gt;"","("&amp;E13&amp;")","")&amp;IF(C14&lt;&gt;"",",","")</f>
        <v>user_password varcher (32),</v>
      </c>
    </row>
    <row r="14" spans="1:12" x14ac:dyDescent="0.2">
      <c r="A14" s="3">
        <v>5</v>
      </c>
      <c r="B14" s="3" t="s">
        <v>83</v>
      </c>
      <c r="C14" s="3" t="s">
        <v>101</v>
      </c>
      <c r="D14" s="3" t="s">
        <v>74</v>
      </c>
      <c r="E14" s="3"/>
      <c r="F14" s="3"/>
      <c r="G14" s="3"/>
      <c r="H14" s="3"/>
      <c r="I14" s="3"/>
      <c r="J14" s="3" t="s">
        <v>102</v>
      </c>
      <c r="L14" t="str">
        <f>C14&amp;" "&amp;D14&amp;" "&amp;IF(E14&lt;&gt;"","("&amp;E14&amp;")","")&amp;IF(C15&lt;&gt;"",",","")</f>
        <v>is_organization boolean ,</v>
      </c>
    </row>
    <row r="15" spans="1:12" x14ac:dyDescent="0.2">
      <c r="A15" s="3">
        <v>6</v>
      </c>
      <c r="B15" s="3" t="s">
        <v>130</v>
      </c>
      <c r="C15" s="3" t="s">
        <v>133</v>
      </c>
      <c r="D15" s="3" t="s">
        <v>84</v>
      </c>
      <c r="E15" s="3">
        <v>100</v>
      </c>
      <c r="F15" s="3"/>
      <c r="G15" s="3"/>
      <c r="H15" s="3" t="s">
        <v>72</v>
      </c>
      <c r="I15" s="3"/>
      <c r="J15" s="3" t="s">
        <v>174</v>
      </c>
      <c r="L15" t="str">
        <f t="shared" ref="L15:L29" si="0">C15&amp;" "&amp;D15&amp;" "&amp;IF(E15&lt;&gt;"","("&amp;E15&amp;")","")&amp;IF(C16&lt;&gt;"",",","")</f>
        <v>adress varchar (100),</v>
      </c>
    </row>
    <row r="16" spans="1:12" x14ac:dyDescent="0.2">
      <c r="A16" s="3">
        <v>7</v>
      </c>
      <c r="B16" s="3" t="s">
        <v>131</v>
      </c>
      <c r="C16" s="3" t="s">
        <v>134</v>
      </c>
      <c r="D16" s="3" t="s">
        <v>84</v>
      </c>
      <c r="E16" s="3">
        <v>100</v>
      </c>
      <c r="F16" s="3"/>
      <c r="G16" s="3"/>
      <c r="H16" s="3" t="s">
        <v>72</v>
      </c>
      <c r="I16" s="3"/>
      <c r="J16" s="3" t="s">
        <v>174</v>
      </c>
      <c r="L16" t="str">
        <f t="shared" si="0"/>
        <v>phonenumber varchar (100),</v>
      </c>
    </row>
    <row r="17" spans="1:12" x14ac:dyDescent="0.2">
      <c r="A17" s="3">
        <v>8</v>
      </c>
      <c r="B17" s="3" t="s">
        <v>132</v>
      </c>
      <c r="C17" s="3" t="s">
        <v>135</v>
      </c>
      <c r="D17" s="3" t="s">
        <v>84</v>
      </c>
      <c r="E17" s="3">
        <v>100</v>
      </c>
      <c r="F17" s="3"/>
      <c r="G17" s="3"/>
      <c r="H17" s="3" t="s">
        <v>72</v>
      </c>
      <c r="I17" s="3"/>
      <c r="J17" s="3" t="s">
        <v>174</v>
      </c>
      <c r="L17" t="str">
        <f t="shared" si="0"/>
        <v>email varchar (100),</v>
      </c>
    </row>
    <row r="18" spans="1:12" x14ac:dyDescent="0.2">
      <c r="A18" s="3">
        <v>9</v>
      </c>
      <c r="B18" s="3" t="s">
        <v>10</v>
      </c>
      <c r="C18" s="3" t="s">
        <v>52</v>
      </c>
      <c r="D18" s="3" t="s">
        <v>84</v>
      </c>
      <c r="E18" s="3">
        <v>500</v>
      </c>
      <c r="F18" s="3"/>
      <c r="G18" s="3"/>
      <c r="H18" s="3"/>
      <c r="I18" s="3"/>
      <c r="J18" s="3" t="s">
        <v>174</v>
      </c>
      <c r="L18" t="str">
        <f t="shared" si="0"/>
        <v>remarks varchar (500)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0DD5-B515-4B63-995E-951A3C67A323}">
  <dimension ref="A1:L30"/>
  <sheetViews>
    <sheetView workbookViewId="0">
      <selection activeCell="B11" sqref="B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129</v>
      </c>
      <c r="D4" s="1" t="s">
        <v>4</v>
      </c>
      <c r="E4" s="3"/>
    </row>
    <row r="5" spans="1:12" x14ac:dyDescent="0.2">
      <c r="B5" s="1" t="s">
        <v>16</v>
      </c>
      <c r="C5" s="3" t="s">
        <v>177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animals (</v>
      </c>
    </row>
    <row r="10" spans="1:12" x14ac:dyDescent="0.2">
      <c r="A10" s="3">
        <v>1</v>
      </c>
      <c r="B10" s="11" t="s">
        <v>33</v>
      </c>
      <c r="C10" s="3" t="s">
        <v>35</v>
      </c>
      <c r="D10" s="3" t="s">
        <v>38</v>
      </c>
      <c r="E10" s="3"/>
      <c r="F10" s="3" t="s">
        <v>72</v>
      </c>
      <c r="G10" s="3"/>
      <c r="H10" s="3"/>
      <c r="I10" s="3"/>
      <c r="J10" s="3" t="s">
        <v>148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46</v>
      </c>
      <c r="C11" s="3" t="s">
        <v>76</v>
      </c>
      <c r="D11" s="3" t="s">
        <v>84</v>
      </c>
      <c r="E11" s="3">
        <v>32</v>
      </c>
      <c r="F11" s="3"/>
      <c r="G11" s="3"/>
      <c r="H11" s="3" t="s">
        <v>72</v>
      </c>
      <c r="I11" s="3"/>
      <c r="J11" s="3" t="s">
        <v>77</v>
      </c>
      <c r="L11" t="e">
        <f>#REF!&amp;" "&amp;#REF!&amp;" "&amp;IF(E11&lt;&gt;"","("&amp;E11&amp;")","")&amp;IF(C11&lt;&gt;"",",","")</f>
        <v>#REF!</v>
      </c>
    </row>
    <row r="12" spans="1:12" x14ac:dyDescent="0.2">
      <c r="A12" s="3">
        <v>3</v>
      </c>
      <c r="B12" s="3"/>
      <c r="C12" s="3"/>
      <c r="E12" s="3"/>
      <c r="F12" s="3"/>
      <c r="G12" s="3"/>
      <c r="I12" s="3"/>
      <c r="L12" t="str">
        <f>C11&amp;" "&amp;D11&amp;" "&amp;IF(E12&lt;&gt;"","("&amp;E12&amp;")","")&amp;IF(C13&lt;&gt;"",",","")</f>
        <v xml:space="preserve">kind varchar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"&amp;IF(E14&lt;&gt;"","("&amp;E14&amp;")","")&amp;IF('動物（個体）'!C16&lt;&gt;"",",","")</f>
        <v xml:space="preserve">  ,</v>
      </c>
    </row>
    <row r="15" spans="1:12" x14ac:dyDescent="0.2">
      <c r="A15" s="3">
        <v>6</v>
      </c>
      <c r="B15" s="3"/>
      <c r="C15" s="3"/>
      <c r="E15" s="3"/>
      <c r="F15" s="3"/>
      <c r="G15" s="3"/>
      <c r="H15" s="3"/>
      <c r="I15" s="3"/>
      <c r="J15" s="3"/>
      <c r="L15" t="str">
        <f>'動物（個体）'!C16&amp;" "&amp;'動物（個体）'!D16&amp;" "&amp;IF(E15&lt;&gt;"","("&amp;E15&amp;")","")&amp;IF(C16&lt;&gt;"",",","")</f>
        <v xml:space="preserve">user_name varcher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BE19-92C9-4D9D-BA92-750B6C8E83AE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6640625" customWidth="1"/>
    <col min="10" max="10" width="48.77734375" customWidth="1"/>
    <col min="11" max="11" width="12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128</v>
      </c>
      <c r="D4" s="1" t="s">
        <v>4</v>
      </c>
      <c r="E4" s="3"/>
    </row>
    <row r="5" spans="1:12" x14ac:dyDescent="0.2">
      <c r="B5" s="1" t="s">
        <v>16</v>
      </c>
      <c r="C5" s="3" t="s">
        <v>178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individuals (</v>
      </c>
    </row>
    <row r="10" spans="1:12" x14ac:dyDescent="0.2">
      <c r="A10" s="3">
        <v>1</v>
      </c>
      <c r="B10" s="12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1" t="s">
        <v>42</v>
      </c>
      <c r="C11" s="3" t="s">
        <v>45</v>
      </c>
      <c r="D11" s="3" t="s">
        <v>38</v>
      </c>
      <c r="E11" s="3"/>
      <c r="F11" s="3"/>
      <c r="G11" s="3"/>
      <c r="H11" s="3" t="s">
        <v>72</v>
      </c>
      <c r="I11" s="3"/>
      <c r="J11" s="3" t="s">
        <v>88</v>
      </c>
      <c r="L11" t="str">
        <f>C11&amp;" "&amp;D11&amp;" "&amp;IF(E11&lt;&gt;"","("&amp;E11&amp;")","")&amp;IF(C12&lt;&gt;"",",","")</f>
        <v>animal_id int ,</v>
      </c>
    </row>
    <row r="12" spans="1:12" x14ac:dyDescent="0.2">
      <c r="A12" s="3">
        <v>3</v>
      </c>
      <c r="B12" s="3" t="s">
        <v>43</v>
      </c>
      <c r="C12" s="3" t="s">
        <v>44</v>
      </c>
      <c r="D12" s="3" t="s">
        <v>39</v>
      </c>
      <c r="E12" s="3">
        <v>100</v>
      </c>
      <c r="F12" s="3"/>
      <c r="G12" s="3"/>
      <c r="H12" s="3" t="s">
        <v>72</v>
      </c>
      <c r="I12" s="3"/>
      <c r="J12" s="3"/>
      <c r="L12" t="str">
        <f>C12&amp;" "&amp;D12&amp;" "&amp;IF(E12&lt;&gt;"","("&amp;E12&amp;")","")&amp;IF(C13&lt;&gt;"",",","")</f>
        <v>animal_name varcher (100),</v>
      </c>
    </row>
    <row r="13" spans="1:12" x14ac:dyDescent="0.2">
      <c r="A13" s="3">
        <v>4</v>
      </c>
      <c r="B13" s="3" t="s">
        <v>73</v>
      </c>
      <c r="C13" s="3" t="s">
        <v>47</v>
      </c>
      <c r="D13" s="3" t="s">
        <v>39</v>
      </c>
      <c r="E13" s="3">
        <v>100</v>
      </c>
      <c r="F13" s="3"/>
      <c r="G13" s="3"/>
      <c r="H13" s="3" t="s">
        <v>72</v>
      </c>
      <c r="I13" s="3"/>
      <c r="J13" s="3"/>
      <c r="L13" t="str">
        <f>C13&amp;" "&amp;D13&amp;" "&amp;IF(E13&lt;&gt;"","("&amp;E13&amp;")","")&amp;IF(C14&lt;&gt;"",",","")</f>
        <v>type varcher (100),</v>
      </c>
    </row>
    <row r="14" spans="1:12" x14ac:dyDescent="0.2">
      <c r="A14" s="3">
        <v>5</v>
      </c>
      <c r="B14" s="3" t="s">
        <v>48</v>
      </c>
      <c r="C14" s="3" t="s">
        <v>50</v>
      </c>
      <c r="D14" s="3" t="s">
        <v>38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age int ,</v>
      </c>
    </row>
    <row r="15" spans="1:12" x14ac:dyDescent="0.2">
      <c r="A15" s="3">
        <v>6</v>
      </c>
      <c r="B15" s="3" t="s">
        <v>49</v>
      </c>
      <c r="C15" s="3" t="s">
        <v>51</v>
      </c>
      <c r="D15" s="3" t="s">
        <v>39</v>
      </c>
      <c r="E15" s="3">
        <v>32</v>
      </c>
      <c r="F15" s="3"/>
      <c r="G15" s="3"/>
      <c r="H15" s="3" t="s">
        <v>72</v>
      </c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9" t="s">
        <v>85</v>
      </c>
      <c r="C16" s="3" t="s">
        <v>40</v>
      </c>
      <c r="D16" s="3" t="s">
        <v>39</v>
      </c>
      <c r="E16" s="3">
        <v>100</v>
      </c>
      <c r="F16" s="3"/>
      <c r="G16" s="3"/>
      <c r="H16" s="3"/>
      <c r="I16" s="3"/>
      <c r="J16" s="3" t="s">
        <v>191</v>
      </c>
      <c r="L16" t="e">
        <f>#REF!&amp;"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89</v>
      </c>
      <c r="C17" s="3" t="s">
        <v>53</v>
      </c>
      <c r="D17" s="3" t="s">
        <v>59</v>
      </c>
      <c r="E17" s="3"/>
      <c r="F17" s="3"/>
      <c r="G17" s="3"/>
      <c r="H17" s="3" t="s">
        <v>72</v>
      </c>
      <c r="I17" s="3" t="s">
        <v>90</v>
      </c>
      <c r="J17" s="3"/>
      <c r="L17" t="str">
        <f t="shared" ref="L17:L29" si="0">C17&amp;" "&amp;D17&amp;" "&amp;IF(E17&lt;&gt;"","("&amp;E17&amp;")","")&amp;IF(C18&lt;&gt;"",",","")</f>
        <v>period Date ,</v>
      </c>
    </row>
    <row r="18" spans="1:12" x14ac:dyDescent="0.2">
      <c r="A18" s="3">
        <v>9</v>
      </c>
      <c r="B18" s="3" t="s">
        <v>10</v>
      </c>
      <c r="C18" s="3" t="s">
        <v>52</v>
      </c>
      <c r="D18" s="3" t="s">
        <v>39</v>
      </c>
      <c r="E18" s="3">
        <v>500</v>
      </c>
      <c r="F18" s="3"/>
      <c r="G18" s="3"/>
      <c r="H18" s="3"/>
      <c r="I18" s="3"/>
      <c r="J18" s="3"/>
      <c r="L18" t="str">
        <f t="shared" si="0"/>
        <v>remarks varcher (500),</v>
      </c>
    </row>
    <row r="19" spans="1:12" x14ac:dyDescent="0.2">
      <c r="A19" s="3">
        <v>10</v>
      </c>
      <c r="B19" s="3" t="s">
        <v>86</v>
      </c>
      <c r="C19" s="3" t="s">
        <v>87</v>
      </c>
      <c r="D19" s="3" t="s">
        <v>74</v>
      </c>
      <c r="E19" s="3"/>
      <c r="F19" s="3"/>
      <c r="G19" s="3"/>
      <c r="H19" s="3" t="s">
        <v>72</v>
      </c>
      <c r="I19" s="3"/>
      <c r="J19" s="3"/>
      <c r="L19" t="e">
        <f>C19&amp;" "&amp;#REF!&amp;" "&amp;IF(E19&lt;&gt;"","("&amp;E19&amp;")","")&amp;IF(C20&lt;&gt;"",",","")</f>
        <v>#REF!</v>
      </c>
    </row>
    <row r="20" spans="1:12" x14ac:dyDescent="0.2">
      <c r="A20" s="3">
        <v>11</v>
      </c>
      <c r="B20" s="3" t="s">
        <v>171</v>
      </c>
      <c r="C20" s="3" t="s">
        <v>172</v>
      </c>
      <c r="D20" s="6" t="s">
        <v>59</v>
      </c>
      <c r="E20" s="3"/>
      <c r="F20" s="3"/>
      <c r="G20" s="3"/>
      <c r="H20" s="3"/>
      <c r="I20" s="3"/>
      <c r="J20" s="3" t="s">
        <v>173</v>
      </c>
      <c r="L20" t="str">
        <f>C20&amp;" "&amp;D19&amp;" "&amp;IF(E20&lt;&gt;"","("&amp;E20&amp;")","")&amp;IF(C21&lt;&gt;"",",","")</f>
        <v>birtuday boolean ,</v>
      </c>
    </row>
    <row r="21" spans="1:12" x14ac:dyDescent="0.2">
      <c r="A21" s="3">
        <v>12</v>
      </c>
      <c r="B21" s="3" t="s">
        <v>188</v>
      </c>
      <c r="C21" s="3" t="s">
        <v>189</v>
      </c>
      <c r="D21" s="3" t="s">
        <v>84</v>
      </c>
      <c r="E21" s="3">
        <v>200</v>
      </c>
      <c r="F21" s="3"/>
      <c r="G21" s="3"/>
      <c r="H21" s="3"/>
      <c r="I21" s="3"/>
      <c r="J21" t="s">
        <v>190</v>
      </c>
      <c r="L21" t="str">
        <f t="shared" si="0"/>
        <v>img varchar (200)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4C1-2A6F-4278-9257-B9811806A7D6}">
  <dimension ref="A1:L30"/>
  <sheetViews>
    <sheetView workbookViewId="0">
      <selection activeCell="C5" sqref="C5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202</v>
      </c>
      <c r="D4" s="1" t="s">
        <v>4</v>
      </c>
      <c r="E4" s="3"/>
    </row>
    <row r="5" spans="1:12" x14ac:dyDescent="0.2">
      <c r="B5" s="1" t="s">
        <v>16</v>
      </c>
      <c r="C5" s="3" t="s">
        <v>204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157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mach_questions (</v>
      </c>
    </row>
    <row r="10" spans="1:12" x14ac:dyDescent="0.2">
      <c r="A10" s="3">
        <v>1</v>
      </c>
      <c r="B10" s="3" t="s">
        <v>160</v>
      </c>
      <c r="C10" s="3" t="s">
        <v>164</v>
      </c>
      <c r="D10" s="14" t="s">
        <v>84</v>
      </c>
      <c r="E10" s="3">
        <v>100</v>
      </c>
      <c r="F10" s="3"/>
      <c r="G10" s="3"/>
      <c r="H10" s="3" t="s">
        <v>72</v>
      </c>
      <c r="I10" s="3"/>
      <c r="J10" s="14"/>
      <c r="L10" t="e">
        <f>#REF!&amp;" "&amp;#REF!&amp;" "&amp;IF(E10&lt;&gt;"","("&amp;E10&amp;")","")&amp;IF(C10&lt;&gt;"",",","")</f>
        <v>#REF!</v>
      </c>
    </row>
    <row r="11" spans="1:12" x14ac:dyDescent="0.2">
      <c r="A11" s="3">
        <v>2</v>
      </c>
      <c r="B11" s="3" t="s">
        <v>158</v>
      </c>
      <c r="C11" s="3" t="s">
        <v>165</v>
      </c>
      <c r="D11" s="14" t="s">
        <v>84</v>
      </c>
      <c r="E11" s="3">
        <v>100</v>
      </c>
      <c r="F11" s="3"/>
      <c r="G11" s="3"/>
      <c r="H11" s="3" t="s">
        <v>72</v>
      </c>
      <c r="I11" s="3"/>
      <c r="J11" s="14"/>
      <c r="L11" t="str">
        <f>C10&amp;" "&amp;D10&amp;" "&amp;IF(E12&lt;&gt;"","("&amp;E12&amp;")","")&amp;IF(C11&lt;&gt;"",",","")</f>
        <v>q1 varchar (100),</v>
      </c>
    </row>
    <row r="12" spans="1:12" x14ac:dyDescent="0.2">
      <c r="A12" s="3">
        <v>3</v>
      </c>
      <c r="B12" s="3" t="s">
        <v>159</v>
      </c>
      <c r="C12" s="3" t="s">
        <v>166</v>
      </c>
      <c r="D12" s="14" t="s">
        <v>84</v>
      </c>
      <c r="E12" s="3">
        <v>100</v>
      </c>
      <c r="F12" s="3"/>
      <c r="G12" s="3"/>
      <c r="H12" s="3" t="s">
        <v>72</v>
      </c>
      <c r="I12" s="3"/>
      <c r="J12" s="14"/>
      <c r="L12" t="str">
        <f>C11&amp;" "&amp;D11&amp;" "&amp;IF(E13&lt;&gt;"","("&amp;E13&amp;")","")&amp;IF(C12&lt;&gt;"",",","")</f>
        <v>q2 varchar (100),</v>
      </c>
    </row>
    <row r="13" spans="1:12" x14ac:dyDescent="0.2">
      <c r="A13" s="3">
        <v>4</v>
      </c>
      <c r="B13" s="3" t="s">
        <v>161</v>
      </c>
      <c r="C13" s="3" t="s">
        <v>167</v>
      </c>
      <c r="D13" s="14" t="s">
        <v>84</v>
      </c>
      <c r="E13" s="3">
        <v>100</v>
      </c>
      <c r="F13" s="3"/>
      <c r="G13" s="3"/>
      <c r="H13" s="3" t="s">
        <v>72</v>
      </c>
      <c r="I13" s="3"/>
      <c r="J13" s="14"/>
      <c r="L13" t="str">
        <f>C12&amp;" "&amp;D12&amp;" "&amp;IF(E14&lt;&gt;"","("&amp;E14&amp;")","")&amp;IF(C13&lt;&gt;"",",","")</f>
        <v>q3 varchar (100),</v>
      </c>
    </row>
    <row r="14" spans="1:12" x14ac:dyDescent="0.2">
      <c r="A14" s="3">
        <v>5</v>
      </c>
      <c r="B14" s="3" t="s">
        <v>169</v>
      </c>
      <c r="C14" s="3" t="s">
        <v>168</v>
      </c>
      <c r="D14" s="14" t="s">
        <v>84</v>
      </c>
      <c r="E14" s="3">
        <v>100</v>
      </c>
      <c r="F14" s="3"/>
      <c r="G14" s="3"/>
      <c r="H14" s="3" t="s">
        <v>72</v>
      </c>
      <c r="I14" s="3"/>
      <c r="J14" s="14"/>
      <c r="L14" t="str">
        <f>C13&amp;" "&amp;D13&amp;" "&amp;IF(E15&lt;&gt;"","("&amp;E15&amp;")","")&amp;IF(C14&lt;&gt;"",",","")</f>
        <v>q4 varchar ,</v>
      </c>
    </row>
    <row r="15" spans="1:12" x14ac:dyDescent="0.2">
      <c r="A15" s="3">
        <v>6</v>
      </c>
      <c r="B15" s="3"/>
      <c r="C15" s="3"/>
      <c r="D15" s="17"/>
      <c r="E15" s="3"/>
      <c r="F15" s="3"/>
      <c r="G15" s="3"/>
      <c r="I15" s="3"/>
      <c r="L15" t="e">
        <f>C14&amp;" "&amp;D14&amp;" "&amp;IF(E16&lt;&gt;"","("&amp;E16&amp;")","")&amp;IF(#REF!&lt;&gt;"",",","")</f>
        <v>#REF!</v>
      </c>
    </row>
    <row r="16" spans="1:12" x14ac:dyDescent="0.2">
      <c r="A16" s="3">
        <v>7</v>
      </c>
      <c r="B16" s="18"/>
      <c r="C16" s="18"/>
      <c r="E16" s="3"/>
      <c r="F16" s="3"/>
      <c r="G16" s="3"/>
      <c r="H16" s="3"/>
      <c r="I16" s="3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7EE7-EDA2-498C-A9E9-C32E0D9B53A3}">
  <dimension ref="A1:L30"/>
  <sheetViews>
    <sheetView topLeftCell="A3" workbookViewId="0">
      <selection activeCell="C5" sqref="C5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203</v>
      </c>
      <c r="D4" s="1" t="s">
        <v>4</v>
      </c>
      <c r="E4" s="3"/>
    </row>
    <row r="5" spans="1:12" x14ac:dyDescent="0.2">
      <c r="B5" s="1" t="s">
        <v>16</v>
      </c>
      <c r="C5" s="3" t="s">
        <v>205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157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mach_answers (</v>
      </c>
    </row>
    <row r="10" spans="1:12" x14ac:dyDescent="0.2">
      <c r="A10" s="3">
        <v>1</v>
      </c>
      <c r="B10" s="3" t="s">
        <v>78</v>
      </c>
      <c r="C10" s="3" t="s">
        <v>81</v>
      </c>
      <c r="D10" s="3" t="s">
        <v>38</v>
      </c>
      <c r="E10" s="3"/>
      <c r="F10" s="3" t="s">
        <v>72</v>
      </c>
      <c r="G10" s="3"/>
      <c r="H10" s="3"/>
      <c r="I10" s="3"/>
      <c r="J10" s="3" t="s">
        <v>156</v>
      </c>
      <c r="L10" t="str">
        <f>C10&amp;" "&amp;D10&amp;" "&amp;IF(E10&lt;&gt;"","("&amp;E10&amp;")","")&amp;IF(C13&lt;&gt;"",",","")</f>
        <v>answer_number int ,</v>
      </c>
    </row>
    <row r="11" spans="1:12" x14ac:dyDescent="0.2">
      <c r="A11" s="3">
        <v>2</v>
      </c>
      <c r="B11" s="3" t="s">
        <v>162</v>
      </c>
      <c r="C11" s="3" t="s">
        <v>163</v>
      </c>
      <c r="D11" s="3" t="s">
        <v>84</v>
      </c>
      <c r="E11" s="3">
        <v>32</v>
      </c>
      <c r="F11" s="3"/>
      <c r="G11" s="3"/>
      <c r="H11" s="3" t="s">
        <v>72</v>
      </c>
      <c r="I11" s="3"/>
      <c r="J11" s="3" t="s">
        <v>156</v>
      </c>
      <c r="L11" t="str">
        <f>C13&amp;" "&amp;D13&amp;" "&amp;IF(E13&lt;&gt;"","("&amp;E13&amp;")","")&amp;IF(C14&lt;&gt;"",",","")</f>
        <v>a1 boolean ,</v>
      </c>
    </row>
    <row r="12" spans="1:12" x14ac:dyDescent="0.2">
      <c r="A12" s="3">
        <v>3</v>
      </c>
      <c r="B12" s="3" t="s">
        <v>195</v>
      </c>
      <c r="C12" s="17" t="s">
        <v>189</v>
      </c>
      <c r="D12" s="3" t="s">
        <v>84</v>
      </c>
      <c r="E12" s="3">
        <v>100</v>
      </c>
      <c r="F12" s="17"/>
      <c r="G12" s="3"/>
      <c r="H12" s="3" t="s">
        <v>72</v>
      </c>
      <c r="I12" s="3"/>
      <c r="J12" s="17" t="s">
        <v>196</v>
      </c>
      <c r="L12" t="str">
        <f>C14&amp;" "&amp;D14&amp;" "&amp;IF(E14&lt;&gt;"","("&amp;E14&amp;")","")&amp;IF(C15&lt;&gt;"",",","")</f>
        <v>a2 boolean ,</v>
      </c>
    </row>
    <row r="13" spans="1:12" x14ac:dyDescent="0.2">
      <c r="A13" s="3">
        <v>4</v>
      </c>
      <c r="B13" s="3" t="s">
        <v>160</v>
      </c>
      <c r="C13" s="3" t="s">
        <v>197</v>
      </c>
      <c r="D13" s="14" t="s">
        <v>74</v>
      </c>
      <c r="E13" s="3"/>
      <c r="F13" s="3"/>
      <c r="G13" s="3"/>
      <c r="H13" s="3" t="s">
        <v>72</v>
      </c>
      <c r="I13" s="3"/>
      <c r="J13" s="14" t="s">
        <v>170</v>
      </c>
      <c r="L13" t="str">
        <f>C15&amp;" "&amp;D15&amp;" "&amp;IF(E15&lt;&gt;"","("&amp;E15&amp;")","")&amp;IF(C16&lt;&gt;"",",","")</f>
        <v>a3 boolean ,</v>
      </c>
    </row>
    <row r="14" spans="1:12" x14ac:dyDescent="0.2">
      <c r="A14" s="3">
        <v>5</v>
      </c>
      <c r="B14" s="3" t="s">
        <v>158</v>
      </c>
      <c r="C14" s="3" t="s">
        <v>198</v>
      </c>
      <c r="D14" s="14" t="s">
        <v>74</v>
      </c>
      <c r="E14" s="3"/>
      <c r="F14" s="3"/>
      <c r="G14" s="3"/>
      <c r="H14" s="3" t="s">
        <v>72</v>
      </c>
      <c r="I14" s="3"/>
      <c r="J14" s="14" t="s">
        <v>170</v>
      </c>
      <c r="L14" t="str">
        <f>C16&amp;" "&amp;D16&amp;" "&amp;IF(E16&lt;&gt;"","("&amp;E16&amp;")","")&amp;IF(C17&lt;&gt;"",",","")</f>
        <v>a4 boolean ,</v>
      </c>
    </row>
    <row r="15" spans="1:12" x14ac:dyDescent="0.2">
      <c r="A15" s="3">
        <v>6</v>
      </c>
      <c r="B15" s="3" t="s">
        <v>159</v>
      </c>
      <c r="C15" s="3" t="s">
        <v>199</v>
      </c>
      <c r="D15" s="14" t="s">
        <v>74</v>
      </c>
      <c r="E15" s="3"/>
      <c r="F15" s="3"/>
      <c r="G15" s="3"/>
      <c r="H15" s="3" t="s">
        <v>72</v>
      </c>
      <c r="I15" s="3"/>
      <c r="J15" s="14" t="s">
        <v>170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161</v>
      </c>
      <c r="C16" s="3" t="s">
        <v>200</v>
      </c>
      <c r="D16" s="14" t="s">
        <v>74</v>
      </c>
      <c r="E16" s="3"/>
      <c r="F16" s="3"/>
      <c r="G16" s="3"/>
      <c r="H16" s="3" t="s">
        <v>72</v>
      </c>
      <c r="I16" s="3"/>
      <c r="J16" s="14" t="s">
        <v>170</v>
      </c>
      <c r="L16" t="e">
        <f>#REF!&amp;" "&amp;#REF!&amp;" "&amp;IF(#REF!&lt;&gt;"","("&amp;#REF!&amp;")","")&amp;IF(#REF!&lt;&gt;"",",","")</f>
        <v>#REF!</v>
      </c>
    </row>
    <row r="17" spans="1:12" x14ac:dyDescent="0.2">
      <c r="A17" s="3">
        <v>8</v>
      </c>
      <c r="B17" s="3" t="s">
        <v>169</v>
      </c>
      <c r="C17" s="3" t="s">
        <v>201</v>
      </c>
      <c r="D17" s="14" t="s">
        <v>74</v>
      </c>
      <c r="E17" s="3"/>
      <c r="F17" s="3"/>
      <c r="G17" s="3"/>
      <c r="H17" s="3" t="s">
        <v>72</v>
      </c>
      <c r="I17" s="3"/>
      <c r="J17" s="14" t="s">
        <v>170</v>
      </c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F471-F058-4E03-992C-27A8491BE81D}">
  <dimension ref="A1:L30"/>
  <sheetViews>
    <sheetView workbookViewId="0">
      <selection activeCell="G22" sqref="G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113</v>
      </c>
      <c r="D4" s="1" t="s">
        <v>4</v>
      </c>
      <c r="E4" s="3"/>
    </row>
    <row r="5" spans="1:12" x14ac:dyDescent="0.2">
      <c r="B5" s="1" t="s">
        <v>16</v>
      </c>
      <c r="C5" s="3" t="s">
        <v>114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43</v>
      </c>
      <c r="C11" s="3" t="s">
        <v>56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54</v>
      </c>
      <c r="C12" s="3" t="s">
        <v>57</v>
      </c>
      <c r="D12" s="3" t="s">
        <v>91</v>
      </c>
      <c r="E12" s="3">
        <v>100</v>
      </c>
      <c r="F12" s="3"/>
      <c r="G12" s="3"/>
      <c r="H12" s="3" t="s">
        <v>72</v>
      </c>
      <c r="I12" s="3"/>
      <c r="J12" s="3" t="s">
        <v>149</v>
      </c>
      <c r="L12" t="str">
        <f>C11&amp;" "&amp;D11&amp;" "&amp;IF(E11&lt;&gt;"","("&amp;E11&amp;")","")&amp;IF(C12&lt;&gt;"",",","")</f>
        <v>event_name varcher (100),</v>
      </c>
    </row>
    <row r="13" spans="1:12" x14ac:dyDescent="0.2">
      <c r="A13" s="3">
        <v>4</v>
      </c>
      <c r="B13" s="3" t="s">
        <v>55</v>
      </c>
      <c r="C13" s="3" t="s">
        <v>58</v>
      </c>
      <c r="D13" s="3" t="s">
        <v>39</v>
      </c>
      <c r="E13" s="3">
        <v>100</v>
      </c>
      <c r="F13" s="3"/>
      <c r="G13" s="3"/>
      <c r="H13" s="3" t="s">
        <v>72</v>
      </c>
      <c r="I13" s="3"/>
      <c r="J13" s="3"/>
      <c r="L13" t="str">
        <f>C12&amp;" "&amp;D12&amp;" "&amp;IF(E12&lt;&gt;"","("&amp;E12&amp;")","")&amp;IF(C13&lt;&gt;"",",","")</f>
        <v>event_day DateTime (100),</v>
      </c>
    </row>
    <row r="14" spans="1:12" x14ac:dyDescent="0.2">
      <c r="A14" s="3">
        <v>5</v>
      </c>
      <c r="B14" s="3" t="s">
        <v>10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/>
      <c r="L14" t="str">
        <f>C13&amp;" "&amp;D13&amp;" "&amp;IF(E13&lt;&gt;"","("&amp;E13&amp;")","")&amp;IF(C15&lt;&gt;"",",","")</f>
        <v>event_place varcher (100),</v>
      </c>
    </row>
    <row r="15" spans="1:12" x14ac:dyDescent="0.2">
      <c r="A15" s="3">
        <v>6</v>
      </c>
      <c r="B15" s="9" t="s">
        <v>85</v>
      </c>
      <c r="C15" s="3" t="s">
        <v>40</v>
      </c>
      <c r="D15" s="3" t="s">
        <v>39</v>
      </c>
      <c r="E15" s="3">
        <v>100</v>
      </c>
      <c r="F15" s="3"/>
      <c r="G15" s="3"/>
      <c r="H15" s="3" t="s">
        <v>72</v>
      </c>
      <c r="I15" s="3"/>
      <c r="J15" s="3" t="s">
        <v>145</v>
      </c>
      <c r="L15" t="str">
        <f>C15&amp;" "&amp;D15&amp;" "&amp;IF(E15&lt;&gt;"","("&amp;E15&amp;")","")&amp;IF(C14&lt;&gt;"",",","")</f>
        <v>user_name varcher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127</v>
      </c>
      <c r="L16" t="str">
        <f>C14&amp;" "&amp;D14&amp;" "&amp;IF(E16&lt;&gt;"","("&amp;E16&amp;")","")&amp;IF(C17&lt;&gt;"",",","")</f>
        <v xml:space="preserve">event_remarks varcher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C21&amp;" "&amp;D21&amp;" "&amp;IF(E21&lt;&gt;"","("&amp;E21&amp;")","")&amp;IF(#REF!&lt;&gt;"",",","")</f>
        <v>#REF!</v>
      </c>
    </row>
    <row r="22" spans="1:12" x14ac:dyDescent="0.2">
      <c r="A22" s="3">
        <v>13</v>
      </c>
      <c r="B22" s="3"/>
      <c r="C22" s="3"/>
      <c r="E22" s="3"/>
      <c r="F22" s="3"/>
      <c r="G22" s="3"/>
      <c r="H22" s="3"/>
      <c r="I22" s="3"/>
      <c r="J22" s="3"/>
      <c r="L22" t="e">
        <f>#REF!&amp;" "&amp;#REF!&amp;" "&amp;IF(E22&lt;&gt;"","("&amp;E22&amp;")","")&amp;IF(C23&lt;&gt;"",",","")</f>
        <v>#REF!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47A1-6994-48C4-901E-1AA2C66B042A}">
  <dimension ref="A1:L32"/>
  <sheetViews>
    <sheetView topLeftCell="A3" workbookViewId="0">
      <selection activeCell="C17" sqref="C17"/>
    </sheetView>
  </sheetViews>
  <sheetFormatPr defaultRowHeight="13.2" x14ac:dyDescent="0.2"/>
  <cols>
    <col min="2" max="2" width="16.109375" customWidth="1"/>
    <col min="3" max="3" width="14.44140625" customWidth="1"/>
    <col min="4" max="4" width="16.21875" customWidth="1"/>
    <col min="5" max="5" width="11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332031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112</v>
      </c>
      <c r="D4" s="1" t="s">
        <v>4</v>
      </c>
      <c r="E4" s="3"/>
    </row>
    <row r="5" spans="1:12" x14ac:dyDescent="0.2">
      <c r="B5" s="1" t="s">
        <v>16</v>
      </c>
      <c r="C5" s="3" t="s">
        <v>180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dms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92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72</v>
      </c>
      <c r="I11" s="3"/>
      <c r="J11" s="3" t="s">
        <v>140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10" t="s">
        <v>93</v>
      </c>
      <c r="C12" s="3" t="s">
        <v>94</v>
      </c>
      <c r="D12" s="3" t="s">
        <v>39</v>
      </c>
      <c r="E12" s="3">
        <v>100</v>
      </c>
      <c r="F12" s="3"/>
      <c r="G12" s="3"/>
      <c r="H12" s="3" t="s">
        <v>72</v>
      </c>
      <c r="I12" s="3"/>
      <c r="J12" s="3" t="s">
        <v>140</v>
      </c>
      <c r="L12" t="str">
        <f>C12&amp;" "&amp;D12&amp;" "&amp;IF(E12&lt;&gt;"","("&amp;E12&amp;")","")&amp;IF(C16&lt;&gt;"",",","")</f>
        <v>_id varcher (100),</v>
      </c>
    </row>
    <row r="13" spans="1:12" ht="13.2" customHeight="1" x14ac:dyDescent="0.2">
      <c r="A13" s="19"/>
      <c r="B13" s="20"/>
      <c r="C13" s="20"/>
      <c r="D13" s="20"/>
      <c r="E13" s="20"/>
      <c r="F13" s="20"/>
      <c r="G13" s="20"/>
      <c r="H13" s="20"/>
      <c r="I13" s="21"/>
      <c r="J13" s="3" t="s">
        <v>95</v>
      </c>
      <c r="L13" t="str">
        <f>C16&amp;" "&amp;D16&amp;" "&amp;IF(E13&lt;&gt;"","("&amp;E13&amp;")","")&amp;IF(C17&lt;&gt;"",",","")</f>
        <v>dm_day DateTime ,</v>
      </c>
    </row>
    <row r="14" spans="1:12" ht="15" customHeight="1" x14ac:dyDescent="0.2">
      <c r="A14" s="22"/>
      <c r="B14" s="23"/>
      <c r="C14" s="23"/>
      <c r="D14" s="23"/>
      <c r="E14" s="23"/>
      <c r="F14" s="23"/>
      <c r="G14" s="23"/>
      <c r="H14" s="23"/>
      <c r="I14" s="24"/>
      <c r="J14" s="3" t="s">
        <v>96</v>
      </c>
    </row>
    <row r="15" spans="1:12" ht="15" customHeight="1" x14ac:dyDescent="0.2">
      <c r="A15" s="25"/>
      <c r="B15" s="26"/>
      <c r="C15" s="26"/>
      <c r="D15" s="26"/>
      <c r="E15" s="26"/>
      <c r="F15" s="26"/>
      <c r="G15" s="26"/>
      <c r="H15" s="26"/>
      <c r="I15" s="27"/>
      <c r="J15" s="3" t="s">
        <v>97</v>
      </c>
    </row>
    <row r="16" spans="1:12" x14ac:dyDescent="0.2">
      <c r="A16" s="3">
        <v>4</v>
      </c>
      <c r="B16" s="3" t="s">
        <v>65</v>
      </c>
      <c r="C16" s="3" t="s">
        <v>63</v>
      </c>
      <c r="D16" s="3" t="s">
        <v>91</v>
      </c>
      <c r="E16" s="3"/>
      <c r="F16" s="3"/>
      <c r="G16" s="3"/>
      <c r="H16" s="3" t="s">
        <v>72</v>
      </c>
      <c r="I16" s="3"/>
      <c r="J16" s="3" t="s">
        <v>82</v>
      </c>
      <c r="L16" t="e">
        <f>C17&amp;" "&amp;D17&amp;" "&amp;IF(E16&lt;&gt;"","("&amp;E16&amp;")","")&amp;IF(#REF!&lt;&gt;"",",","")</f>
        <v>#REF!</v>
      </c>
    </row>
    <row r="17" spans="1:12" x14ac:dyDescent="0.2">
      <c r="A17" s="3">
        <v>5</v>
      </c>
      <c r="B17" s="3" t="s">
        <v>62</v>
      </c>
      <c r="C17" s="3" t="s">
        <v>193</v>
      </c>
      <c r="D17" s="3" t="s">
        <v>39</v>
      </c>
      <c r="E17" s="3">
        <v>200</v>
      </c>
      <c r="F17" s="3"/>
      <c r="G17" s="3"/>
      <c r="H17" s="3" t="s">
        <v>72</v>
      </c>
      <c r="I17" s="3"/>
      <c r="J17" s="3"/>
      <c r="L17" t="e">
        <f>#REF!&amp;" "&amp;#REF!&amp;" "&amp;IF(E17&lt;&gt;"","("&amp;E17&amp;")","")&amp;IF(C18&lt;&gt;"",",","")</f>
        <v>#REF!</v>
      </c>
    </row>
    <row r="18" spans="1:12" x14ac:dyDescent="0.2">
      <c r="A18" s="3">
        <v>6</v>
      </c>
      <c r="B18" s="3" t="s">
        <v>103</v>
      </c>
      <c r="C18" s="3" t="s">
        <v>104</v>
      </c>
      <c r="D18" s="3" t="s">
        <v>74</v>
      </c>
      <c r="E18" s="3"/>
      <c r="F18" s="3"/>
      <c r="G18" s="3"/>
      <c r="H18" s="3" t="s">
        <v>72</v>
      </c>
      <c r="I18" s="3"/>
      <c r="J18" s="3" t="s">
        <v>105</v>
      </c>
      <c r="L18" t="str">
        <f t="shared" ref="L18:L31" si="0">C18&amp;" "&amp;D18&amp;" "&amp;IF(E18&lt;&gt;"","("&amp;E18&amp;")","")&amp;IF(C19&lt;&gt;"",",","")</f>
        <v xml:space="preserve">read boolean </v>
      </c>
    </row>
    <row r="19" spans="1:12" x14ac:dyDescent="0.2">
      <c r="A19" s="3">
        <v>7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8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9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10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11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12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13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14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15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16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17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18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19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mergeCells count="1">
    <mergeCell ref="A13:I15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FBB6-44DE-49E8-9BC6-2822E875A486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6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111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news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72</v>
      </c>
      <c r="G10" s="3" t="s">
        <v>72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67</v>
      </c>
      <c r="D11" s="3" t="s">
        <v>39</v>
      </c>
      <c r="E11" s="3">
        <v>50</v>
      </c>
      <c r="F11" s="3"/>
      <c r="G11" s="3"/>
      <c r="H11" s="3" t="s">
        <v>72</v>
      </c>
      <c r="I11" s="3"/>
      <c r="J11" s="3"/>
      <c r="L11" t="str">
        <f>C11&amp;" "&amp;D11&amp;" "&amp;IF(E11&lt;&gt;"","("&amp;E11&amp;")","")&amp;IF(C12&lt;&gt;"",",","")</f>
        <v>news_title varcher (50),</v>
      </c>
    </row>
    <row r="12" spans="1:12" x14ac:dyDescent="0.2">
      <c r="A12" s="3">
        <v>3</v>
      </c>
      <c r="B12" s="3" t="s">
        <v>65</v>
      </c>
      <c r="C12" s="3" t="s">
        <v>68</v>
      </c>
      <c r="D12" s="3" t="s">
        <v>59</v>
      </c>
      <c r="E12" s="3"/>
      <c r="F12" s="3"/>
      <c r="G12" s="3"/>
      <c r="H12" s="3" t="s">
        <v>72</v>
      </c>
      <c r="I12" s="3"/>
      <c r="J12" s="3" t="s">
        <v>82</v>
      </c>
      <c r="L12" t="str">
        <f>C12&amp;" "&amp;D12&amp;" "&amp;IF(E12&lt;&gt;"","("&amp;E12&amp;")","")&amp;IF(C13&lt;&gt;"",",","")</f>
        <v>news_day Date ,</v>
      </c>
    </row>
    <row r="13" spans="1:12" x14ac:dyDescent="0.2">
      <c r="A13" s="3">
        <v>4</v>
      </c>
      <c r="B13" s="3" t="s">
        <v>66</v>
      </c>
      <c r="C13" s="3" t="s">
        <v>192</v>
      </c>
      <c r="D13" s="3" t="s">
        <v>39</v>
      </c>
      <c r="E13" s="3">
        <v>200</v>
      </c>
      <c r="F13" s="3"/>
      <c r="G13" s="3"/>
      <c r="H13" s="3" t="s">
        <v>72</v>
      </c>
      <c r="I13" s="3"/>
      <c r="J13" s="3"/>
      <c r="L13" t="str">
        <f>C13&amp;" "&amp;D13&amp;" "&amp;IF(E13&lt;&gt;"","("&amp;E13&amp;")","")&amp;IF(C14&lt;&gt;"",",","")</f>
        <v>news_detail varcher (200),</v>
      </c>
    </row>
    <row r="14" spans="1:12" x14ac:dyDescent="0.2">
      <c r="A14" s="3">
        <v>5</v>
      </c>
      <c r="B14" s="10" t="s">
        <v>61</v>
      </c>
      <c r="C14" s="3" t="s">
        <v>36</v>
      </c>
      <c r="D14" s="3" t="s">
        <v>84</v>
      </c>
      <c r="E14" s="3">
        <v>100</v>
      </c>
      <c r="F14" s="3"/>
      <c r="G14" s="3"/>
      <c r="H14" s="3" t="s">
        <v>72</v>
      </c>
      <c r="I14" s="3"/>
      <c r="J14" s="3" t="s">
        <v>141</v>
      </c>
      <c r="L14" t="str">
        <f>C14&amp;" "&amp;D14&amp;" "&amp;IF(E14&lt;&gt;"","("&amp;E14&amp;")","")&amp;IF(C15&lt;&gt;"",",","")</f>
        <v>user_id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</vt:lpstr>
      <vt:lpstr>ユーザー</vt:lpstr>
      <vt:lpstr>動物（種類）</vt:lpstr>
      <vt:lpstr>動物（個体）</vt:lpstr>
      <vt:lpstr>診断テスト質問</vt:lpstr>
      <vt:lpstr>診断テスト回答</vt:lpstr>
      <vt:lpstr>譲渡会</vt:lpstr>
      <vt:lpstr>DM</vt:lpstr>
      <vt:lpstr>お知らせ</vt:lpstr>
      <vt:lpstr>予約</vt:lpstr>
      <vt:lpstr>管理者</vt:lpstr>
      <vt:lpstr>Q&amp;A</vt:lpstr>
      <vt:lpstr>日記</vt:lpstr>
      <vt:lpstr>保護団体情報</vt:lpstr>
      <vt:lpstr>相性診断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麟太郎 大谷</cp:lastModifiedBy>
  <dcterms:created xsi:type="dcterms:W3CDTF">2016-05-11T06:52:52Z</dcterms:created>
  <dcterms:modified xsi:type="dcterms:W3CDTF">2024-06-13T02:50:28Z</dcterms:modified>
</cp:coreProperties>
</file>