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671" documentId="13_ncr:1_{39BD9450-9C4D-4446-B997-0E670738EDF1}" xr6:coauthVersionLast="47" xr6:coauthVersionMax="47" xr10:uidLastSave="{ED017D91-3298-4192-A2C8-E1A4373062D3}"/>
  <bookViews>
    <workbookView xWindow="32985" yWindow="2085" windowWidth="17280" windowHeight="10920" firstSheet="6" activeTab="2" xr2:uid="{00000000-000D-0000-FFFF-FFFF00000000}"/>
  </bookViews>
  <sheets>
    <sheet name="テーブル一覧" sheetId="1" r:id="rId1"/>
    <sheet name="IdPw" sheetId="2" r:id="rId2"/>
    <sheet name="User" sheetId="3" r:id="rId3"/>
    <sheet name="Request" sheetId="8" r:id="rId4"/>
    <sheet name="Request_demo" sheetId="9" r:id="rId5"/>
    <sheet name="StandByUser" sheetId="4" r:id="rId6"/>
    <sheet name="StandByUser _demo" sheetId="10" r:id="rId7"/>
    <sheet name="Taxi" sheetId="5" r:id="rId8"/>
    <sheet name="Chat" sheetId="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0" l="1"/>
  <c r="L13" i="10"/>
  <c r="L11" i="9"/>
  <c r="L12" i="9"/>
  <c r="L13" i="9"/>
  <c r="L14" i="9"/>
  <c r="L15" i="9"/>
  <c r="L16" i="9"/>
  <c r="L17" i="9"/>
  <c r="L18" i="9"/>
  <c r="L19" i="9"/>
  <c r="L20" i="9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0" i="10"/>
  <c r="L9" i="10"/>
  <c r="L27" i="9"/>
  <c r="L26" i="9"/>
  <c r="L25" i="9"/>
  <c r="L24" i="9"/>
  <c r="L23" i="9"/>
  <c r="L22" i="9"/>
  <c r="L10" i="9"/>
  <c r="L9" i="9"/>
  <c r="L11" i="3"/>
  <c r="L12" i="3"/>
  <c r="L13" i="3"/>
  <c r="L14" i="3"/>
  <c r="L15" i="3"/>
  <c r="L16" i="3"/>
  <c r="L17" i="3"/>
  <c r="L18" i="3"/>
  <c r="L11" i="8"/>
  <c r="L12" i="8"/>
  <c r="L13" i="8"/>
  <c r="L14" i="8"/>
  <c r="L15" i="8"/>
  <c r="L16" i="8"/>
  <c r="L17" i="8"/>
  <c r="L18" i="8"/>
  <c r="L19" i="8"/>
  <c r="L20" i="8"/>
  <c r="L21" i="8"/>
  <c r="L22" i="8"/>
  <c r="L10" i="8"/>
  <c r="L11" i="5"/>
  <c r="L12" i="5"/>
  <c r="L13" i="5"/>
  <c r="L14" i="5"/>
  <c r="L15" i="5"/>
  <c r="L15" i="4"/>
  <c r="L14" i="4"/>
  <c r="L23" i="4"/>
  <c r="L24" i="4"/>
  <c r="L25" i="4"/>
  <c r="L26" i="4"/>
  <c r="L27" i="4"/>
  <c r="L28" i="4"/>
  <c r="L29" i="4"/>
  <c r="L22" i="4"/>
  <c r="M10" i="6"/>
  <c r="M11" i="6"/>
  <c r="L29" i="8"/>
  <c r="L28" i="8"/>
  <c r="L27" i="8"/>
  <c r="L26" i="8"/>
  <c r="L25" i="8"/>
  <c r="L24" i="8"/>
  <c r="L9" i="8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0" i="5"/>
  <c r="L9" i="5"/>
  <c r="L10" i="4"/>
  <c r="L21" i="4"/>
  <c r="L20" i="4"/>
  <c r="L19" i="4"/>
  <c r="L18" i="4"/>
  <c r="L17" i="4"/>
  <c r="L16" i="4"/>
  <c r="L13" i="4"/>
  <c r="L12" i="4"/>
  <c r="L11" i="4"/>
  <c r="L9" i="4"/>
  <c r="L29" i="3"/>
  <c r="L28" i="3"/>
  <c r="L27" i="3"/>
  <c r="L26" i="3"/>
  <c r="L25" i="3"/>
  <c r="L24" i="3"/>
  <c r="L23" i="3"/>
  <c r="L22" i="3"/>
  <c r="L21" i="3"/>
  <c r="L20" i="3"/>
  <c r="L19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<sst xmlns="http://schemas.openxmlformats.org/spreadsheetml/2006/main" count="567" uniqueCount="151">
  <si>
    <t>テーブル一覧</t>
    <rPh sb="4" eb="6">
      <t>イチラン</t>
    </rPh>
    <phoneticPr fontId="1"/>
  </si>
  <si>
    <t>チーム名</t>
    <rPh sb="3" eb="4">
      <t>ナ</t>
    </rPh>
    <phoneticPr fontId="1"/>
  </si>
  <si>
    <t>唐揚げ定食</t>
  </si>
  <si>
    <t>作成者</t>
    <rPh sb="0" eb="3">
      <t>サクセイシャ</t>
    </rPh>
    <phoneticPr fontId="1"/>
  </si>
  <si>
    <t>黒瀬大地</t>
  </si>
  <si>
    <t>システム名</t>
    <rPh sb="4" eb="5">
      <t>ナ</t>
    </rPh>
    <phoneticPr fontId="1"/>
  </si>
  <si>
    <t>シェアタク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</si>
  <si>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</si>
  <si>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</si>
  <si>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</si>
  <si>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</si>
  <si>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</si>
  <si>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</si>
  <si>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</si>
  <si>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</si>
  <si>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ID/パスワード</t>
  </si>
  <si>
    <t>IdPw</t>
  </si>
  <si>
    <t>テーブル</t>
  </si>
  <si>
    <t>ユーザ情報登録</t>
  </si>
  <si>
    <t>User</t>
  </si>
  <si>
    <t>待機情報</t>
  </si>
  <si>
    <t>StandByUser</t>
  </si>
  <si>
    <t>申請情報</t>
  </si>
  <si>
    <t>Request</t>
  </si>
  <si>
    <t>タクシー会社情報</t>
  </si>
  <si>
    <t>Taxi</t>
  </si>
  <si>
    <t>チャット管理</t>
  </si>
  <si>
    <t>Chat</t>
  </si>
  <si>
    <t>黒瀬　大地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</si>
  <si>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</si>
  <si>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</si>
  <si>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</si>
  <si>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</si>
  <si>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</si>
  <si>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</si>
  <si>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</si>
  <si>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</si>
  <si>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</si>
  <si>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 xml:space="preserve">id </t>
  </si>
  <si>
    <t>int</t>
  </si>
  <si>
    <t>〇</t>
  </si>
  <si>
    <t>ユーザの個別ID(自動採番)</t>
  </si>
  <si>
    <t>パスワード</t>
  </si>
  <si>
    <t>pass</t>
  </si>
  <si>
    <t>varchar</t>
  </si>
  <si>
    <t>メアド(ユーザーID)</t>
  </si>
  <si>
    <t>email</t>
  </si>
  <si>
    <t>ログイン時のIDとして使用</t>
  </si>
  <si>
    <t>)</t>
    <phoneticPr fontId="1"/>
  </si>
  <si>
    <t>氏名</t>
  </si>
  <si>
    <t>name</t>
  </si>
  <si>
    <t>ニックネーム</t>
  </si>
  <si>
    <t>nickname</t>
  </si>
  <si>
    <t>性別</t>
  </si>
  <si>
    <t>gender</t>
  </si>
  <si>
    <t>数値(0:男性 1:女性)</t>
  </si>
  <si>
    <t>自宅住所(緯度)</t>
  </si>
  <si>
    <t>address_latitude</t>
  </si>
  <si>
    <t>decimal</t>
  </si>
  <si>
    <t>小数点以下2桁</t>
  </si>
  <si>
    <t>自宅住所(経度)</t>
  </si>
  <si>
    <t>address_longitude</t>
  </si>
  <si>
    <t>会話無し</t>
  </si>
  <si>
    <t>talking</t>
  </si>
  <si>
    <t>0:チェック無し 1:会話無し</t>
  </si>
  <si>
    <t>非喫煙</t>
  </si>
  <si>
    <t>smoking</t>
  </si>
  <si>
    <t>0:チェック無し 1:非喫煙</t>
  </si>
  <si>
    <t>相手の性別</t>
  </si>
  <si>
    <t>partner_gender</t>
  </si>
  <si>
    <t>0:男性のみ　1:女性のみ　2:指定なし</t>
  </si>
  <si>
    <t>id</t>
  </si>
  <si>
    <t>自宅住所</t>
  </si>
  <si>
    <t>address</t>
  </si>
  <si>
    <t>住所格納(デモ用)</t>
  </si>
  <si>
    <t>申請ID</t>
  </si>
  <si>
    <t>request_id</t>
  </si>
  <si>
    <t>申請者自身のID</t>
  </si>
  <si>
    <t>現在地緯度</t>
  </si>
  <si>
    <t>current_latitude</t>
  </si>
  <si>
    <t>現在地経度</t>
  </si>
  <si>
    <t>current_longitude</t>
  </si>
  <si>
    <t>降車位置緯度</t>
  </si>
  <si>
    <t>drop_off_latitude</t>
  </si>
  <si>
    <t>降車位置経度</t>
  </si>
  <si>
    <t>drop_off_longitude</t>
  </si>
  <si>
    <t>乗車人数</t>
  </si>
  <si>
    <t>headcount</t>
  </si>
  <si>
    <t>申請状態</t>
  </si>
  <si>
    <t>status</t>
  </si>
  <si>
    <t>(0:申請中 1:承認 2:却下)</t>
  </si>
  <si>
    <t>申請相手のID</t>
  </si>
  <si>
    <t>partner_id</t>
  </si>
  <si>
    <t>登録日時</t>
  </si>
  <si>
    <t>registration_date</t>
  </si>
  <si>
    <t>デモ用申請情報</t>
  </si>
  <si>
    <t>Request_demo</t>
  </si>
  <si>
    <t>現在地住所</t>
  </si>
  <si>
    <t>current_address</t>
  </si>
  <si>
    <t>デモ用</t>
  </si>
  <si>
    <t>降車位置住所</t>
  </si>
  <si>
    <t>drop_off_point</t>
  </si>
  <si>
    <t>地図パス</t>
  </si>
  <si>
    <t>map_pass</t>
  </si>
  <si>
    <t>地図画像パス(デモ用)</t>
  </si>
  <si>
    <t>走行距離</t>
  </si>
  <si>
    <t>distance</t>
  </si>
  <si>
    <t>所要時間(分)</t>
  </si>
  <si>
    <t>required_time</t>
  </si>
  <si>
    <t>分で格納</t>
  </si>
  <si>
    <t>待機情報ID</t>
  </si>
  <si>
    <t>stand_by_id</t>
  </si>
  <si>
    <t>登録者自身のID</t>
  </si>
  <si>
    <t>希望日時</t>
  </si>
  <si>
    <t>date</t>
  </si>
  <si>
    <t>待機状態</t>
  </si>
  <si>
    <t>flag</t>
  </si>
  <si>
    <t>フラグ(1(待機状態) / 0(非待機状態))</t>
  </si>
  <si>
    <t>0:指定なし　1:男性のみ　2:女性のみ</t>
  </si>
  <si>
    <t>デモ用待機情報</t>
  </si>
  <si>
    <t>StandByUser_demo</t>
  </si>
  <si>
    <t>drop_off_address</t>
  </si>
  <si>
    <t>会社番号</t>
  </si>
  <si>
    <t>taxinumber</t>
  </si>
  <si>
    <t>会社名</t>
  </si>
  <si>
    <t>company</t>
  </si>
  <si>
    <t>電話番号</t>
  </si>
  <si>
    <t>phone</t>
  </si>
  <si>
    <t>ハイフン有</t>
  </si>
  <si>
    <t>住所(緯度)</t>
  </si>
  <si>
    <t>taxi_address_latitude</t>
  </si>
  <si>
    <t>住所(経度)</t>
  </si>
  <si>
    <t>taxi_address_longitude</t>
  </si>
  <si>
    <t>金額</t>
  </si>
  <si>
    <t>price</t>
  </si>
  <si>
    <t>円/距離</t>
  </si>
  <si>
    <t>住所</t>
  </si>
  <si>
    <t>taxi_address</t>
  </si>
  <si>
    <t>住所を格納(デモ用)</t>
  </si>
  <si>
    <t>チャット</t>
  </si>
  <si>
    <t>ユニークキー</t>
  </si>
  <si>
    <t>テキスト本文</t>
  </si>
  <si>
    <t>chat_text</t>
  </si>
  <si>
    <t>ルームID</t>
  </si>
  <si>
    <t>chat_id</t>
  </si>
  <si>
    <t>申請IDから持ってくる</t>
  </si>
  <si>
    <t>送信者ID</t>
  </si>
  <si>
    <t>sender_id</t>
  </si>
  <si>
    <t>送信日時</t>
  </si>
  <si>
    <t>chat_date</t>
  </si>
  <si>
    <t>自動採番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</si>
</sst>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sz val="11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0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4" sqref="E14"/>
    </sheetView>
  </sheetViews>
  <sheetFormatPr defaultRowHeight="13.15"/>
  <cols>
    <col min="2" max="2" width="12.28515625" bestFit="1" customWidth="1"/>
    <col min="3" max="3" width="28.140625" bestFit="1" customWidth="1"/>
    <col min="4" max="4" width="17.85546875" customWidth="1"/>
    <col min="5" max="5" width="21.28515625" customWidth="1"/>
    <col min="6" max="6" width="58.710937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45817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/>
      <c r="D14" s="3"/>
      <c r="E14" s="3"/>
      <c r="F14" s="3"/>
    </row>
    <row r="15" spans="1:6">
      <c r="B15" s="3">
        <v>8</v>
      </c>
      <c r="C15" s="3"/>
      <c r="D15" s="3"/>
      <c r="E15" s="3"/>
      <c r="F15" s="3"/>
    </row>
    <row r="16" spans="1:6">
      <c r="B16" s="3">
        <v>9</v>
      </c>
      <c r="C16" s="3"/>
      <c r="D16" s="3"/>
      <c r="E16" s="3"/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31" sqref="E31"/>
    </sheetView>
  </sheetViews>
  <sheetFormatPr defaultRowHeight="13.15"/>
  <cols>
    <col min="2" max="2" width="18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28</v>
      </c>
    </row>
    <row r="3" spans="1:12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29</v>
      </c>
      <c r="C4" s="3" t="s">
        <v>15</v>
      </c>
      <c r="D4" s="1" t="s">
        <v>8</v>
      </c>
      <c r="E4" s="3"/>
    </row>
    <row r="5" spans="1:12">
      <c r="B5" s="1" t="s">
        <v>30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IdPw (</v>
      </c>
    </row>
    <row r="10" spans="1:12" ht="13.5">
      <c r="A10" s="3">
        <v>1</v>
      </c>
      <c r="B10" s="6" t="s">
        <v>37</v>
      </c>
      <c r="C10" s="3" t="s">
        <v>38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10" t="s">
        <v>41</v>
      </c>
      <c r="L10" t="str">
        <f>C10&amp;" "&amp;D10&amp;" "&amp;IF(E10&lt;&gt;"","("&amp;E10&amp;")","")&amp;IF(C11&lt;&gt;"",",","")</f>
        <v>id  int ,</v>
      </c>
    </row>
    <row r="11" spans="1:12">
      <c r="A11" s="3">
        <v>2</v>
      </c>
      <c r="B11" s="6" t="s">
        <v>42</v>
      </c>
      <c r="C11" s="3" t="s">
        <v>43</v>
      </c>
      <c r="D11" s="3" t="s">
        <v>44</v>
      </c>
      <c r="E11" s="3">
        <v>20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>
      <c r="A12" s="3">
        <v>3</v>
      </c>
      <c r="B12" s="3" t="s">
        <v>45</v>
      </c>
      <c r="C12" s="3" t="s">
        <v>46</v>
      </c>
      <c r="D12" s="3" t="s">
        <v>44</v>
      </c>
      <c r="E12" s="3">
        <v>320</v>
      </c>
      <c r="F12" s="3"/>
      <c r="G12" s="3"/>
      <c r="H12" s="3" t="s">
        <v>40</v>
      </c>
      <c r="I12" s="3"/>
      <c r="J12" s="3" t="s">
        <v>47</v>
      </c>
      <c r="L12" t="str">
        <f>C12&amp;" "&amp;D12&amp;" "&amp;IF(E12&lt;&gt;"","("&amp;E12&amp;")","")&amp;IF(C13&lt;&gt;"",",","")</f>
        <v>email varchar (320)</v>
      </c>
    </row>
    <row r="13" spans="1:12">
      <c r="A13" s="3">
        <v>4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48F1-0CE4-49D6-A95F-752D2E950087}">
  <dimension ref="A1:L30"/>
  <sheetViews>
    <sheetView tabSelected="1" workbookViewId="0">
      <selection activeCell="C20" sqref="C20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 t="s">
        <v>28</v>
      </c>
    </row>
    <row r="3" spans="1:12" ht="13.15">
      <c r="B3" s="1" t="s">
        <v>5</v>
      </c>
      <c r="C3" s="2" t="s">
        <v>6</v>
      </c>
      <c r="D3" s="1" t="s">
        <v>7</v>
      </c>
      <c r="E3" s="5">
        <v>45817</v>
      </c>
    </row>
    <row r="4" spans="1:12" ht="13.15">
      <c r="B4" s="1" t="s">
        <v>29</v>
      </c>
      <c r="C4" s="3" t="s">
        <v>18</v>
      </c>
      <c r="D4" s="1" t="s">
        <v>8</v>
      </c>
      <c r="E4" s="3"/>
    </row>
    <row r="5" spans="1:12" ht="13.15">
      <c r="B5" s="1" t="s">
        <v>30</v>
      </c>
      <c r="C5" s="3" t="s">
        <v>19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User (</v>
      </c>
    </row>
    <row r="10" spans="1:12" ht="13.15">
      <c r="A10" s="3">
        <v>1</v>
      </c>
      <c r="B10" s="6" t="s">
        <v>49</v>
      </c>
      <c r="C10" s="3" t="s">
        <v>50</v>
      </c>
      <c r="D10" s="3" t="s">
        <v>44</v>
      </c>
      <c r="E10" s="3">
        <v>100</v>
      </c>
      <c r="F10" s="3"/>
      <c r="G10" s="3"/>
      <c r="H10" s="7" t="s">
        <v>40</v>
      </c>
      <c r="I10" s="3"/>
      <c r="J10" s="3"/>
      <c r="L10" t="str">
        <f>C10&amp;" "&amp;D10&amp;" "&amp;IF(E10&lt;&gt;"","("&amp;E10&amp;")","")&amp;IF(C11&lt;&gt;"",",","")</f>
        <v>name varchar (100),</v>
      </c>
    </row>
    <row r="11" spans="1:12" ht="13.15">
      <c r="A11" s="3">
        <v>2</v>
      </c>
      <c r="B11" s="6" t="s">
        <v>51</v>
      </c>
      <c r="C11" s="3" t="s">
        <v>52</v>
      </c>
      <c r="D11" s="3" t="s">
        <v>44</v>
      </c>
      <c r="E11" s="3">
        <v>100</v>
      </c>
      <c r="F11" s="3"/>
      <c r="G11" s="3"/>
      <c r="H11" s="7" t="s">
        <v>40</v>
      </c>
      <c r="I11" s="3"/>
      <c r="J11" s="3"/>
      <c r="L11" t="str">
        <f t="shared" ref="L11:L18" si="0">C11&amp;" "&amp;D11&amp;" "&amp;IF(E11&lt;&gt;"","("&amp;E11&amp;")","")&amp;IF(C12&lt;&gt;"",",","")</f>
        <v>nickname varchar (100),</v>
      </c>
    </row>
    <row r="12" spans="1:12" ht="13.15">
      <c r="A12" s="3">
        <v>3</v>
      </c>
      <c r="B12" s="20" t="s">
        <v>53</v>
      </c>
      <c r="C12" s="18" t="s">
        <v>54</v>
      </c>
      <c r="D12" s="18" t="s">
        <v>39</v>
      </c>
      <c r="E12" s="18"/>
      <c r="F12" s="18"/>
      <c r="G12" s="18"/>
      <c r="H12" s="21" t="s">
        <v>40</v>
      </c>
      <c r="I12" s="18"/>
      <c r="J12" s="18" t="s">
        <v>55</v>
      </c>
      <c r="L12" t="str">
        <f t="shared" si="0"/>
        <v>gender int ,</v>
      </c>
    </row>
    <row r="13" spans="1:12" ht="13.15">
      <c r="A13" s="2">
        <v>4</v>
      </c>
      <c r="B13" s="17" t="s">
        <v>56</v>
      </c>
      <c r="C13" s="17" t="s">
        <v>57</v>
      </c>
      <c r="D13" s="27" t="s">
        <v>58</v>
      </c>
      <c r="E13" s="17"/>
      <c r="F13" s="24"/>
      <c r="G13" s="17"/>
      <c r="H13" s="17"/>
      <c r="I13" s="17"/>
      <c r="J13" s="17" t="s">
        <v>59</v>
      </c>
      <c r="L13" t="str">
        <f>C13&amp;" "&amp;D13&amp;" "&amp;IF(J13&lt;&gt;"","("&amp;J13&amp;")","")&amp;IF(C14&lt;&gt;"",",","")</f>
        <v>address_latitude decimal (小数点以下2桁),</v>
      </c>
    </row>
    <row r="14" spans="1:12">
      <c r="A14" s="2">
        <v>5</v>
      </c>
      <c r="B14" s="17" t="s">
        <v>60</v>
      </c>
      <c r="C14" s="17" t="s">
        <v>61</v>
      </c>
      <c r="D14" s="27" t="s">
        <v>58</v>
      </c>
      <c r="E14" s="17"/>
      <c r="F14" s="24"/>
      <c r="G14" s="17"/>
      <c r="H14" s="17"/>
      <c r="I14" s="17"/>
      <c r="J14" s="17" t="s">
        <v>59</v>
      </c>
      <c r="L14" t="str">
        <f>C14&amp;" "&amp;D14&amp;" "&amp;IF(J14&lt;&gt;"","("&amp;J14&amp;")","")&amp;IF(C15&lt;&gt;"",",","")</f>
        <v>address_longitude decimal (小数点以下2桁),</v>
      </c>
    </row>
    <row r="15" spans="1:12">
      <c r="A15" s="3">
        <v>6</v>
      </c>
      <c r="B15" s="16" t="s">
        <v>62</v>
      </c>
      <c r="C15" s="16" t="s">
        <v>63</v>
      </c>
      <c r="D15" s="16" t="s">
        <v>39</v>
      </c>
      <c r="E15" s="16"/>
      <c r="F15" s="16"/>
      <c r="G15" s="16"/>
      <c r="H15" s="16"/>
      <c r="I15" s="16"/>
      <c r="J15" s="25" t="s">
        <v>64</v>
      </c>
      <c r="L15" t="str">
        <f t="shared" si="0"/>
        <v>talking int ,</v>
      </c>
    </row>
    <row r="16" spans="1:12">
      <c r="A16" s="3">
        <v>7</v>
      </c>
      <c r="B16" s="3" t="s">
        <v>65</v>
      </c>
      <c r="C16" s="3" t="s">
        <v>66</v>
      </c>
      <c r="D16" s="3" t="s">
        <v>39</v>
      </c>
      <c r="E16" s="3"/>
      <c r="F16" s="3"/>
      <c r="G16" s="3"/>
      <c r="H16" s="3"/>
      <c r="I16" s="3"/>
      <c r="J16" s="11" t="s">
        <v>67</v>
      </c>
      <c r="L16" t="str">
        <f t="shared" si="0"/>
        <v>smoking int ,</v>
      </c>
    </row>
    <row r="17" spans="1:12">
      <c r="A17" s="3">
        <v>8</v>
      </c>
      <c r="B17" s="3" t="s">
        <v>68</v>
      </c>
      <c r="C17" s="3" t="s">
        <v>69</v>
      </c>
      <c r="D17" s="3" t="s">
        <v>39</v>
      </c>
      <c r="E17" s="3"/>
      <c r="F17" s="3"/>
      <c r="G17" s="3"/>
      <c r="H17" s="3"/>
      <c r="I17" s="3">
        <v>0</v>
      </c>
      <c r="J17" s="3" t="s">
        <v>70</v>
      </c>
      <c r="L17" t="str">
        <f t="shared" si="0"/>
        <v>partner_gender int ,</v>
      </c>
    </row>
    <row r="18" spans="1:12">
      <c r="A18" s="3">
        <v>9</v>
      </c>
      <c r="B18" s="3" t="s">
        <v>37</v>
      </c>
      <c r="C18" s="3" t="s">
        <v>71</v>
      </c>
      <c r="D18" s="3" t="s">
        <v>39</v>
      </c>
      <c r="E18" s="3"/>
      <c r="F18" s="3" t="s">
        <v>40</v>
      </c>
      <c r="G18" s="3"/>
      <c r="H18" s="3" t="s">
        <v>40</v>
      </c>
      <c r="I18" s="3"/>
      <c r="J18" s="10" t="s">
        <v>41</v>
      </c>
      <c r="L18" t="str">
        <f t="shared" si="0"/>
        <v>id int ,</v>
      </c>
    </row>
    <row r="19" spans="1:12" ht="13.15">
      <c r="A19" s="3">
        <v>10</v>
      </c>
      <c r="B19" s="3" t="s">
        <v>72</v>
      </c>
      <c r="C19" s="3" t="s">
        <v>73</v>
      </c>
      <c r="D19" s="3" t="s">
        <v>44</v>
      </c>
      <c r="E19" s="3">
        <v>100</v>
      </c>
      <c r="F19" s="3"/>
      <c r="G19" s="3"/>
      <c r="H19" s="3"/>
      <c r="I19" s="3"/>
      <c r="J19" s="3" t="s">
        <v>74</v>
      </c>
      <c r="L19" t="e">
        <f>C19&amp;" "&amp;D19&amp;" "&amp;IF(E19&lt;&gt;"","("&amp;E19&amp;")","")&amp;IF(#REF!&lt;&gt;"",",","")</f>
        <v>#REF!</v>
      </c>
    </row>
    <row r="20" spans="1:12" ht="13.15">
      <c r="A20" s="3">
        <v>11</v>
      </c>
      <c r="C20" s="3"/>
      <c r="D20" s="3"/>
      <c r="E20" s="3"/>
      <c r="F20" s="3"/>
      <c r="G20" s="3"/>
      <c r="H20" s="3"/>
      <c r="I20" s="3"/>
      <c r="J20" s="3"/>
      <c r="L20" t="e">
        <f>#REF!&amp;" "&amp;D20&amp;" "&amp;IF(E20&lt;&gt;"","("&amp;E20&amp;")","")&amp;IF(C21&lt;&gt;"",",","")</f>
        <v>#REF!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ht="13.15">
      <c r="L30" t="s">
        <v>48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1D20-1ECB-471F-988D-C97AB69A7B9B}">
  <dimension ref="A1:L30"/>
  <sheetViews>
    <sheetView workbookViewId="0">
      <selection activeCell="B15" sqref="B15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 t="s">
        <v>28</v>
      </c>
    </row>
    <row r="3" spans="1:12" ht="13.15">
      <c r="B3" s="1" t="s">
        <v>5</v>
      </c>
      <c r="C3" s="2" t="s">
        <v>6</v>
      </c>
      <c r="D3" s="1" t="s">
        <v>7</v>
      </c>
      <c r="E3" s="5">
        <v>45817</v>
      </c>
    </row>
    <row r="4" spans="1:12" ht="13.15">
      <c r="B4" s="1" t="s">
        <v>29</v>
      </c>
      <c r="C4" s="3" t="s">
        <v>22</v>
      </c>
      <c r="D4" s="1" t="s">
        <v>8</v>
      </c>
      <c r="E4" s="3"/>
    </row>
    <row r="5" spans="1:12" ht="13.15">
      <c r="B5" s="1" t="s">
        <v>30</v>
      </c>
      <c r="C5" s="3" t="s">
        <v>23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Request (</v>
      </c>
    </row>
    <row r="10" spans="1:12" ht="13.15">
      <c r="A10" s="3">
        <v>1</v>
      </c>
      <c r="B10" s="9" t="s">
        <v>75</v>
      </c>
      <c r="C10" s="8" t="s">
        <v>76</v>
      </c>
      <c r="D10" s="8" t="s">
        <v>39</v>
      </c>
      <c r="E10" s="8"/>
      <c r="F10" s="8" t="s">
        <v>40</v>
      </c>
      <c r="G10" s="8" t="s">
        <v>40</v>
      </c>
      <c r="H10" s="8"/>
      <c r="I10" s="8"/>
      <c r="J10" s="8"/>
      <c r="L10" t="str">
        <f>C10&amp;" "&amp;D10&amp;" "&amp;IF(E10&lt;&gt;"","("&amp;E10&amp;")","")&amp;IF(C11&lt;&gt;"",",","")</f>
        <v>request_id int ,</v>
      </c>
    </row>
    <row r="11" spans="1:12" ht="13.15">
      <c r="A11" s="3">
        <v>2</v>
      </c>
      <c r="B11" s="6" t="s">
        <v>77</v>
      </c>
      <c r="C11" s="3" t="s">
        <v>71</v>
      </c>
      <c r="D11" s="3" t="s">
        <v>39</v>
      </c>
      <c r="E11" s="18"/>
      <c r="F11" s="3"/>
      <c r="G11" s="3"/>
      <c r="H11" s="3" t="s">
        <v>40</v>
      </c>
      <c r="I11" s="3"/>
      <c r="J11" s="3" t="s">
        <v>41</v>
      </c>
      <c r="L11" t="str">
        <f t="shared" ref="L11:L22" si="0">C11&amp;" "&amp;D11&amp;" "&amp;IF(E11&lt;&gt;"","("&amp;E11&amp;")","")&amp;IF(C12&lt;&gt;"",",","")</f>
        <v>id int ,</v>
      </c>
    </row>
    <row r="12" spans="1:12" ht="13.15">
      <c r="A12" s="3">
        <v>3</v>
      </c>
      <c r="B12" s="6" t="s">
        <v>78</v>
      </c>
      <c r="C12" s="3" t="s">
        <v>79</v>
      </c>
      <c r="D12" s="2" t="s">
        <v>58</v>
      </c>
      <c r="E12" s="17"/>
      <c r="F12" s="14"/>
      <c r="G12" s="3"/>
      <c r="H12" s="7" t="s">
        <v>40</v>
      </c>
      <c r="I12" s="3"/>
      <c r="J12" s="17" t="s">
        <v>59</v>
      </c>
      <c r="L12" t="str">
        <f>C12&amp;" "&amp;D12&amp;" "&amp;IF(J12&lt;&gt;"","("&amp;J12&amp;")","")&amp;IF(C13&lt;&gt;"",",","")</f>
        <v>current_latitude decimal (小数点以下2桁),</v>
      </c>
    </row>
    <row r="13" spans="1:12" ht="13.15">
      <c r="A13" s="3">
        <v>4</v>
      </c>
      <c r="B13" s="20" t="s">
        <v>80</v>
      </c>
      <c r="C13" s="18" t="s">
        <v>81</v>
      </c>
      <c r="D13" s="26" t="s">
        <v>58</v>
      </c>
      <c r="E13" s="17"/>
      <c r="F13" s="23"/>
      <c r="G13" s="18"/>
      <c r="H13" s="21" t="s">
        <v>40</v>
      </c>
      <c r="I13" s="18"/>
      <c r="J13" s="17" t="s">
        <v>59</v>
      </c>
      <c r="L13" t="str">
        <f>C13&amp;" "&amp;D13&amp;" "&amp;IF(J13&lt;&gt;"","("&amp;J13&amp;")","")&amp;IF(C14&lt;&gt;"",",","")</f>
        <v>current_longitude decimal (小数点以下2桁),</v>
      </c>
    </row>
    <row r="14" spans="1:12" ht="13.15">
      <c r="A14" s="2">
        <v>5</v>
      </c>
      <c r="B14" s="17" t="s">
        <v>82</v>
      </c>
      <c r="C14" s="17" t="s">
        <v>83</v>
      </c>
      <c r="D14" s="27" t="s">
        <v>58</v>
      </c>
      <c r="E14" s="17"/>
      <c r="F14" s="24"/>
      <c r="G14" s="17"/>
      <c r="H14" s="19" t="s">
        <v>40</v>
      </c>
      <c r="I14" s="17"/>
      <c r="J14" s="17" t="s">
        <v>59</v>
      </c>
      <c r="L14" t="str">
        <f>C14&amp;" "&amp;D14&amp;" "&amp;IF(J14&lt;&gt;"","("&amp;J14&amp;")","")&amp;IF(C15&lt;&gt;"",",","")</f>
        <v>drop_off_latitude decimal (小数点以下2桁),</v>
      </c>
    </row>
    <row r="15" spans="1:12" ht="13.15">
      <c r="A15" s="3">
        <v>6</v>
      </c>
      <c r="B15" t="s">
        <v>84</v>
      </c>
      <c r="C15" s="16" t="s">
        <v>85</v>
      </c>
      <c r="D15" s="28" t="s">
        <v>58</v>
      </c>
      <c r="E15" s="17"/>
      <c r="F15" s="29"/>
      <c r="G15" s="16"/>
      <c r="H15" s="22" t="s">
        <v>40</v>
      </c>
      <c r="I15" s="16"/>
      <c r="J15" s="17" t="s">
        <v>59</v>
      </c>
      <c r="L15" t="str">
        <f>C15&amp;" "&amp;D15&amp;" "&amp;IF(J15&lt;&gt;"","("&amp;J15&amp;")","")&amp;IF(C16&lt;&gt;"",",","")</f>
        <v>drop_off_longitude decimal (小数点以下2桁),</v>
      </c>
    </row>
    <row r="16" spans="1:12" ht="13.15">
      <c r="A16" s="3">
        <v>7</v>
      </c>
      <c r="B16" s="3" t="s">
        <v>86</v>
      </c>
      <c r="C16" s="3" t="s">
        <v>87</v>
      </c>
      <c r="D16" s="2" t="s">
        <v>39</v>
      </c>
      <c r="E16" s="17"/>
      <c r="F16" s="14"/>
      <c r="G16" s="3"/>
      <c r="H16" s="7" t="s">
        <v>40</v>
      </c>
      <c r="I16" s="3"/>
      <c r="J16" s="3"/>
      <c r="L16" t="str">
        <f t="shared" si="0"/>
        <v>headcount int ,</v>
      </c>
    </row>
    <row r="17" spans="1:12" ht="13.15">
      <c r="A17" s="3">
        <v>8</v>
      </c>
      <c r="B17" s="3" t="s">
        <v>88</v>
      </c>
      <c r="C17" s="3" t="s">
        <v>89</v>
      </c>
      <c r="D17" s="3" t="s">
        <v>39</v>
      </c>
      <c r="E17" s="16"/>
      <c r="F17" s="3"/>
      <c r="G17" s="3"/>
      <c r="H17" s="3"/>
      <c r="I17" s="3">
        <v>0</v>
      </c>
      <c r="J17" s="3" t="s">
        <v>90</v>
      </c>
      <c r="L17" t="str">
        <f t="shared" si="0"/>
        <v>status int ,</v>
      </c>
    </row>
    <row r="18" spans="1:12" ht="13.15">
      <c r="A18" s="3">
        <v>9</v>
      </c>
      <c r="B18" s="3" t="s">
        <v>91</v>
      </c>
      <c r="C18" s="3" t="s">
        <v>92</v>
      </c>
      <c r="D18" s="3" t="s">
        <v>39</v>
      </c>
      <c r="E18" s="3"/>
      <c r="F18" s="3"/>
      <c r="G18" s="3"/>
      <c r="H18" s="3" t="s">
        <v>40</v>
      </c>
      <c r="I18" s="3"/>
      <c r="J18" s="3"/>
      <c r="L18" t="str">
        <f t="shared" si="0"/>
        <v>partner_id int ,</v>
      </c>
    </row>
    <row r="19" spans="1:12" ht="13.15">
      <c r="A19" s="3">
        <v>10</v>
      </c>
      <c r="B19" s="3" t="s">
        <v>62</v>
      </c>
      <c r="C19" s="3" t="s">
        <v>63</v>
      </c>
      <c r="D19" s="3" t="s">
        <v>39</v>
      </c>
      <c r="E19" s="3"/>
      <c r="F19" s="3"/>
      <c r="G19" s="3"/>
      <c r="H19" s="3"/>
      <c r="I19" s="3">
        <v>0</v>
      </c>
      <c r="J19" s="3" t="s">
        <v>64</v>
      </c>
      <c r="L19" t="str">
        <f t="shared" si="0"/>
        <v>talking int ,</v>
      </c>
    </row>
    <row r="20" spans="1:12" ht="13.15">
      <c r="A20" s="3">
        <v>11</v>
      </c>
      <c r="B20" s="3" t="s">
        <v>65</v>
      </c>
      <c r="C20" s="3" t="s">
        <v>66</v>
      </c>
      <c r="D20" s="3" t="s">
        <v>39</v>
      </c>
      <c r="E20" s="3"/>
      <c r="F20" s="3"/>
      <c r="G20" s="3"/>
      <c r="H20" s="3"/>
      <c r="I20" s="3">
        <v>0</v>
      </c>
      <c r="J20" s="3" t="s">
        <v>67</v>
      </c>
      <c r="L20" t="str">
        <f t="shared" si="0"/>
        <v>smoking int ,</v>
      </c>
    </row>
    <row r="21" spans="1:12" ht="13.15">
      <c r="A21" s="3">
        <v>12</v>
      </c>
      <c r="B21" s="3" t="s">
        <v>68</v>
      </c>
      <c r="C21" s="3" t="s">
        <v>69</v>
      </c>
      <c r="D21" s="3" t="s">
        <v>39</v>
      </c>
      <c r="E21" s="3"/>
      <c r="F21" s="3"/>
      <c r="G21" s="3"/>
      <c r="H21" s="3"/>
      <c r="I21" s="3">
        <v>0</v>
      </c>
      <c r="J21" s="3" t="s">
        <v>70</v>
      </c>
      <c r="L21" t="str">
        <f t="shared" si="0"/>
        <v>partner_gender int ,</v>
      </c>
    </row>
    <row r="22" spans="1:12" ht="13.15">
      <c r="A22" s="3">
        <v>13</v>
      </c>
      <c r="B22" s="18" t="s">
        <v>93</v>
      </c>
      <c r="C22" s="18" t="s">
        <v>94</v>
      </c>
      <c r="D22" s="18" t="s">
        <v>44</v>
      </c>
      <c r="E22" s="18">
        <v>100</v>
      </c>
      <c r="F22" s="18"/>
      <c r="G22" s="18"/>
      <c r="H22" s="18" t="s">
        <v>40</v>
      </c>
      <c r="I22" s="18"/>
      <c r="J22" s="18"/>
      <c r="L22" t="str">
        <f t="shared" si="0"/>
        <v>registration_date varchar (100)</v>
      </c>
    </row>
    <row r="23" spans="1:12" ht="13.15">
      <c r="A23" s="2">
        <v>14</v>
      </c>
      <c r="B23" s="17"/>
      <c r="C23" s="17"/>
      <c r="D23" s="17"/>
      <c r="E23" s="17"/>
      <c r="F23" s="17"/>
      <c r="G23" s="17"/>
      <c r="H23" s="17"/>
      <c r="I23" s="17"/>
      <c r="J23" s="17"/>
    </row>
    <row r="24" spans="1:12" ht="13.15">
      <c r="A24" s="3">
        <v>15</v>
      </c>
      <c r="B24" s="16"/>
      <c r="C24" s="16"/>
      <c r="D24" s="16"/>
      <c r="E24" s="16"/>
      <c r="F24" s="16"/>
      <c r="G24" s="16"/>
      <c r="H24" s="16"/>
      <c r="I24" s="16"/>
      <c r="J24" s="16"/>
      <c r="L24" t="str">
        <f t="shared" ref="L24:L29" si="1"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ht="13.15">
      <c r="L30" t="s">
        <v>48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0827-6EFC-4FAB-A5D0-62E5D636DD9F}">
  <dimension ref="A1:L28"/>
  <sheetViews>
    <sheetView workbookViewId="0">
      <selection activeCell="B23" sqref="B2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 t="s">
        <v>28</v>
      </c>
    </row>
    <row r="3" spans="1:12" ht="13.15">
      <c r="B3" s="1" t="s">
        <v>5</v>
      </c>
      <c r="C3" s="2" t="s">
        <v>6</v>
      </c>
      <c r="D3" s="1" t="s">
        <v>7</v>
      </c>
      <c r="E3" s="5">
        <v>45817</v>
      </c>
    </row>
    <row r="4" spans="1:12" ht="13.15">
      <c r="B4" s="1" t="s">
        <v>29</v>
      </c>
      <c r="C4" s="3" t="s">
        <v>95</v>
      </c>
      <c r="D4" s="1" t="s">
        <v>8</v>
      </c>
      <c r="E4" s="3"/>
    </row>
    <row r="5" spans="1:12" ht="13.15">
      <c r="B5" s="1" t="s">
        <v>30</v>
      </c>
      <c r="C5" s="3" t="s">
        <v>96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Request_demo (</v>
      </c>
    </row>
    <row r="10" spans="1:12" ht="13.15">
      <c r="A10" s="3">
        <v>1</v>
      </c>
      <c r="B10" s="9" t="s">
        <v>75</v>
      </c>
      <c r="C10" s="8" t="s">
        <v>76</v>
      </c>
      <c r="D10" s="8" t="s">
        <v>39</v>
      </c>
      <c r="E10" s="8"/>
      <c r="F10" s="8" t="s">
        <v>40</v>
      </c>
      <c r="G10" s="8" t="s">
        <v>40</v>
      </c>
      <c r="H10" s="8"/>
      <c r="I10" s="8"/>
      <c r="J10" s="8"/>
      <c r="L10" t="str">
        <f>C10&amp;" "&amp;D10&amp;" "&amp;IF(E10&lt;&gt;"","("&amp;E10&amp;")","")&amp;IF(C11&lt;&gt;"",",","")</f>
        <v>request_id int ,</v>
      </c>
    </row>
    <row r="11" spans="1:12" ht="13.15">
      <c r="A11" s="3">
        <v>2</v>
      </c>
      <c r="B11" s="6" t="s">
        <v>77</v>
      </c>
      <c r="C11" s="3" t="s">
        <v>71</v>
      </c>
      <c r="D11" s="3" t="s">
        <v>39</v>
      </c>
      <c r="E11" s="18"/>
      <c r="F11" s="3"/>
      <c r="G11" s="3"/>
      <c r="H11" s="3" t="s">
        <v>40</v>
      </c>
      <c r="I11" s="3"/>
      <c r="J11" s="3" t="s">
        <v>41</v>
      </c>
      <c r="L11" t="str">
        <f t="shared" ref="L11:L20" si="0">C11&amp;" "&amp;D11&amp;" "&amp;IF(E11&lt;&gt;"","("&amp;E11&amp;")","")&amp;IF(C12&lt;&gt;"",",","")</f>
        <v>id int ,</v>
      </c>
    </row>
    <row r="12" spans="1:12" ht="13.15">
      <c r="A12" s="3">
        <v>3</v>
      </c>
      <c r="B12" s="6" t="s">
        <v>97</v>
      </c>
      <c r="C12" s="3" t="s">
        <v>98</v>
      </c>
      <c r="D12" s="2" t="s">
        <v>44</v>
      </c>
      <c r="E12" s="17">
        <v>100</v>
      </c>
      <c r="F12" s="14"/>
      <c r="G12" s="3"/>
      <c r="H12" s="7" t="s">
        <v>40</v>
      </c>
      <c r="I12" s="3"/>
      <c r="J12" s="17" t="s">
        <v>99</v>
      </c>
      <c r="L12" t="str">
        <f t="shared" si="0"/>
        <v>current_address varchar (100),</v>
      </c>
    </row>
    <row r="13" spans="1:12" ht="13.15">
      <c r="A13" s="3">
        <v>4</v>
      </c>
      <c r="B13" s="17" t="s">
        <v>100</v>
      </c>
      <c r="C13" s="17" t="s">
        <v>101</v>
      </c>
      <c r="D13" s="27" t="s">
        <v>44</v>
      </c>
      <c r="E13" s="17">
        <v>100</v>
      </c>
      <c r="F13" s="24"/>
      <c r="G13" s="17"/>
      <c r="H13" s="19" t="s">
        <v>40</v>
      </c>
      <c r="I13" s="17"/>
      <c r="J13" s="17" t="s">
        <v>99</v>
      </c>
      <c r="L13" t="str">
        <f t="shared" si="0"/>
        <v>drop_off_point varchar (100),</v>
      </c>
    </row>
    <row r="14" spans="1:12" ht="13.15">
      <c r="A14" s="3">
        <v>5</v>
      </c>
      <c r="B14" s="3" t="s">
        <v>86</v>
      </c>
      <c r="C14" s="3" t="s">
        <v>87</v>
      </c>
      <c r="D14" s="2" t="s">
        <v>39</v>
      </c>
      <c r="E14" s="17"/>
      <c r="F14" s="14"/>
      <c r="G14" s="3"/>
      <c r="H14" s="7" t="s">
        <v>40</v>
      </c>
      <c r="I14" s="3"/>
      <c r="J14" s="3"/>
      <c r="L14" t="str">
        <f t="shared" si="0"/>
        <v>headcount int ,</v>
      </c>
    </row>
    <row r="15" spans="1:12" ht="13.15">
      <c r="A15" s="3">
        <v>6</v>
      </c>
      <c r="B15" s="3" t="s">
        <v>88</v>
      </c>
      <c r="C15" s="3" t="s">
        <v>89</v>
      </c>
      <c r="D15" s="3" t="s">
        <v>39</v>
      </c>
      <c r="E15" s="16"/>
      <c r="F15" s="3"/>
      <c r="G15" s="3"/>
      <c r="H15" s="3"/>
      <c r="I15" s="3">
        <v>0</v>
      </c>
      <c r="J15" s="3" t="s">
        <v>90</v>
      </c>
      <c r="L15" t="str">
        <f t="shared" si="0"/>
        <v>status int ,</v>
      </c>
    </row>
    <row r="16" spans="1:12" ht="13.15">
      <c r="A16" s="3">
        <v>7</v>
      </c>
      <c r="B16" s="3" t="s">
        <v>91</v>
      </c>
      <c r="C16" s="3" t="s">
        <v>92</v>
      </c>
      <c r="D16" s="3" t="s">
        <v>39</v>
      </c>
      <c r="E16" s="3"/>
      <c r="F16" s="3"/>
      <c r="G16" s="3"/>
      <c r="H16" s="3" t="s">
        <v>40</v>
      </c>
      <c r="I16" s="3"/>
      <c r="J16" s="3"/>
      <c r="L16" t="str">
        <f t="shared" si="0"/>
        <v>partner_id int ,</v>
      </c>
    </row>
    <row r="17" spans="1:12" ht="13.15">
      <c r="A17" s="3">
        <v>8</v>
      </c>
      <c r="B17" s="3" t="s">
        <v>62</v>
      </c>
      <c r="C17" s="3" t="s">
        <v>63</v>
      </c>
      <c r="D17" s="3" t="s">
        <v>39</v>
      </c>
      <c r="E17" s="3"/>
      <c r="F17" s="3"/>
      <c r="G17" s="3"/>
      <c r="H17" s="3"/>
      <c r="I17" s="3">
        <v>0</v>
      </c>
      <c r="J17" s="3" t="s">
        <v>64</v>
      </c>
      <c r="L17" t="str">
        <f t="shared" si="0"/>
        <v>talking int ,</v>
      </c>
    </row>
    <row r="18" spans="1:12" ht="13.15">
      <c r="A18" s="3">
        <v>9</v>
      </c>
      <c r="B18" s="3" t="s">
        <v>65</v>
      </c>
      <c r="C18" s="3" t="s">
        <v>66</v>
      </c>
      <c r="D18" s="3" t="s">
        <v>39</v>
      </c>
      <c r="E18" s="3"/>
      <c r="F18" s="3"/>
      <c r="G18" s="3"/>
      <c r="H18" s="3"/>
      <c r="I18" s="3">
        <v>0</v>
      </c>
      <c r="J18" s="3" t="s">
        <v>67</v>
      </c>
      <c r="L18" t="str">
        <f t="shared" si="0"/>
        <v>smoking int ,</v>
      </c>
    </row>
    <row r="19" spans="1:12" ht="13.15">
      <c r="A19" s="3">
        <v>10</v>
      </c>
      <c r="B19" s="3" t="s">
        <v>68</v>
      </c>
      <c r="C19" s="3" t="s">
        <v>69</v>
      </c>
      <c r="D19" s="3" t="s">
        <v>39</v>
      </c>
      <c r="E19" s="3"/>
      <c r="F19" s="3"/>
      <c r="G19" s="3"/>
      <c r="H19" s="3"/>
      <c r="I19" s="3">
        <v>0</v>
      </c>
      <c r="J19" s="3" t="s">
        <v>70</v>
      </c>
      <c r="L19" t="str">
        <f t="shared" si="0"/>
        <v>partner_gender int ,</v>
      </c>
    </row>
    <row r="20" spans="1:12" ht="13.15">
      <c r="A20" s="3">
        <v>11</v>
      </c>
      <c r="B20" s="18" t="s">
        <v>93</v>
      </c>
      <c r="C20" s="18" t="s">
        <v>94</v>
      </c>
      <c r="D20" s="18" t="s">
        <v>44</v>
      </c>
      <c r="E20" s="18">
        <v>100</v>
      </c>
      <c r="F20" s="18"/>
      <c r="G20" s="18"/>
      <c r="H20" s="18" t="s">
        <v>40</v>
      </c>
      <c r="I20" s="18"/>
      <c r="J20" s="18"/>
      <c r="L20" t="str">
        <f t="shared" si="0"/>
        <v>registration_date varchar (100),</v>
      </c>
    </row>
    <row r="21" spans="1:12" ht="13.15">
      <c r="A21" s="3">
        <v>12</v>
      </c>
      <c r="B21" s="17" t="s">
        <v>102</v>
      </c>
      <c r="C21" s="17" t="s">
        <v>103</v>
      </c>
      <c r="D21" s="17" t="s">
        <v>44</v>
      </c>
      <c r="E21" s="17">
        <v>260</v>
      </c>
      <c r="F21" s="17"/>
      <c r="G21" s="17"/>
      <c r="H21" s="17"/>
      <c r="I21" s="17"/>
      <c r="J21" s="17" t="s">
        <v>104</v>
      </c>
    </row>
    <row r="22" spans="1:12" ht="13.15">
      <c r="A22" s="3">
        <v>13</v>
      </c>
      <c r="B22" s="16" t="s">
        <v>105</v>
      </c>
      <c r="C22" s="16" t="s">
        <v>106</v>
      </c>
      <c r="D22" s="16" t="s">
        <v>44</v>
      </c>
      <c r="E22" s="16">
        <v>100</v>
      </c>
      <c r="F22" s="16"/>
      <c r="G22" s="16"/>
      <c r="H22" s="16"/>
      <c r="I22" s="16"/>
      <c r="J22" s="16"/>
      <c r="L22" t="str">
        <f t="shared" ref="L22:L27" si="1">C22&amp;" "&amp;D22&amp;" "&amp;IF(E22&lt;&gt;"","("&amp;E22&amp;")","")&amp;IF(C23&lt;&gt;"",",","")</f>
        <v>distance varchar (100),</v>
      </c>
    </row>
    <row r="23" spans="1:12" ht="13.15">
      <c r="A23" s="3">
        <v>14</v>
      </c>
      <c r="B23" s="3" t="s">
        <v>107</v>
      </c>
      <c r="C23" s="3" t="s">
        <v>108</v>
      </c>
      <c r="D23" s="16" t="s">
        <v>44</v>
      </c>
      <c r="E23" s="3">
        <v>100</v>
      </c>
      <c r="F23" s="3"/>
      <c r="G23" s="3"/>
      <c r="H23" s="3"/>
      <c r="I23" s="3"/>
      <c r="J23" s="3" t="s">
        <v>109</v>
      </c>
      <c r="L23" t="str">
        <f t="shared" si="1"/>
        <v>required_time varchar (100)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ht="13.15">
      <c r="L28" t="s">
        <v>48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D307-CDDE-447A-86C0-20A377F3EBF1}">
  <dimension ref="A1:L30"/>
  <sheetViews>
    <sheetView workbookViewId="0">
      <selection activeCell="E12" sqref="E12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 t="s">
        <v>28</v>
      </c>
    </row>
    <row r="3" spans="1:12" ht="13.15">
      <c r="B3" s="1" t="s">
        <v>5</v>
      </c>
      <c r="C3" s="2" t="s">
        <v>6</v>
      </c>
      <c r="D3" s="1" t="s">
        <v>7</v>
      </c>
      <c r="E3" s="5">
        <v>45817</v>
      </c>
    </row>
    <row r="4" spans="1:12" ht="13.15">
      <c r="B4" s="1" t="s">
        <v>29</v>
      </c>
      <c r="C4" s="3" t="s">
        <v>20</v>
      </c>
      <c r="D4" s="1" t="s">
        <v>8</v>
      </c>
      <c r="E4" s="3"/>
    </row>
    <row r="5" spans="1:12" ht="13.15">
      <c r="B5" s="1" t="s">
        <v>30</v>
      </c>
      <c r="C5" s="3" t="s">
        <v>21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StandByUser (</v>
      </c>
    </row>
    <row r="10" spans="1:12">
      <c r="A10" s="3">
        <v>1</v>
      </c>
      <c r="B10" s="3" t="s">
        <v>110</v>
      </c>
      <c r="C10" s="3" t="s">
        <v>111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"&amp;IF(E10&lt;&gt;"","("&amp;E10&amp;")","")&amp;IF(C29&lt;&gt;"",",","")</f>
        <v xml:space="preserve">stand_by_id int </v>
      </c>
    </row>
    <row r="11" spans="1:12">
      <c r="A11" s="3">
        <v>2</v>
      </c>
      <c r="B11" s="6" t="s">
        <v>112</v>
      </c>
      <c r="C11" s="3" t="s">
        <v>71</v>
      </c>
      <c r="D11" s="3" t="s">
        <v>39</v>
      </c>
      <c r="E11" s="18"/>
      <c r="F11" s="3"/>
      <c r="H11" s="3" t="s">
        <v>40</v>
      </c>
      <c r="I11" s="3"/>
      <c r="J11" s="10" t="s">
        <v>41</v>
      </c>
      <c r="L11" t="str">
        <f>C11&amp;" "&amp;D11&amp;" "&amp;IF(E11&lt;&gt;"","("&amp;E11&amp;")","")&amp;IF(C12&lt;&gt;"",",","")</f>
        <v>id int ,</v>
      </c>
    </row>
    <row r="12" spans="1:12">
      <c r="A12" s="3">
        <v>3</v>
      </c>
      <c r="B12" s="20" t="s">
        <v>113</v>
      </c>
      <c r="C12" s="18" t="s">
        <v>114</v>
      </c>
      <c r="D12" s="26" t="s">
        <v>44</v>
      </c>
      <c r="E12" s="17">
        <v>100</v>
      </c>
      <c r="F12" s="23"/>
      <c r="G12" s="18"/>
      <c r="H12" s="21" t="s">
        <v>40</v>
      </c>
      <c r="I12" s="18"/>
      <c r="J12" s="18"/>
      <c r="L12" t="str">
        <f>C12&amp;" "&amp;D12&amp;" "&amp;IF(E12&lt;&gt;"","("&amp;E12&amp;")","")&amp;IF(C13&lt;&gt;"",",","")</f>
        <v>date varchar (100),</v>
      </c>
    </row>
    <row r="13" spans="1:12">
      <c r="A13" s="2">
        <v>4</v>
      </c>
      <c r="B13" s="17" t="s">
        <v>78</v>
      </c>
      <c r="C13" s="17" t="s">
        <v>79</v>
      </c>
      <c r="D13" s="27" t="s">
        <v>58</v>
      </c>
      <c r="E13" s="17"/>
      <c r="F13" s="24"/>
      <c r="G13" s="17"/>
      <c r="H13" s="19" t="s">
        <v>40</v>
      </c>
      <c r="I13" s="17"/>
      <c r="J13" s="17" t="s">
        <v>59</v>
      </c>
      <c r="L13" t="str">
        <f>C13&amp;" "&amp;D13&amp;" "&amp;IF(J13&lt;&gt;"","("&amp;J13&amp;")","")&amp;IF(C16&lt;&gt;"",",","")</f>
        <v>current_latitude decimal (小数点以下2桁),</v>
      </c>
    </row>
    <row r="14" spans="1:12">
      <c r="A14" s="2">
        <v>5</v>
      </c>
      <c r="B14" s="17" t="s">
        <v>80</v>
      </c>
      <c r="C14" s="17" t="s">
        <v>81</v>
      </c>
      <c r="D14" s="27" t="s">
        <v>58</v>
      </c>
      <c r="E14" s="17"/>
      <c r="F14" s="24"/>
      <c r="G14" s="17"/>
      <c r="H14" s="19" t="s">
        <v>40</v>
      </c>
      <c r="I14" s="17"/>
      <c r="J14" s="17" t="s">
        <v>59</v>
      </c>
      <c r="L14" t="str">
        <f>C14&amp;" "&amp;D14&amp;" "&amp;IF(J14&lt;&gt;"","("&amp;J14&amp;")","")&amp;IF(C15&lt;&gt;"",",","")</f>
        <v>current_longitude decimal (小数点以下2桁),</v>
      </c>
    </row>
    <row r="15" spans="1:12">
      <c r="A15" s="2">
        <v>6</v>
      </c>
      <c r="B15" s="17" t="s">
        <v>82</v>
      </c>
      <c r="C15" s="17" t="s">
        <v>83</v>
      </c>
      <c r="D15" s="27" t="s">
        <v>58</v>
      </c>
      <c r="E15" s="17"/>
      <c r="F15" s="24"/>
      <c r="G15" s="17"/>
      <c r="H15" s="19" t="s">
        <v>40</v>
      </c>
      <c r="I15" s="17"/>
      <c r="J15" s="17" t="s">
        <v>59</v>
      </c>
      <c r="L15" t="str">
        <f>C15&amp;" "&amp;D15&amp;" "&amp;IF(J15&lt;&gt;"","("&amp;J15&amp;")","")&amp;IF(C16&lt;&gt;"",",","")</f>
        <v>drop_off_latitude decimal (小数点以下2桁),</v>
      </c>
    </row>
    <row r="16" spans="1:12">
      <c r="A16" s="2">
        <v>7</v>
      </c>
      <c r="B16" s="17" t="s">
        <v>84</v>
      </c>
      <c r="C16" s="17" t="s">
        <v>85</v>
      </c>
      <c r="D16" s="27" t="s">
        <v>58</v>
      </c>
      <c r="E16" s="17"/>
      <c r="F16" s="24"/>
      <c r="G16" s="17"/>
      <c r="H16" s="19" t="s">
        <v>40</v>
      </c>
      <c r="I16" s="17"/>
      <c r="J16" s="17" t="s">
        <v>59</v>
      </c>
      <c r="L16" t="str">
        <f>C16&amp;" "&amp;D16&amp;" "&amp;IF(J16&lt;&gt;"","("&amp;J16&amp;")","")&amp;IF(C17&lt;&gt;"",",","")</f>
        <v>drop_off_longitude decimal (小数点以下2桁),</v>
      </c>
    </row>
    <row r="17" spans="1:12">
      <c r="A17" s="3">
        <v>8</v>
      </c>
      <c r="B17" s="16" t="s">
        <v>86</v>
      </c>
      <c r="C17" s="16" t="s">
        <v>87</v>
      </c>
      <c r="D17" s="28" t="s">
        <v>39</v>
      </c>
      <c r="E17" s="17"/>
      <c r="F17" s="29"/>
      <c r="G17" s="16"/>
      <c r="H17" s="22" t="s">
        <v>40</v>
      </c>
      <c r="I17" s="16"/>
      <c r="J17" s="16"/>
      <c r="L17" t="str">
        <f>C17&amp;" "&amp;D17&amp;" "&amp;IF(E17&lt;&gt;"","("&amp;E17&amp;")","")&amp;IF(C18&lt;&gt;"",",","")</f>
        <v>headcount int ,</v>
      </c>
    </row>
    <row r="18" spans="1:12">
      <c r="A18" s="3">
        <v>9</v>
      </c>
      <c r="B18" s="3" t="s">
        <v>115</v>
      </c>
      <c r="C18" s="3" t="s">
        <v>116</v>
      </c>
      <c r="D18" s="3" t="s">
        <v>39</v>
      </c>
      <c r="E18" s="16"/>
      <c r="F18" s="3"/>
      <c r="G18" s="3"/>
      <c r="H18" s="3"/>
      <c r="I18" s="3">
        <v>0</v>
      </c>
      <c r="J18" s="3" t="s">
        <v>117</v>
      </c>
      <c r="L18" t="str">
        <f>C18&amp;" "&amp;D18&amp;" "&amp;IF(E18&lt;&gt;"","("&amp;E18&amp;")","")&amp;IF(C19&lt;&gt;"",",","")</f>
        <v>flag int ,</v>
      </c>
    </row>
    <row r="19" spans="1:12">
      <c r="A19" s="3">
        <v>10</v>
      </c>
      <c r="B19" s="3" t="s">
        <v>93</v>
      </c>
      <c r="C19" s="3" t="s">
        <v>94</v>
      </c>
      <c r="D19" s="3" t="s">
        <v>44</v>
      </c>
      <c r="E19" s="3">
        <v>100</v>
      </c>
      <c r="F19" s="3"/>
      <c r="G19" s="3"/>
      <c r="H19" s="3" t="s">
        <v>40</v>
      </c>
      <c r="I19" s="3"/>
      <c r="J19" s="3"/>
      <c r="L19" t="str">
        <f>C19&amp;" "&amp;D19&amp;" "&amp;IF(E19&lt;&gt;"","("&amp;E19&amp;")","")&amp;IF(C20&lt;&gt;"",",","")</f>
        <v>registration_date varchar (100),</v>
      </c>
    </row>
    <row r="20" spans="1:12">
      <c r="A20" s="3">
        <v>11</v>
      </c>
      <c r="B20" s="3" t="s">
        <v>62</v>
      </c>
      <c r="C20" s="3" t="s">
        <v>63</v>
      </c>
      <c r="D20" s="3" t="s">
        <v>39</v>
      </c>
      <c r="E20" s="3"/>
      <c r="F20" s="3"/>
      <c r="G20" s="3"/>
      <c r="H20" s="3"/>
      <c r="I20" s="3">
        <v>0</v>
      </c>
      <c r="J20" s="11" t="s">
        <v>64</v>
      </c>
      <c r="L20" t="str">
        <f>C20&amp;" "&amp;D20&amp;" "&amp;IF(E20&lt;&gt;"","("&amp;E20&amp;")","")&amp;IF(C21&lt;&gt;"",",","")</f>
        <v>talking int ,</v>
      </c>
    </row>
    <row r="21" spans="1:12">
      <c r="A21" s="3">
        <v>12</v>
      </c>
      <c r="B21" s="3" t="s">
        <v>65</v>
      </c>
      <c r="C21" s="3" t="s">
        <v>66</v>
      </c>
      <c r="D21" s="3" t="s">
        <v>39</v>
      </c>
      <c r="E21" s="3"/>
      <c r="F21" s="3"/>
      <c r="G21" s="3"/>
      <c r="H21" s="3"/>
      <c r="I21" s="3">
        <v>0</v>
      </c>
      <c r="J21" s="11" t="s">
        <v>67</v>
      </c>
      <c r="L21" t="str">
        <f>C21&amp;" "&amp;D21&amp;" "&amp;IF(E21&lt;&gt;"","("&amp;E21&amp;")","")&amp;IF(C22&lt;&gt;"",",","")</f>
        <v>smoking int ,</v>
      </c>
    </row>
    <row r="22" spans="1:12" ht="13.15">
      <c r="A22" s="3">
        <v>13</v>
      </c>
      <c r="B22" s="3" t="s">
        <v>68</v>
      </c>
      <c r="C22" s="3" t="s">
        <v>69</v>
      </c>
      <c r="D22" s="3" t="s">
        <v>39</v>
      </c>
      <c r="E22" s="3"/>
      <c r="F22" s="3"/>
      <c r="G22" s="3"/>
      <c r="H22" s="3"/>
      <c r="I22" s="3">
        <v>0</v>
      </c>
      <c r="J22" s="3" t="s">
        <v>118</v>
      </c>
      <c r="L22" t="str">
        <f>C22&amp;" "&amp;D22&amp;" "&amp;IF(E22&lt;&gt;"","("&amp;E22&amp;")","")&amp;IF(C23&lt;&gt;"",",","")</f>
        <v xml:space="preserve">partner_gender int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A28" s="3">
        <v>19</v>
      </c>
      <c r="B28" s="8"/>
      <c r="C28" s="8"/>
      <c r="D28" s="8"/>
      <c r="E28" s="8"/>
      <c r="F28" s="8"/>
      <c r="G28" s="8"/>
      <c r="H28" s="8"/>
      <c r="I28" s="8"/>
      <c r="J28" s="8"/>
      <c r="L28" t="str">
        <f t="shared" si="0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15">
      <c r="L30" t="s">
        <v>48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4C0F-D784-41E9-87F8-FF4B3A185A39}">
  <dimension ref="A1:L28"/>
  <sheetViews>
    <sheetView workbookViewId="0">
      <selection activeCell="J23" sqref="J2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 t="s">
        <v>28</v>
      </c>
    </row>
    <row r="3" spans="1:12" ht="13.15">
      <c r="B3" s="1" t="s">
        <v>5</v>
      </c>
      <c r="C3" s="2" t="s">
        <v>6</v>
      </c>
      <c r="D3" s="1" t="s">
        <v>7</v>
      </c>
      <c r="E3" s="5">
        <v>45817</v>
      </c>
    </row>
    <row r="4" spans="1:12" ht="13.15">
      <c r="B4" s="1" t="s">
        <v>29</v>
      </c>
      <c r="C4" s="3" t="s">
        <v>119</v>
      </c>
      <c r="D4" s="1" t="s">
        <v>8</v>
      </c>
      <c r="E4" s="3"/>
    </row>
    <row r="5" spans="1:12" ht="13.15">
      <c r="B5" s="1" t="s">
        <v>30</v>
      </c>
      <c r="C5" s="3" t="s">
        <v>120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StandByUser_demo (</v>
      </c>
    </row>
    <row r="10" spans="1:12">
      <c r="A10" s="3">
        <v>1</v>
      </c>
      <c r="B10" s="3" t="s">
        <v>110</v>
      </c>
      <c r="C10" s="3" t="s">
        <v>111</v>
      </c>
      <c r="D10" s="3" t="s">
        <v>39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"&amp;IF(E10&lt;&gt;"","("&amp;E10&amp;")","")&amp;IF(C27&lt;&gt;"",",","")</f>
        <v xml:space="preserve">stand_by_id int </v>
      </c>
    </row>
    <row r="11" spans="1:12">
      <c r="A11" s="3">
        <v>2</v>
      </c>
      <c r="B11" s="6" t="s">
        <v>112</v>
      </c>
      <c r="C11" s="3" t="s">
        <v>71</v>
      </c>
      <c r="D11" s="3" t="s">
        <v>39</v>
      </c>
      <c r="E11" s="18"/>
      <c r="F11" s="3"/>
      <c r="H11" s="3" t="s">
        <v>40</v>
      </c>
      <c r="I11" s="3"/>
      <c r="J11" s="10" t="s">
        <v>41</v>
      </c>
      <c r="L11" t="str">
        <f>C11&amp;" "&amp;D11&amp;" "&amp;IF(E11&lt;&gt;"","("&amp;E11&amp;")","")&amp;IF(C12&lt;&gt;"",",","")</f>
        <v>id int ,</v>
      </c>
    </row>
    <row r="12" spans="1:12">
      <c r="A12" s="3">
        <v>3</v>
      </c>
      <c r="B12" s="20" t="s">
        <v>113</v>
      </c>
      <c r="C12" s="18" t="s">
        <v>114</v>
      </c>
      <c r="D12" s="26" t="s">
        <v>44</v>
      </c>
      <c r="E12" s="17">
        <v>100</v>
      </c>
      <c r="F12" s="23"/>
      <c r="G12" s="18"/>
      <c r="H12" s="21" t="s">
        <v>40</v>
      </c>
      <c r="I12" s="18"/>
      <c r="J12" s="18"/>
      <c r="L12" t="str">
        <f>C12&amp;" "&amp;D12&amp;" "&amp;IF(E12&lt;&gt;"","("&amp;E12&amp;")","")&amp;IF(C13&lt;&gt;"",",","")</f>
        <v>date varchar (100),</v>
      </c>
    </row>
    <row r="13" spans="1:12">
      <c r="A13" s="3">
        <v>4</v>
      </c>
      <c r="B13" s="17" t="s">
        <v>97</v>
      </c>
      <c r="C13" s="17" t="s">
        <v>98</v>
      </c>
      <c r="D13" s="27" t="s">
        <v>44</v>
      </c>
      <c r="E13" s="17">
        <v>100</v>
      </c>
      <c r="F13" s="24"/>
      <c r="G13" s="17"/>
      <c r="H13" s="19" t="s">
        <v>40</v>
      </c>
      <c r="I13" s="17"/>
      <c r="J13" s="17" t="s">
        <v>99</v>
      </c>
      <c r="L13" t="str">
        <f>C13&amp;" "&amp;D13&amp;" "&amp;IF(E13&lt;&gt;"","("&amp;E13&amp;")","")&amp;IF(C14&lt;&gt;"",",","")</f>
        <v>current_address varchar (100),</v>
      </c>
    </row>
    <row r="14" spans="1:12">
      <c r="A14" s="3">
        <v>5</v>
      </c>
      <c r="B14" s="17" t="s">
        <v>100</v>
      </c>
      <c r="C14" s="17" t="s">
        <v>121</v>
      </c>
      <c r="D14" s="27" t="s">
        <v>44</v>
      </c>
      <c r="E14" s="17">
        <v>100</v>
      </c>
      <c r="F14" s="24"/>
      <c r="G14" s="17"/>
      <c r="H14" s="19" t="s">
        <v>40</v>
      </c>
      <c r="I14" s="17"/>
      <c r="J14" s="17" t="s">
        <v>99</v>
      </c>
      <c r="L14" t="str">
        <f>C14&amp;" "&amp;D14&amp;" "&amp;IF(E14&lt;&gt;"","("&amp;E14&amp;")","")&amp;IF(C15&lt;&gt;"",",","")</f>
        <v>drop_off_address varchar (100),</v>
      </c>
    </row>
    <row r="15" spans="1:12">
      <c r="A15" s="3">
        <v>6</v>
      </c>
      <c r="B15" s="16" t="s">
        <v>86</v>
      </c>
      <c r="C15" s="16" t="s">
        <v>87</v>
      </c>
      <c r="D15" s="28" t="s">
        <v>39</v>
      </c>
      <c r="E15" s="17"/>
      <c r="F15" s="29"/>
      <c r="G15" s="16"/>
      <c r="H15" s="22" t="s">
        <v>40</v>
      </c>
      <c r="I15" s="16"/>
      <c r="J15" s="16"/>
      <c r="L15" t="str">
        <f>C15&amp;" "&amp;D15&amp;" "&amp;IF(E15&lt;&gt;"","("&amp;E15&amp;")","")&amp;IF(C16&lt;&gt;"",",","")</f>
        <v>headcount int ,</v>
      </c>
    </row>
    <row r="16" spans="1:12">
      <c r="A16" s="3">
        <v>7</v>
      </c>
      <c r="B16" s="3" t="s">
        <v>115</v>
      </c>
      <c r="C16" s="3" t="s">
        <v>116</v>
      </c>
      <c r="D16" s="3" t="s">
        <v>39</v>
      </c>
      <c r="E16" s="16"/>
      <c r="F16" s="3"/>
      <c r="G16" s="3"/>
      <c r="H16" s="3"/>
      <c r="I16" s="3">
        <v>0</v>
      </c>
      <c r="J16" s="3" t="s">
        <v>117</v>
      </c>
      <c r="L16" t="str">
        <f>C16&amp;" "&amp;D16&amp;" "&amp;IF(E16&lt;&gt;"","("&amp;E16&amp;")","")&amp;IF(C17&lt;&gt;"",",","")</f>
        <v>flag int ,</v>
      </c>
    </row>
    <row r="17" spans="1:12">
      <c r="A17" s="3">
        <v>8</v>
      </c>
      <c r="B17" s="3" t="s">
        <v>93</v>
      </c>
      <c r="C17" s="3" t="s">
        <v>94</v>
      </c>
      <c r="D17" s="3" t="s">
        <v>44</v>
      </c>
      <c r="E17" s="3">
        <v>100</v>
      </c>
      <c r="F17" s="3"/>
      <c r="G17" s="3"/>
      <c r="H17" s="3" t="s">
        <v>40</v>
      </c>
      <c r="I17" s="3"/>
      <c r="J17" s="3"/>
      <c r="L17" t="str">
        <f>C17&amp;" "&amp;D17&amp;" "&amp;IF(E17&lt;&gt;"","("&amp;E17&amp;")","")&amp;IF(C18&lt;&gt;"",",","")</f>
        <v>registration_date varchar (100),</v>
      </c>
    </row>
    <row r="18" spans="1:12">
      <c r="A18" s="3">
        <v>9</v>
      </c>
      <c r="B18" s="3" t="s">
        <v>62</v>
      </c>
      <c r="C18" s="3" t="s">
        <v>63</v>
      </c>
      <c r="D18" s="3" t="s">
        <v>39</v>
      </c>
      <c r="E18" s="3"/>
      <c r="F18" s="3"/>
      <c r="G18" s="3"/>
      <c r="H18" s="3"/>
      <c r="I18" s="3">
        <v>0</v>
      </c>
      <c r="J18" s="11" t="s">
        <v>64</v>
      </c>
      <c r="L18" t="str">
        <f>C18&amp;" "&amp;D18&amp;" "&amp;IF(E18&lt;&gt;"","("&amp;E18&amp;")","")&amp;IF(C19&lt;&gt;"",",","")</f>
        <v>talking int ,</v>
      </c>
    </row>
    <row r="19" spans="1:12">
      <c r="A19" s="3">
        <v>10</v>
      </c>
      <c r="B19" s="3" t="s">
        <v>65</v>
      </c>
      <c r="C19" s="3" t="s">
        <v>66</v>
      </c>
      <c r="D19" s="3" t="s">
        <v>39</v>
      </c>
      <c r="E19" s="3"/>
      <c r="F19" s="3"/>
      <c r="G19" s="3"/>
      <c r="H19" s="3"/>
      <c r="I19" s="3">
        <v>0</v>
      </c>
      <c r="J19" s="11" t="s">
        <v>67</v>
      </c>
      <c r="L19" t="str">
        <f>C19&amp;" "&amp;D19&amp;" "&amp;IF(E19&lt;&gt;"","("&amp;E19&amp;")","")&amp;IF(C20&lt;&gt;"",",","")</f>
        <v>smoking int ,</v>
      </c>
    </row>
    <row r="20" spans="1:12" ht="13.15">
      <c r="A20" s="3">
        <v>11</v>
      </c>
      <c r="B20" s="3" t="s">
        <v>68</v>
      </c>
      <c r="C20" s="3" t="s">
        <v>69</v>
      </c>
      <c r="D20" s="3" t="s">
        <v>39</v>
      </c>
      <c r="E20" s="3"/>
      <c r="F20" s="3"/>
      <c r="G20" s="3"/>
      <c r="H20" s="3"/>
      <c r="I20" s="3">
        <v>0</v>
      </c>
      <c r="J20" s="3" t="s">
        <v>118</v>
      </c>
      <c r="L20" t="str">
        <f>C20&amp;" "&amp;D20&amp;" "&amp;IF(E20&lt;&gt;"","("&amp;E20&amp;")","")&amp;IF(C21&lt;&gt;"",",","")</f>
        <v>partner_gender int ,</v>
      </c>
    </row>
    <row r="21" spans="1:12" ht="13.15">
      <c r="A21" s="3">
        <v>12</v>
      </c>
      <c r="B21" s="3" t="s">
        <v>102</v>
      </c>
      <c r="C21" s="3" t="s">
        <v>103</v>
      </c>
      <c r="D21" s="3" t="s">
        <v>44</v>
      </c>
      <c r="E21" s="3">
        <v>260</v>
      </c>
      <c r="F21" s="3"/>
      <c r="G21" s="3"/>
      <c r="H21" s="3"/>
      <c r="I21" s="3"/>
      <c r="J21" s="3" t="s">
        <v>104</v>
      </c>
      <c r="L21" t="str">
        <f t="shared" ref="L21:L27" si="0">C21&amp;" "&amp;D21&amp;" "&amp;IF(E21&lt;&gt;"","("&amp;E21&amp;")","")&amp;IF(C22&lt;&gt;"",",","")</f>
        <v>map_pass varchar (260),</v>
      </c>
    </row>
    <row r="22" spans="1:12" ht="13.15">
      <c r="A22" s="3">
        <v>13</v>
      </c>
      <c r="B22" s="16" t="s">
        <v>105</v>
      </c>
      <c r="C22" s="3" t="s">
        <v>106</v>
      </c>
      <c r="D22" s="3" t="s">
        <v>44</v>
      </c>
      <c r="E22" s="3">
        <v>100</v>
      </c>
      <c r="F22" s="3"/>
      <c r="G22" s="3"/>
      <c r="H22" s="3"/>
      <c r="I22" s="3"/>
      <c r="J22" s="3"/>
      <c r="L22" t="str">
        <f t="shared" si="0"/>
        <v>distance varchar (100),</v>
      </c>
    </row>
    <row r="23" spans="1:12" ht="13.15">
      <c r="A23" s="3">
        <v>14</v>
      </c>
      <c r="B23" s="3" t="s">
        <v>107</v>
      </c>
      <c r="C23" s="3" t="s">
        <v>108</v>
      </c>
      <c r="D23" s="3" t="s">
        <v>44</v>
      </c>
      <c r="E23" s="3">
        <v>100</v>
      </c>
      <c r="F23" s="3"/>
      <c r="G23" s="3"/>
      <c r="H23" s="3"/>
      <c r="I23" s="3"/>
      <c r="J23" s="3" t="s">
        <v>109</v>
      </c>
      <c r="L23" t="str">
        <f t="shared" si="0"/>
        <v>required_time varchar (100)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15">
      <c r="A26" s="3">
        <v>17</v>
      </c>
      <c r="B26" s="8"/>
      <c r="C26" s="8"/>
      <c r="D26" s="8"/>
      <c r="E26" s="8"/>
      <c r="F26" s="8"/>
      <c r="G26" s="8"/>
      <c r="H26" s="8"/>
      <c r="I26" s="8"/>
      <c r="J26" s="8"/>
      <c r="L26" t="str">
        <f t="shared" si="0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15">
      <c r="L28" t="s">
        <v>48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719B-A9B6-4A5A-85B6-8105075A4A26}">
  <dimension ref="A1:L30"/>
  <sheetViews>
    <sheetView workbookViewId="0">
      <selection activeCell="B15" sqref="B15:J15"/>
    </sheetView>
  </sheetViews>
  <sheetFormatPr defaultRowHeight="13.5"/>
  <cols>
    <col min="2" max="2" width="16.140625" customWidth="1"/>
    <col min="3" max="3" width="20.85546875" bestFit="1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 ht="13.15">
      <c r="B2" s="1" t="s">
        <v>1</v>
      </c>
      <c r="C2" s="2" t="s">
        <v>2</v>
      </c>
      <c r="D2" s="1" t="s">
        <v>3</v>
      </c>
      <c r="E2" s="3" t="s">
        <v>28</v>
      </c>
    </row>
    <row r="3" spans="1:12" ht="13.15">
      <c r="B3" s="1" t="s">
        <v>5</v>
      </c>
      <c r="C3" s="2" t="s">
        <v>6</v>
      </c>
      <c r="D3" s="1" t="s">
        <v>7</v>
      </c>
      <c r="E3" s="5">
        <v>45817</v>
      </c>
    </row>
    <row r="4" spans="1:12">
      <c r="B4" s="1" t="s">
        <v>29</v>
      </c>
      <c r="C4" s="3" t="s">
        <v>24</v>
      </c>
      <c r="D4" s="1" t="s">
        <v>8</v>
      </c>
      <c r="E4" s="3"/>
    </row>
    <row r="5" spans="1:12" ht="13.15">
      <c r="B5" s="1" t="s">
        <v>30</v>
      </c>
      <c r="C5" s="3" t="s">
        <v>25</v>
      </c>
      <c r="D5" s="1" t="s">
        <v>9</v>
      </c>
      <c r="E5" s="3"/>
    </row>
    <row r="9" spans="1:12" ht="13.15">
      <c r="A9" s="1" t="s">
        <v>10</v>
      </c>
      <c r="B9" s="1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35</v>
      </c>
      <c r="I9" s="1" t="s">
        <v>36</v>
      </c>
      <c r="J9" s="1" t="s">
        <v>14</v>
      </c>
      <c r="L9" t="str">
        <f>"create table "&amp;C5&amp;" ("</f>
        <v>create table Taxi (</v>
      </c>
    </row>
    <row r="10" spans="1:12" ht="13.15">
      <c r="A10" s="3">
        <v>1</v>
      </c>
      <c r="B10" s="6" t="s">
        <v>122</v>
      </c>
      <c r="C10" s="3" t="s">
        <v>123</v>
      </c>
      <c r="D10" s="3" t="s">
        <v>39</v>
      </c>
      <c r="E10" s="3"/>
      <c r="F10" s="3"/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taxinumber int ,</v>
      </c>
    </row>
    <row r="11" spans="1:12" ht="13.15">
      <c r="A11" s="3">
        <v>2</v>
      </c>
      <c r="B11" s="6" t="s">
        <v>124</v>
      </c>
      <c r="C11" s="3" t="s">
        <v>125</v>
      </c>
      <c r="D11" s="3" t="s">
        <v>44</v>
      </c>
      <c r="E11" s="3">
        <v>32</v>
      </c>
      <c r="F11" s="3"/>
      <c r="G11" s="3"/>
      <c r="H11" s="3"/>
      <c r="I11" s="3"/>
      <c r="J11" s="3"/>
      <c r="L11" t="str">
        <f t="shared" ref="L11:L15" si="0">C11&amp;" "&amp;D11&amp;" "&amp;IF(E11&lt;&gt;"","("&amp;E11&amp;")","")&amp;IF(C12&lt;&gt;"",",","")</f>
        <v>company varchar (32),</v>
      </c>
    </row>
    <row r="12" spans="1:12" ht="13.15">
      <c r="A12" s="3">
        <v>3</v>
      </c>
      <c r="B12" s="20" t="s">
        <v>126</v>
      </c>
      <c r="C12" s="18" t="s">
        <v>127</v>
      </c>
      <c r="D12" s="3" t="s">
        <v>44</v>
      </c>
      <c r="E12" s="3">
        <v>20</v>
      </c>
      <c r="F12" s="3"/>
      <c r="G12" s="3"/>
      <c r="H12" s="3"/>
      <c r="I12" s="3"/>
      <c r="J12" s="3" t="s">
        <v>128</v>
      </c>
      <c r="L12" t="str">
        <f t="shared" si="0"/>
        <v>phone varchar (20),</v>
      </c>
    </row>
    <row r="13" spans="1:12" ht="13.15">
      <c r="A13" s="2">
        <v>4</v>
      </c>
      <c r="B13" s="17" t="s">
        <v>129</v>
      </c>
      <c r="C13" s="17" t="s">
        <v>130</v>
      </c>
      <c r="D13" s="23" t="s">
        <v>58</v>
      </c>
      <c r="E13" s="18"/>
      <c r="F13" s="18"/>
      <c r="G13" s="18"/>
      <c r="H13" s="18"/>
      <c r="I13" s="18"/>
      <c r="J13" s="17" t="s">
        <v>59</v>
      </c>
      <c r="L13" t="str">
        <f t="shared" si="0"/>
        <v>taxi_address_latitude decimal ,</v>
      </c>
    </row>
    <row r="14" spans="1:12" ht="13.15">
      <c r="A14" s="2">
        <v>5</v>
      </c>
      <c r="B14" s="17" t="s">
        <v>131</v>
      </c>
      <c r="C14" s="17" t="s">
        <v>132</v>
      </c>
      <c r="D14" s="24" t="s">
        <v>58</v>
      </c>
      <c r="E14" s="17"/>
      <c r="F14" s="17"/>
      <c r="G14" s="17"/>
      <c r="H14" s="17"/>
      <c r="I14" s="17"/>
      <c r="J14" s="17" t="s">
        <v>59</v>
      </c>
      <c r="L14" t="str">
        <f t="shared" si="0"/>
        <v>taxi_address_longitude decimal ,</v>
      </c>
    </row>
    <row r="15" spans="1:12" ht="13.15">
      <c r="A15" s="3">
        <v>6</v>
      </c>
      <c r="B15" s="16" t="s">
        <v>133</v>
      </c>
      <c r="C15" s="16" t="s">
        <v>134</v>
      </c>
      <c r="D15" s="16" t="s">
        <v>39</v>
      </c>
      <c r="E15" s="16"/>
      <c r="F15" s="16"/>
      <c r="G15" s="16"/>
      <c r="H15" s="16"/>
      <c r="I15" s="16"/>
      <c r="J15" s="16" t="s">
        <v>135</v>
      </c>
      <c r="L15" t="str">
        <f t="shared" si="0"/>
        <v>price int ,</v>
      </c>
    </row>
    <row r="16" spans="1:12" ht="13.15">
      <c r="A16" s="3">
        <v>7</v>
      </c>
      <c r="B16" s="3" t="s">
        <v>136</v>
      </c>
      <c r="C16" s="3" t="s">
        <v>137</v>
      </c>
      <c r="D16" s="3" t="s">
        <v>44</v>
      </c>
      <c r="E16" s="3">
        <v>100</v>
      </c>
      <c r="F16" s="3"/>
      <c r="G16" s="3"/>
      <c r="H16" s="3"/>
      <c r="I16" s="3"/>
      <c r="J16" s="3" t="s">
        <v>138</v>
      </c>
      <c r="L16" t="str">
        <f t="shared" ref="L16:L29" si="1">C16&amp;" "&amp;D16&amp;" "&amp;IF(E16&lt;&gt;"","("&amp;E16&amp;")","")&amp;IF(C17&lt;&gt;"",",","")</f>
        <v>taxi_address varchar (100)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ht="13.15">
      <c r="L30" t="s">
        <v>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2EF2-4574-4786-B53F-D1B652DEEED0}">
  <dimension ref="A1:M30"/>
  <sheetViews>
    <sheetView workbookViewId="0">
      <selection activeCell="B11" sqref="B11:K11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13" bestFit="1" customWidth="1"/>
    <col min="8" max="8" width="7.28515625" customWidth="1"/>
    <col min="9" max="9" width="9.42578125" customWidth="1"/>
    <col min="10" max="10" width="11.28515625" bestFit="1" customWidth="1"/>
    <col min="11" max="11" width="33.85546875" customWidth="1"/>
  </cols>
  <sheetData>
    <row r="1" spans="1:13" ht="18.75">
      <c r="A1" s="4"/>
    </row>
    <row r="2" spans="1:13">
      <c r="B2" s="1" t="s">
        <v>1</v>
      </c>
      <c r="C2" s="2" t="s">
        <v>2</v>
      </c>
      <c r="D2" s="1" t="s">
        <v>3</v>
      </c>
      <c r="E2" s="3" t="s">
        <v>28</v>
      </c>
    </row>
    <row r="3" spans="1:13">
      <c r="B3" s="1" t="s">
        <v>5</v>
      </c>
      <c r="C3" s="2" t="s">
        <v>6</v>
      </c>
      <c r="D3" s="1" t="s">
        <v>7</v>
      </c>
      <c r="E3" s="5">
        <v>45818</v>
      </c>
    </row>
    <row r="4" spans="1:13">
      <c r="B4" s="1" t="s">
        <v>29</v>
      </c>
      <c r="C4" s="3" t="s">
        <v>139</v>
      </c>
      <c r="D4" s="1" t="s">
        <v>8</v>
      </c>
      <c r="E4" s="3"/>
    </row>
    <row r="5" spans="1:13">
      <c r="B5" s="1" t="s">
        <v>30</v>
      </c>
      <c r="C5" s="3" t="s">
        <v>27</v>
      </c>
      <c r="D5" s="1" t="s">
        <v>9</v>
      </c>
      <c r="E5" s="3"/>
    </row>
    <row r="9" spans="1:13">
      <c r="A9" s="1" t="s">
        <v>10</v>
      </c>
      <c r="B9" s="15" t="s">
        <v>11</v>
      </c>
      <c r="C9" s="1" t="s">
        <v>12</v>
      </c>
      <c r="D9" s="1" t="s">
        <v>31</v>
      </c>
      <c r="E9" s="1" t="s">
        <v>32</v>
      </c>
      <c r="F9" s="1" t="s">
        <v>33</v>
      </c>
      <c r="G9" s="1" t="s">
        <v>140</v>
      </c>
      <c r="H9" s="1" t="s">
        <v>34</v>
      </c>
      <c r="I9" s="1" t="s">
        <v>35</v>
      </c>
      <c r="J9" s="1" t="s">
        <v>36</v>
      </c>
      <c r="K9" s="1" t="s">
        <v>14</v>
      </c>
      <c r="M9" t="str">
        <f>"create table "&amp;C5&amp;" ("</f>
        <v>create table Chat (</v>
      </c>
    </row>
    <row r="10" spans="1:13">
      <c r="A10" s="2">
        <v>1</v>
      </c>
      <c r="B10" s="12" t="s">
        <v>141</v>
      </c>
      <c r="C10" s="14" t="s">
        <v>142</v>
      </c>
      <c r="D10" s="3" t="s">
        <v>44</v>
      </c>
      <c r="E10" s="3">
        <v>100</v>
      </c>
      <c r="F10" s="3"/>
      <c r="G10" s="3"/>
      <c r="H10" s="3"/>
      <c r="I10" s="3"/>
      <c r="J10" s="3"/>
      <c r="K10" s="3"/>
      <c r="M10" t="str">
        <f t="shared" ref="M10:M11" si="0">C10&amp;" "&amp;D10&amp;" "&amp;IF(E10&lt;&gt;"","("&amp;E10&amp;")","")&amp;IF(C11&lt;&gt;"",",","")</f>
        <v>chat_text varchar (100),</v>
      </c>
    </row>
    <row r="11" spans="1:13">
      <c r="A11" s="2">
        <v>2</v>
      </c>
      <c r="B11" s="17" t="s">
        <v>143</v>
      </c>
      <c r="C11" s="8" t="s">
        <v>144</v>
      </c>
      <c r="D11" s="3" t="s">
        <v>39</v>
      </c>
      <c r="E11" s="3"/>
      <c r="F11" s="3"/>
      <c r="G11" s="3"/>
      <c r="H11" s="3"/>
      <c r="I11" s="3" t="s">
        <v>40</v>
      </c>
      <c r="J11" s="3"/>
      <c r="K11" s="3" t="s">
        <v>145</v>
      </c>
      <c r="M11" t="str">
        <f t="shared" si="0"/>
        <v>chat_id int ,</v>
      </c>
    </row>
    <row r="12" spans="1:13">
      <c r="A12" s="2">
        <v>3</v>
      </c>
      <c r="B12" s="13" t="s">
        <v>146</v>
      </c>
      <c r="C12" s="14" t="s">
        <v>147</v>
      </c>
      <c r="D12" s="3" t="s">
        <v>39</v>
      </c>
      <c r="E12" s="3"/>
      <c r="F12" s="3"/>
      <c r="G12" s="3"/>
      <c r="H12" s="3"/>
      <c r="I12" s="3" t="s">
        <v>40</v>
      </c>
      <c r="J12" s="3"/>
      <c r="K12" s="3"/>
      <c r="M12" t="str">
        <f>C12&amp;" "&amp;D12&amp;" "&amp;IF(E12&lt;&gt;"","("&amp;E12&amp;")","")&amp;IF(C13&lt;&gt;"",",","")</f>
        <v>sender_id int ,</v>
      </c>
    </row>
    <row r="13" spans="1:13">
      <c r="A13" s="2">
        <v>4</v>
      </c>
      <c r="B13" s="13" t="s">
        <v>148</v>
      </c>
      <c r="C13" s="14" t="s">
        <v>149</v>
      </c>
      <c r="D13" s="3" t="s">
        <v>44</v>
      </c>
      <c r="E13" s="3">
        <v>100</v>
      </c>
      <c r="F13" s="3"/>
      <c r="G13" s="3"/>
      <c r="H13" s="3"/>
      <c r="I13" s="3" t="s">
        <v>40</v>
      </c>
      <c r="J13" s="3"/>
      <c r="K13" s="3"/>
      <c r="M13" t="str">
        <f>C13&amp;" "&amp;D13&amp;" "&amp;IF(E13&lt;&gt;"","("&amp;E13&amp;")","")&amp;IF(C14&lt;&gt;"",",","")</f>
        <v>chat_date varchar (100),</v>
      </c>
    </row>
    <row r="14" spans="1:13">
      <c r="A14" s="3">
        <v>5</v>
      </c>
      <c r="B14" s="16" t="s">
        <v>37</v>
      </c>
      <c r="C14" s="3" t="s">
        <v>71</v>
      </c>
      <c r="D14" s="3" t="s">
        <v>39</v>
      </c>
      <c r="E14" s="3"/>
      <c r="F14" s="3"/>
      <c r="G14" s="3" t="s">
        <v>40</v>
      </c>
      <c r="H14" s="3" t="s">
        <v>40</v>
      </c>
      <c r="I14" s="3"/>
      <c r="J14" s="3"/>
      <c r="K14" s="3" t="s">
        <v>150</v>
      </c>
      <c r="M14" t="str">
        <f>C14&amp;" "&amp;D14&amp;" "&amp;IF(E14&lt;&gt;"","("&amp;E14&amp;")","")&amp;IF(C15&lt;&gt;"",",","")</f>
        <v xml:space="preserve">id int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ref="M15:M29" si="1">C15&amp;" "&amp;D15&amp;" "&amp;IF(E15&lt;&gt;"","("&amp;E15&amp;")","")&amp;IF(C16&lt;&gt;"",",","")</f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1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1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1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1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1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1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1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1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1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1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1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1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1"/>
        <v xml:space="preserve">  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tr">
        <f t="shared" si="1"/>
        <v xml:space="preserve">  </v>
      </c>
    </row>
    <row r="30" spans="1:13">
      <c r="M30" t="s">
        <v>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黒瀬 大地</cp:lastModifiedBy>
  <cp:revision/>
  <dcterms:created xsi:type="dcterms:W3CDTF">2016-05-11T06:52:52Z</dcterms:created>
  <dcterms:modified xsi:type="dcterms:W3CDTF">2025-06-11T06:22:09Z</dcterms:modified>
  <cp:category/>
  <cp:contentStatus/>
</cp:coreProperties>
</file>