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ok/projects/swcon101/"/>
    </mc:Choice>
  </mc:AlternateContent>
  <xr:revisionPtr revIDLastSave="0" documentId="13_ncr:1_{96CC791F-62E2-F84B-B013-F8EAA171512F}" xr6:coauthVersionLast="47" xr6:coauthVersionMax="47" xr10:uidLastSave="{00000000-0000-0000-0000-000000000000}"/>
  <bookViews>
    <workbookView xWindow="1620" yWindow="1440" windowWidth="27240" windowHeight="16440" xr2:uid="{F673CE86-105C-4942-BACB-D87C94790D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0" i="1" l="1"/>
  <c r="L230" i="1"/>
  <c r="H230" i="1"/>
  <c r="N229" i="1"/>
  <c r="L229" i="1"/>
  <c r="J229" i="1"/>
  <c r="H229" i="1"/>
  <c r="N228" i="1"/>
  <c r="L228" i="1"/>
  <c r="J228" i="1"/>
  <c r="H228" i="1"/>
  <c r="N227" i="1"/>
  <c r="L227" i="1"/>
  <c r="J227" i="1"/>
  <c r="H227" i="1"/>
  <c r="N226" i="1"/>
  <c r="L226" i="1"/>
  <c r="J226" i="1"/>
  <c r="H226" i="1"/>
  <c r="N225" i="1"/>
  <c r="L225" i="1"/>
  <c r="J225" i="1"/>
  <c r="H225" i="1"/>
  <c r="N224" i="1"/>
  <c r="L224" i="1"/>
  <c r="J224" i="1"/>
  <c r="H224" i="1"/>
  <c r="N223" i="1"/>
  <c r="L223" i="1"/>
  <c r="J223" i="1"/>
  <c r="H223" i="1"/>
  <c r="N222" i="1"/>
  <c r="L222" i="1"/>
  <c r="J222" i="1"/>
  <c r="H222" i="1"/>
  <c r="N221" i="1"/>
  <c r="L221" i="1"/>
  <c r="J221" i="1"/>
  <c r="H221" i="1"/>
  <c r="N220" i="1"/>
  <c r="L220" i="1"/>
  <c r="J220" i="1"/>
  <c r="H220" i="1"/>
  <c r="N219" i="1"/>
  <c r="L219" i="1"/>
  <c r="J219" i="1"/>
  <c r="H219" i="1"/>
  <c r="N218" i="1"/>
  <c r="L218" i="1"/>
  <c r="J218" i="1"/>
  <c r="H218" i="1"/>
  <c r="N217" i="1"/>
  <c r="L217" i="1"/>
  <c r="J217" i="1"/>
  <c r="H217" i="1"/>
  <c r="N216" i="1"/>
  <c r="L216" i="1"/>
  <c r="J216" i="1"/>
  <c r="H216" i="1"/>
  <c r="N215" i="1"/>
  <c r="L215" i="1"/>
  <c r="J215" i="1"/>
  <c r="H215" i="1"/>
  <c r="N214" i="1"/>
  <c r="L214" i="1"/>
  <c r="J214" i="1"/>
  <c r="H214" i="1"/>
  <c r="N213" i="1"/>
  <c r="L213" i="1"/>
  <c r="J213" i="1"/>
  <c r="H213" i="1"/>
  <c r="N212" i="1"/>
  <c r="L212" i="1"/>
  <c r="J212" i="1"/>
  <c r="H212" i="1"/>
  <c r="N211" i="1"/>
  <c r="L211" i="1"/>
  <c r="J211" i="1"/>
  <c r="H211" i="1"/>
  <c r="N210" i="1"/>
  <c r="L210" i="1"/>
  <c r="J210" i="1"/>
  <c r="H210" i="1"/>
  <c r="N209" i="1"/>
  <c r="L209" i="1"/>
  <c r="J209" i="1"/>
  <c r="H209" i="1"/>
  <c r="N208" i="1"/>
  <c r="L208" i="1"/>
  <c r="J208" i="1"/>
  <c r="H208" i="1"/>
  <c r="N207" i="1"/>
  <c r="L207" i="1"/>
  <c r="J207" i="1"/>
  <c r="H207" i="1"/>
  <c r="N206" i="1"/>
  <c r="L206" i="1"/>
  <c r="J206" i="1"/>
  <c r="H206" i="1"/>
  <c r="N205" i="1"/>
  <c r="L205" i="1"/>
  <c r="J205" i="1"/>
  <c r="H205" i="1"/>
  <c r="N204" i="1"/>
  <c r="L204" i="1"/>
  <c r="J204" i="1"/>
  <c r="H204" i="1"/>
  <c r="N203" i="1"/>
  <c r="L203" i="1"/>
  <c r="J203" i="1"/>
  <c r="H203" i="1"/>
  <c r="N202" i="1"/>
  <c r="L202" i="1"/>
  <c r="J202" i="1"/>
  <c r="H202" i="1"/>
  <c r="N201" i="1"/>
  <c r="L201" i="1"/>
  <c r="J201" i="1"/>
  <c r="H201" i="1"/>
  <c r="N200" i="1"/>
  <c r="L200" i="1"/>
  <c r="J200" i="1"/>
  <c r="H200" i="1"/>
  <c r="N199" i="1"/>
  <c r="L199" i="1"/>
  <c r="J199" i="1"/>
  <c r="H199" i="1"/>
  <c r="N198" i="1"/>
  <c r="L198" i="1"/>
  <c r="J198" i="1"/>
  <c r="H198" i="1"/>
  <c r="N197" i="1"/>
  <c r="L197" i="1"/>
  <c r="J197" i="1"/>
  <c r="H197" i="1"/>
  <c r="N196" i="1"/>
  <c r="L196" i="1"/>
  <c r="J196" i="1"/>
  <c r="H196" i="1"/>
  <c r="N195" i="1"/>
  <c r="L195" i="1"/>
  <c r="J195" i="1"/>
  <c r="H195" i="1"/>
  <c r="N194" i="1"/>
  <c r="L194" i="1"/>
  <c r="J194" i="1"/>
  <c r="H194" i="1"/>
  <c r="N193" i="1"/>
  <c r="L193" i="1"/>
  <c r="J193" i="1"/>
  <c r="H193" i="1"/>
  <c r="N192" i="1"/>
  <c r="L192" i="1"/>
  <c r="J192" i="1"/>
  <c r="H192" i="1"/>
  <c r="N191" i="1"/>
  <c r="L191" i="1"/>
  <c r="J191" i="1"/>
  <c r="H191" i="1"/>
  <c r="N190" i="1"/>
  <c r="L190" i="1"/>
  <c r="J190" i="1"/>
  <c r="H190" i="1"/>
  <c r="N189" i="1"/>
  <c r="L189" i="1"/>
  <c r="J189" i="1"/>
  <c r="H189" i="1"/>
  <c r="N188" i="1"/>
  <c r="L188" i="1"/>
  <c r="J188" i="1"/>
  <c r="H188" i="1"/>
  <c r="N187" i="1"/>
  <c r="L187" i="1"/>
  <c r="J187" i="1"/>
  <c r="H187" i="1"/>
  <c r="N186" i="1"/>
  <c r="L186" i="1"/>
  <c r="J186" i="1"/>
  <c r="H186" i="1"/>
  <c r="N185" i="1"/>
  <c r="L185" i="1"/>
  <c r="J185" i="1"/>
  <c r="H185" i="1"/>
  <c r="N184" i="1"/>
  <c r="L184" i="1"/>
  <c r="J184" i="1"/>
  <c r="H184" i="1"/>
  <c r="N183" i="1"/>
  <c r="L183" i="1"/>
  <c r="J183" i="1"/>
  <c r="H183" i="1"/>
  <c r="N182" i="1"/>
  <c r="L182" i="1"/>
  <c r="J182" i="1"/>
  <c r="H182" i="1"/>
  <c r="N181" i="1"/>
  <c r="L181" i="1"/>
  <c r="J181" i="1"/>
  <c r="H181" i="1"/>
  <c r="N180" i="1"/>
  <c r="L180" i="1"/>
  <c r="J180" i="1"/>
  <c r="H180" i="1"/>
  <c r="N179" i="1"/>
  <c r="L179" i="1"/>
  <c r="J179" i="1"/>
  <c r="H179" i="1"/>
  <c r="N178" i="1"/>
  <c r="L178" i="1"/>
  <c r="J178" i="1"/>
  <c r="H178" i="1"/>
  <c r="N177" i="1"/>
  <c r="L177" i="1"/>
  <c r="J177" i="1"/>
  <c r="H177" i="1"/>
  <c r="N176" i="1"/>
  <c r="L176" i="1"/>
  <c r="J176" i="1"/>
  <c r="H176" i="1"/>
  <c r="N175" i="1"/>
  <c r="L175" i="1"/>
  <c r="J175" i="1"/>
  <c r="H175" i="1"/>
  <c r="N174" i="1"/>
  <c r="L174" i="1"/>
  <c r="J174" i="1"/>
  <c r="H174" i="1"/>
  <c r="N173" i="1"/>
  <c r="L173" i="1"/>
  <c r="J173" i="1"/>
  <c r="H173" i="1"/>
  <c r="N172" i="1"/>
  <c r="L172" i="1"/>
  <c r="J172" i="1"/>
  <c r="H172" i="1"/>
  <c r="N171" i="1"/>
  <c r="L171" i="1"/>
  <c r="J171" i="1"/>
  <c r="H171" i="1"/>
  <c r="N170" i="1"/>
  <c r="L170" i="1"/>
  <c r="J170" i="1"/>
  <c r="H170" i="1"/>
  <c r="N169" i="1"/>
  <c r="L169" i="1"/>
  <c r="J169" i="1"/>
  <c r="H169" i="1"/>
  <c r="N168" i="1"/>
  <c r="L168" i="1"/>
  <c r="J168" i="1"/>
  <c r="H168" i="1"/>
  <c r="N167" i="1"/>
  <c r="L167" i="1"/>
  <c r="J167" i="1"/>
  <c r="H167" i="1"/>
  <c r="N166" i="1"/>
  <c r="L166" i="1"/>
  <c r="J166" i="1"/>
  <c r="H166" i="1"/>
  <c r="N165" i="1"/>
  <c r="L165" i="1"/>
  <c r="J165" i="1"/>
  <c r="H165" i="1"/>
  <c r="N164" i="1"/>
  <c r="L164" i="1"/>
  <c r="J164" i="1"/>
  <c r="H164" i="1"/>
  <c r="N163" i="1"/>
  <c r="L163" i="1"/>
  <c r="J163" i="1"/>
  <c r="H163" i="1"/>
  <c r="N162" i="1"/>
  <c r="L162" i="1"/>
  <c r="J162" i="1"/>
  <c r="H162" i="1"/>
  <c r="N161" i="1"/>
  <c r="L161" i="1"/>
  <c r="J161" i="1"/>
  <c r="H161" i="1"/>
  <c r="N160" i="1"/>
  <c r="L160" i="1"/>
  <c r="J160" i="1"/>
  <c r="H160" i="1"/>
  <c r="N159" i="1"/>
  <c r="L159" i="1"/>
  <c r="J159" i="1"/>
  <c r="H159" i="1"/>
  <c r="N158" i="1"/>
  <c r="L158" i="1"/>
  <c r="J158" i="1"/>
  <c r="H158" i="1"/>
  <c r="N157" i="1"/>
  <c r="L157" i="1"/>
  <c r="J157" i="1"/>
  <c r="H157" i="1"/>
  <c r="N156" i="1"/>
  <c r="L156" i="1"/>
  <c r="J156" i="1"/>
  <c r="H156" i="1"/>
  <c r="N155" i="1"/>
  <c r="L155" i="1"/>
  <c r="J155" i="1"/>
  <c r="H155" i="1"/>
  <c r="N154" i="1"/>
  <c r="L154" i="1"/>
  <c r="J154" i="1"/>
  <c r="H154" i="1"/>
  <c r="N153" i="1"/>
  <c r="L153" i="1"/>
  <c r="J153" i="1"/>
  <c r="H153" i="1"/>
  <c r="N152" i="1"/>
  <c r="L152" i="1"/>
  <c r="J152" i="1"/>
  <c r="H152" i="1"/>
  <c r="N151" i="1"/>
  <c r="L151" i="1"/>
  <c r="J151" i="1"/>
  <c r="H151" i="1"/>
  <c r="N150" i="1"/>
  <c r="L150" i="1"/>
  <c r="J150" i="1"/>
  <c r="H150" i="1"/>
  <c r="N149" i="1"/>
  <c r="L149" i="1"/>
  <c r="J149" i="1"/>
  <c r="H149" i="1"/>
  <c r="N148" i="1"/>
  <c r="L148" i="1"/>
  <c r="J148" i="1"/>
  <c r="H148" i="1"/>
  <c r="N147" i="1"/>
  <c r="L147" i="1"/>
  <c r="J147" i="1"/>
  <c r="H147" i="1"/>
  <c r="N146" i="1"/>
  <c r="L146" i="1"/>
  <c r="J146" i="1"/>
  <c r="H146" i="1"/>
  <c r="N145" i="1"/>
  <c r="L145" i="1"/>
  <c r="J145" i="1"/>
  <c r="H145" i="1"/>
  <c r="N144" i="1"/>
  <c r="L144" i="1"/>
  <c r="J144" i="1"/>
  <c r="H144" i="1"/>
  <c r="N143" i="1"/>
  <c r="L143" i="1"/>
  <c r="J143" i="1"/>
  <c r="H143" i="1"/>
  <c r="N142" i="1"/>
  <c r="L142" i="1"/>
  <c r="J142" i="1"/>
  <c r="H142" i="1"/>
  <c r="N141" i="1"/>
  <c r="L141" i="1"/>
  <c r="J141" i="1"/>
  <c r="H141" i="1"/>
  <c r="N140" i="1"/>
  <c r="L140" i="1"/>
  <c r="J140" i="1"/>
  <c r="H140" i="1"/>
  <c r="N139" i="1"/>
  <c r="L139" i="1"/>
  <c r="J139" i="1"/>
  <c r="H139" i="1"/>
  <c r="N138" i="1"/>
  <c r="L138" i="1"/>
  <c r="J138" i="1"/>
  <c r="H138" i="1"/>
  <c r="N137" i="1"/>
  <c r="L137" i="1"/>
  <c r="J137" i="1"/>
  <c r="H137" i="1"/>
  <c r="N136" i="1"/>
  <c r="L136" i="1"/>
  <c r="J136" i="1"/>
  <c r="H136" i="1"/>
  <c r="N135" i="1"/>
  <c r="L135" i="1"/>
  <c r="J135" i="1"/>
  <c r="H135" i="1"/>
  <c r="N134" i="1"/>
  <c r="L134" i="1"/>
  <c r="J134" i="1"/>
  <c r="H134" i="1"/>
  <c r="N133" i="1"/>
  <c r="L133" i="1"/>
  <c r="J133" i="1"/>
  <c r="H133" i="1"/>
  <c r="N132" i="1"/>
  <c r="L132" i="1"/>
  <c r="J132" i="1"/>
  <c r="H132" i="1"/>
  <c r="N131" i="1"/>
  <c r="L131" i="1"/>
  <c r="J131" i="1"/>
  <c r="H131" i="1"/>
  <c r="N130" i="1"/>
  <c r="L130" i="1"/>
  <c r="J130" i="1"/>
  <c r="H130" i="1"/>
  <c r="N129" i="1"/>
  <c r="L129" i="1"/>
  <c r="J129" i="1"/>
  <c r="H129" i="1"/>
  <c r="N128" i="1"/>
  <c r="L128" i="1"/>
  <c r="J128" i="1"/>
  <c r="H128" i="1"/>
  <c r="N127" i="1"/>
  <c r="L127" i="1"/>
  <c r="J127" i="1"/>
  <c r="H127" i="1"/>
  <c r="N126" i="1"/>
  <c r="L126" i="1"/>
  <c r="J126" i="1"/>
  <c r="H126" i="1"/>
  <c r="N125" i="1"/>
  <c r="L125" i="1"/>
  <c r="J125" i="1"/>
  <c r="H125" i="1"/>
  <c r="N124" i="1"/>
  <c r="L124" i="1"/>
  <c r="J124" i="1"/>
  <c r="H124" i="1"/>
  <c r="N123" i="1"/>
  <c r="L123" i="1"/>
  <c r="J123" i="1"/>
  <c r="H123" i="1"/>
  <c r="N122" i="1"/>
  <c r="L122" i="1"/>
  <c r="J122" i="1"/>
  <c r="H122" i="1"/>
  <c r="N121" i="1"/>
  <c r="L121" i="1"/>
  <c r="J121" i="1"/>
  <c r="H121" i="1"/>
  <c r="N120" i="1"/>
  <c r="L120" i="1"/>
  <c r="J120" i="1"/>
  <c r="H120" i="1"/>
  <c r="N119" i="1"/>
  <c r="L119" i="1"/>
  <c r="J119" i="1"/>
  <c r="H119" i="1"/>
  <c r="N118" i="1"/>
  <c r="L118" i="1"/>
  <c r="J118" i="1"/>
  <c r="H118" i="1"/>
  <c r="N117" i="1"/>
  <c r="L117" i="1"/>
  <c r="J117" i="1"/>
  <c r="H117" i="1"/>
  <c r="N116" i="1"/>
  <c r="L116" i="1"/>
  <c r="J116" i="1"/>
  <c r="H116" i="1"/>
  <c r="N115" i="1"/>
  <c r="L115" i="1"/>
  <c r="J115" i="1"/>
  <c r="H115" i="1"/>
  <c r="N114" i="1"/>
  <c r="L114" i="1"/>
  <c r="J114" i="1"/>
  <c r="H114" i="1"/>
  <c r="N113" i="1"/>
  <c r="L113" i="1"/>
  <c r="J113" i="1"/>
  <c r="H113" i="1"/>
  <c r="N112" i="1"/>
  <c r="L112" i="1"/>
  <c r="J112" i="1"/>
  <c r="H112" i="1"/>
  <c r="N111" i="1"/>
  <c r="L111" i="1"/>
  <c r="J111" i="1"/>
  <c r="H111" i="1"/>
  <c r="N110" i="1"/>
  <c r="L110" i="1"/>
  <c r="J110" i="1"/>
  <c r="H110" i="1"/>
  <c r="N109" i="1"/>
  <c r="L109" i="1"/>
  <c r="J109" i="1"/>
  <c r="H109" i="1"/>
  <c r="N108" i="1"/>
  <c r="L108" i="1"/>
  <c r="J108" i="1"/>
  <c r="H108" i="1"/>
  <c r="N107" i="1"/>
  <c r="L107" i="1"/>
  <c r="J107" i="1"/>
  <c r="H107" i="1"/>
  <c r="N106" i="1"/>
  <c r="L106" i="1"/>
  <c r="J106" i="1"/>
  <c r="H106" i="1"/>
  <c r="N105" i="1"/>
  <c r="L105" i="1"/>
  <c r="J105" i="1"/>
  <c r="H105" i="1"/>
  <c r="N104" i="1"/>
  <c r="L104" i="1"/>
  <c r="J104" i="1"/>
  <c r="H104" i="1"/>
  <c r="N103" i="1"/>
  <c r="L103" i="1"/>
  <c r="J103" i="1"/>
  <c r="H103" i="1"/>
  <c r="N102" i="1"/>
  <c r="L102" i="1"/>
  <c r="J102" i="1"/>
  <c r="H102" i="1"/>
  <c r="N101" i="1"/>
  <c r="L101" i="1"/>
  <c r="J101" i="1"/>
  <c r="H101" i="1"/>
  <c r="N100" i="1"/>
  <c r="L100" i="1"/>
  <c r="J100" i="1"/>
  <c r="H100" i="1"/>
  <c r="N99" i="1"/>
  <c r="L99" i="1"/>
  <c r="J99" i="1"/>
  <c r="H99" i="1"/>
  <c r="N98" i="1"/>
  <c r="L98" i="1"/>
  <c r="J98" i="1"/>
  <c r="H98" i="1"/>
  <c r="N97" i="1"/>
  <c r="L97" i="1"/>
  <c r="J97" i="1"/>
  <c r="H97" i="1"/>
  <c r="N96" i="1"/>
  <c r="L96" i="1"/>
  <c r="J96" i="1"/>
  <c r="H96" i="1"/>
  <c r="N95" i="1"/>
  <c r="L95" i="1"/>
  <c r="J95" i="1"/>
  <c r="H95" i="1"/>
  <c r="N94" i="1"/>
  <c r="L94" i="1"/>
  <c r="J94" i="1"/>
  <c r="H94" i="1"/>
  <c r="N93" i="1"/>
  <c r="L93" i="1"/>
  <c r="J93" i="1"/>
  <c r="H93" i="1"/>
  <c r="N92" i="1"/>
  <c r="L92" i="1"/>
  <c r="J92" i="1"/>
  <c r="H92" i="1"/>
  <c r="N91" i="1"/>
  <c r="L91" i="1"/>
  <c r="J91" i="1"/>
  <c r="H91" i="1"/>
  <c r="N90" i="1"/>
  <c r="L90" i="1"/>
  <c r="J90" i="1"/>
  <c r="H90" i="1"/>
  <c r="N89" i="1"/>
  <c r="L89" i="1"/>
  <c r="J89" i="1"/>
  <c r="H89" i="1"/>
  <c r="N88" i="1"/>
  <c r="L88" i="1"/>
  <c r="J88" i="1"/>
  <c r="H88" i="1"/>
  <c r="N87" i="1"/>
  <c r="L87" i="1"/>
  <c r="J87" i="1"/>
  <c r="H87" i="1"/>
  <c r="N86" i="1"/>
  <c r="J86" i="1"/>
  <c r="H86" i="1"/>
  <c r="N85" i="1"/>
  <c r="N84" i="1"/>
  <c r="J84" i="1"/>
  <c r="H84" i="1"/>
  <c r="N83" i="1"/>
  <c r="L83" i="1"/>
  <c r="J83" i="1"/>
  <c r="H83" i="1"/>
  <c r="N82" i="1"/>
  <c r="L82" i="1"/>
  <c r="J82" i="1"/>
  <c r="H82" i="1"/>
  <c r="N81" i="1"/>
  <c r="L81" i="1"/>
  <c r="J81" i="1"/>
  <c r="H81" i="1"/>
  <c r="N80" i="1"/>
  <c r="L80" i="1"/>
  <c r="J80" i="1"/>
  <c r="H80" i="1"/>
  <c r="N79" i="1"/>
  <c r="L79" i="1"/>
  <c r="J79" i="1"/>
  <c r="H79" i="1"/>
  <c r="N78" i="1"/>
  <c r="L78" i="1"/>
  <c r="J78" i="1"/>
  <c r="H78" i="1"/>
  <c r="N77" i="1"/>
  <c r="L77" i="1"/>
  <c r="J77" i="1"/>
  <c r="H77" i="1"/>
  <c r="N76" i="1"/>
  <c r="L76" i="1"/>
  <c r="J76" i="1"/>
  <c r="H76" i="1"/>
  <c r="N75" i="1"/>
  <c r="L75" i="1"/>
  <c r="J75" i="1"/>
  <c r="H75" i="1"/>
  <c r="N74" i="1"/>
  <c r="L74" i="1"/>
  <c r="J74" i="1"/>
  <c r="H74" i="1"/>
  <c r="N73" i="1"/>
  <c r="L73" i="1"/>
  <c r="J73" i="1"/>
  <c r="H73" i="1"/>
  <c r="N72" i="1"/>
  <c r="L72" i="1"/>
  <c r="J72" i="1"/>
  <c r="H72" i="1"/>
  <c r="N71" i="1"/>
  <c r="L71" i="1"/>
  <c r="J71" i="1"/>
  <c r="H71" i="1"/>
  <c r="N70" i="1"/>
  <c r="L70" i="1"/>
  <c r="J70" i="1"/>
  <c r="H70" i="1"/>
  <c r="N69" i="1"/>
  <c r="L69" i="1"/>
  <c r="J69" i="1"/>
  <c r="H69" i="1"/>
  <c r="N68" i="1"/>
  <c r="L68" i="1"/>
  <c r="J68" i="1"/>
  <c r="H68" i="1"/>
  <c r="N67" i="1"/>
  <c r="L67" i="1"/>
  <c r="J67" i="1"/>
  <c r="H67" i="1"/>
  <c r="N66" i="1"/>
  <c r="L66" i="1"/>
  <c r="J66" i="1"/>
  <c r="H66" i="1"/>
  <c r="N65" i="1"/>
  <c r="L65" i="1"/>
  <c r="J65" i="1"/>
  <c r="H65" i="1"/>
  <c r="N64" i="1"/>
  <c r="L64" i="1"/>
  <c r="J64" i="1"/>
  <c r="H64" i="1"/>
  <c r="N63" i="1"/>
  <c r="L63" i="1"/>
  <c r="J63" i="1"/>
  <c r="H63" i="1"/>
  <c r="N62" i="1"/>
  <c r="L62" i="1"/>
  <c r="J62" i="1"/>
  <c r="H62" i="1"/>
  <c r="N61" i="1"/>
  <c r="L61" i="1"/>
  <c r="J61" i="1"/>
  <c r="H61" i="1"/>
  <c r="N60" i="1"/>
  <c r="L60" i="1"/>
  <c r="J60" i="1"/>
  <c r="H60" i="1"/>
  <c r="N59" i="1"/>
  <c r="L59" i="1"/>
  <c r="J59" i="1"/>
  <c r="H59" i="1"/>
  <c r="N58" i="1"/>
  <c r="L58" i="1"/>
  <c r="J58" i="1"/>
  <c r="H58" i="1"/>
  <c r="N57" i="1"/>
  <c r="L57" i="1"/>
  <c r="J57" i="1"/>
  <c r="H57" i="1"/>
  <c r="N56" i="1"/>
  <c r="L56" i="1"/>
  <c r="J56" i="1"/>
  <c r="H56" i="1"/>
  <c r="N55" i="1"/>
  <c r="L55" i="1"/>
  <c r="J55" i="1"/>
  <c r="N54" i="1"/>
  <c r="L54" i="1"/>
  <c r="J54" i="1"/>
  <c r="N53" i="1"/>
  <c r="L53" i="1"/>
  <c r="J53" i="1"/>
  <c r="N52" i="1"/>
  <c r="L52" i="1"/>
  <c r="J52" i="1"/>
  <c r="H52" i="1"/>
  <c r="N51" i="1"/>
  <c r="L51" i="1"/>
  <c r="J51" i="1"/>
  <c r="H51" i="1"/>
  <c r="N50" i="1"/>
  <c r="L50" i="1"/>
  <c r="J50" i="1"/>
  <c r="H50" i="1"/>
  <c r="N49" i="1"/>
  <c r="L49" i="1"/>
  <c r="J49" i="1"/>
  <c r="H49" i="1"/>
  <c r="N48" i="1"/>
  <c r="L48" i="1"/>
  <c r="J48" i="1"/>
  <c r="H48" i="1"/>
  <c r="N47" i="1"/>
  <c r="L47" i="1"/>
  <c r="J47" i="1"/>
  <c r="H47" i="1"/>
  <c r="N46" i="1"/>
  <c r="L46" i="1"/>
  <c r="J46" i="1"/>
  <c r="H46" i="1"/>
  <c r="N45" i="1"/>
  <c r="L45" i="1"/>
  <c r="J45" i="1"/>
  <c r="H45" i="1"/>
  <c r="N44" i="1"/>
  <c r="L44" i="1"/>
  <c r="J44" i="1"/>
  <c r="H44" i="1"/>
  <c r="N43" i="1"/>
  <c r="L43" i="1"/>
  <c r="J43" i="1"/>
  <c r="H43" i="1"/>
  <c r="N42" i="1"/>
  <c r="L42" i="1"/>
  <c r="J42" i="1"/>
  <c r="H42" i="1"/>
  <c r="N41" i="1"/>
  <c r="L41" i="1"/>
  <c r="J41" i="1"/>
  <c r="H41" i="1"/>
  <c r="N40" i="1"/>
  <c r="L40" i="1"/>
  <c r="J40" i="1"/>
  <c r="H40" i="1"/>
  <c r="N39" i="1"/>
  <c r="L39" i="1"/>
  <c r="J39" i="1"/>
  <c r="H39" i="1"/>
  <c r="N38" i="1"/>
  <c r="L38" i="1"/>
  <c r="J38" i="1"/>
  <c r="H38" i="1"/>
  <c r="N37" i="1"/>
  <c r="L37" i="1"/>
  <c r="J37" i="1"/>
  <c r="H37" i="1"/>
  <c r="N36" i="1"/>
  <c r="L36" i="1"/>
  <c r="J36" i="1"/>
  <c r="H36" i="1"/>
  <c r="N35" i="1"/>
  <c r="L35" i="1"/>
  <c r="J35" i="1"/>
  <c r="H35" i="1"/>
  <c r="N34" i="1"/>
  <c r="L34" i="1"/>
  <c r="J34" i="1"/>
  <c r="H34" i="1"/>
  <c r="N33" i="1"/>
  <c r="L33" i="1"/>
  <c r="J33" i="1"/>
  <c r="H33" i="1"/>
  <c r="N32" i="1"/>
  <c r="L32" i="1"/>
  <c r="J32" i="1"/>
  <c r="H32" i="1"/>
  <c r="N31" i="1"/>
  <c r="L31" i="1"/>
  <c r="J31" i="1"/>
  <c r="H31" i="1"/>
  <c r="N30" i="1"/>
  <c r="L30" i="1"/>
  <c r="J30" i="1"/>
  <c r="H30" i="1"/>
  <c r="N29" i="1"/>
  <c r="L29" i="1"/>
  <c r="J29" i="1"/>
  <c r="H29" i="1"/>
  <c r="N28" i="1"/>
  <c r="L28" i="1"/>
  <c r="J28" i="1"/>
  <c r="H28" i="1"/>
  <c r="N27" i="1"/>
  <c r="L27" i="1"/>
  <c r="J27" i="1"/>
  <c r="H27" i="1"/>
  <c r="N26" i="1"/>
  <c r="L26" i="1"/>
  <c r="J26" i="1"/>
  <c r="H26" i="1"/>
  <c r="N25" i="1"/>
  <c r="L25" i="1"/>
  <c r="J25" i="1"/>
  <c r="H25" i="1"/>
  <c r="N24" i="1"/>
  <c r="L24" i="1"/>
  <c r="J24" i="1"/>
  <c r="H24" i="1"/>
  <c r="N23" i="1"/>
  <c r="L23" i="1"/>
  <c r="J23" i="1"/>
  <c r="H23" i="1"/>
  <c r="N22" i="1"/>
  <c r="L22" i="1"/>
  <c r="J22" i="1"/>
  <c r="H22" i="1"/>
  <c r="N21" i="1"/>
  <c r="L21" i="1"/>
  <c r="J21" i="1"/>
  <c r="H21" i="1"/>
  <c r="N20" i="1"/>
  <c r="L20" i="1"/>
  <c r="J20" i="1"/>
  <c r="H20" i="1"/>
  <c r="N19" i="1"/>
  <c r="L19" i="1"/>
  <c r="J19" i="1"/>
  <c r="H19" i="1"/>
  <c r="N18" i="1"/>
  <c r="L18" i="1"/>
  <c r="J18" i="1"/>
  <c r="H18" i="1"/>
  <c r="N17" i="1"/>
  <c r="L17" i="1"/>
  <c r="J17" i="1"/>
  <c r="H17" i="1"/>
  <c r="N16" i="1"/>
  <c r="L16" i="1"/>
  <c r="J16" i="1"/>
  <c r="H16" i="1"/>
  <c r="N15" i="1"/>
  <c r="L15" i="1"/>
  <c r="J15" i="1"/>
  <c r="H15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F88" i="1"/>
  <c r="D88" i="1"/>
  <c r="F87" i="1"/>
  <c r="D87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F53" i="1"/>
  <c r="F52" i="1"/>
  <c r="F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F37" i="1"/>
  <c r="F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</calcChain>
</file>

<file path=xl/sharedStrings.xml><?xml version="1.0" encoding="utf-8"?>
<sst xmlns="http://schemas.openxmlformats.org/spreadsheetml/2006/main" count="272" uniqueCount="59">
  <si>
    <t>미국</t>
    <phoneticPr fontId="0" type="noConversion"/>
  </si>
  <si>
    <t>U.S.A</t>
    <phoneticPr fontId="0" type="noConversion"/>
  </si>
  <si>
    <t>캐나다</t>
    <phoneticPr fontId="0" type="noConversion"/>
  </si>
  <si>
    <t>Canada</t>
    <phoneticPr fontId="0" type="noConversion"/>
  </si>
  <si>
    <t>명수</t>
  </si>
  <si>
    <t>전년대비</t>
  </si>
  <si>
    <t>2004년</t>
    <phoneticPr fontId="0" type="noConversion"/>
  </si>
  <si>
    <t>1월</t>
    <phoneticPr fontId="0" type="noConversion"/>
  </si>
  <si>
    <t>2월</t>
    <phoneticPr fontId="0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</si>
  <si>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</si>
  <si>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</si>
  <si>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</si>
  <si>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</si>
  <si>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</si>
  <si>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</si>
  <si>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</si>
  <si>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</si>
  <si>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</si>
  <si>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</si>
  <si>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2005년</t>
    <phoneticPr fontId="0" type="noConversion"/>
  </si>
  <si>
    <t>2006년</t>
    <phoneticPr fontId="0" type="noConversion"/>
  </si>
  <si>
    <t>2007년</t>
    <phoneticPr fontId="0" type="noConversion"/>
  </si>
  <si>
    <t>2월</t>
  </si>
  <si>
    <t>3월</t>
    <phoneticPr fontId="0" type="noConversion"/>
  </si>
  <si>
    <t>4월</t>
    <phoneticPr fontId="0" type="noConversion"/>
  </si>
  <si>
    <t>5월</t>
    <phoneticPr fontId="0" type="noConversion"/>
  </si>
  <si>
    <t>6월</t>
    <phoneticPr fontId="0" type="noConversion"/>
  </si>
  <si>
    <t>7월</t>
    <phoneticPr fontId="0" type="noConversion"/>
  </si>
  <si>
    <t>8월</t>
    <phoneticPr fontId="0" type="noConversion"/>
  </si>
  <si>
    <t>9월</t>
    <phoneticPr fontId="0" type="noConversion"/>
  </si>
  <si>
    <t>10월</t>
    <phoneticPr fontId="0" type="noConversion"/>
  </si>
  <si>
    <t>12월</t>
    <phoneticPr fontId="0" type="noConversion"/>
  </si>
  <si>
    <t>2008년</t>
    <phoneticPr fontId="0" type="noConversion"/>
  </si>
  <si>
    <t>2009년</t>
    <phoneticPr fontId="0" type="noConversion"/>
  </si>
  <si>
    <t>2010년</t>
    <phoneticPr fontId="0" type="noConversion"/>
  </si>
  <si>
    <t>11월</t>
    <phoneticPr fontId="0" type="noConversion"/>
  </si>
  <si>
    <t>2011년</t>
    <phoneticPr fontId="0" type="noConversion"/>
  </si>
  <si>
    <t>2012년</t>
    <phoneticPr fontId="0" type="noConversion"/>
  </si>
  <si>
    <t>2013년</t>
    <phoneticPr fontId="0" type="noConversion"/>
  </si>
  <si>
    <t>2014년</t>
    <phoneticPr fontId="0" type="noConversion"/>
  </si>
  <si>
    <t>2015년</t>
    <phoneticPr fontId="0" type="noConversion"/>
  </si>
  <si>
    <t>-</t>
    <phoneticPr fontId="0" type="noConversion"/>
  </si>
  <si>
    <t>2016년</t>
    <phoneticPr fontId="0" type="noConversion"/>
  </si>
  <si>
    <t>2017년</t>
    <phoneticPr fontId="0" type="noConversion"/>
  </si>
  <si>
    <t>2018년</t>
    <phoneticPr fontId="0" type="noConversion"/>
  </si>
  <si>
    <t>2019년</t>
    <phoneticPr fontId="0" type="noConversion"/>
  </si>
  <si>
    <t>2020년</t>
    <phoneticPr fontId="0" type="noConversion"/>
  </si>
  <si>
    <t>2021년</t>
    <phoneticPr fontId="0" type="noConversion"/>
  </si>
  <si>
    <t>2022년</t>
    <phoneticPr fontId="0" type="noConversion"/>
  </si>
  <si>
    <t xml:space="preserve"> Australia</t>
    <phoneticPr fontId="4" type="noConversion"/>
  </si>
  <si>
    <t>뉴질랜드</t>
    <phoneticPr fontId="4" type="noConversion"/>
  </si>
  <si>
    <t>New Zealand</t>
    <phoneticPr fontId="4" type="noConversion"/>
  </si>
  <si>
    <t>독일</t>
    <phoneticPr fontId="4" type="noConversion"/>
  </si>
  <si>
    <t>Germany</t>
    <phoneticPr fontId="4" type="noConversion"/>
  </si>
  <si>
    <t>명수</t>
    <phoneticPr fontId="4" type="noConversion"/>
  </si>
  <si>
    <t>핀란드</t>
    <phoneticPr fontId="4" type="noConversion"/>
  </si>
  <si>
    <t>Finland</t>
    <phoneticPr fontId="4" type="noConversion"/>
  </si>
  <si>
    <t>전년대비</t>
    <phoneticPr fontId="4" type="noConversion"/>
  </si>
  <si>
    <t>호주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</si>
</sst>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0"/>
      <name val="Calibri"/>
      <family val="3"/>
      <charset val="129"/>
      <scheme val="minor"/>
    </font>
    <font>
      <b/>
      <sz val="12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0"/>
      <color rgb="FFFF0000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right" vertical="center"/>
    </xf>
    <xf numFmtId="164" fontId="1" fillId="0" borderId="16" xfId="0" applyNumberFormat="1" applyFont="1" applyBorder="1" applyAlignment="1">
      <alignment horizontal="right" vertical="center"/>
    </xf>
    <xf numFmtId="0" fontId="1" fillId="0" borderId="17" xfId="0" applyFont="1" applyBorder="1" applyAlignment="1">
      <alignment horizontal="right" vertical="center"/>
    </xf>
    <xf numFmtId="164" fontId="1" fillId="0" borderId="18" xfId="0" applyNumberFormat="1" applyFont="1" applyBorder="1" applyAlignment="1">
      <alignment horizontal="right" vertical="center"/>
    </xf>
    <xf numFmtId="165" fontId="1" fillId="0" borderId="15" xfId="0" applyNumberFormat="1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0" fontId="1" fillId="0" borderId="22" xfId="0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right" vertical="center"/>
    </xf>
    <xf numFmtId="165" fontId="1" fillId="0" borderId="23" xfId="0" applyNumberFormat="1" applyFont="1" applyBorder="1" applyAlignment="1">
      <alignment horizontal="right" vertical="center"/>
    </xf>
    <xf numFmtId="165" fontId="1" fillId="0" borderId="20" xfId="0" applyNumberFormat="1" applyFont="1" applyBorder="1" applyAlignment="1">
      <alignment horizontal="right" vertical="center"/>
    </xf>
    <xf numFmtId="165" fontId="1" fillId="0" borderId="2" xfId="0" applyNumberFormat="1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right" vertical="center"/>
    </xf>
    <xf numFmtId="164" fontId="1" fillId="0" borderId="25" xfId="0" applyNumberFormat="1" applyFont="1" applyBorder="1" applyAlignment="1">
      <alignment horizontal="right" vertical="center"/>
    </xf>
    <xf numFmtId="165" fontId="1" fillId="0" borderId="26" xfId="0" applyNumberFormat="1" applyFont="1" applyBorder="1" applyAlignment="1">
      <alignment horizontal="right" vertical="center"/>
    </xf>
    <xf numFmtId="164" fontId="1" fillId="0" borderId="27" xfId="0" applyNumberFormat="1" applyFont="1" applyBorder="1" applyAlignment="1">
      <alignment horizontal="right" vertical="center"/>
    </xf>
    <xf numFmtId="165" fontId="1" fillId="0" borderId="28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1" fillId="0" borderId="25" xfId="0" applyNumberFormat="1" applyFont="1" applyBorder="1" applyAlignment="1">
      <alignment horizontal="right" vertical="center"/>
    </xf>
    <xf numFmtId="165" fontId="1" fillId="0" borderId="17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164" fontId="1" fillId="0" borderId="18" xfId="0" applyNumberFormat="1" applyFont="1" applyBorder="1" applyAlignment="1">
      <alignment horizontal="right" vertical="center"/>
    </xf>
    <xf numFmtId="165" fontId="1" fillId="0" borderId="15" xfId="0" applyNumberFormat="1" applyFont="1" applyBorder="1" applyAlignment="1">
      <alignment horizontal="right" vertical="center"/>
    </xf>
    <xf numFmtId="164" fontId="1" fillId="0" borderId="27" xfId="0" applyNumberFormat="1" applyFont="1" applyBorder="1" applyAlignment="1">
      <alignment horizontal="right" vertical="center"/>
    </xf>
    <xf numFmtId="165" fontId="1" fillId="0" borderId="7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/>
    </xf>
    <xf numFmtId="165" fontId="4" fillId="0" borderId="15" xfId="0" applyNumberFormat="1" applyFont="1" applyBorder="1" applyAlignment="1">
      <alignment horizontal="right" vertical="center"/>
    </xf>
    <xf numFmtId="164" fontId="4" fillId="0" borderId="1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164" fontId="1" fillId="0" borderId="31" xfId="0" applyNumberFormat="1" applyFont="1" applyBorder="1" applyAlignment="1">
      <alignment vertical="center"/>
    </xf>
    <xf numFmtId="165" fontId="1" fillId="0" borderId="17" xfId="0" applyNumberFormat="1" applyFont="1" applyBorder="1" applyAlignment="1">
      <alignment vertical="center"/>
    </xf>
    <xf numFmtId="165" fontId="1" fillId="0" borderId="15" xfId="0" applyNumberFormat="1" applyFont="1" applyBorder="1" applyAlignment="1">
      <alignment vertical="center"/>
    </xf>
    <xf numFmtId="164" fontId="1" fillId="0" borderId="33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5" fontId="4" fillId="0" borderId="15" xfId="0" applyNumberFormat="1" applyFont="1" applyBorder="1" applyAlignment="1">
      <alignment vertical="center"/>
    </xf>
    <xf numFmtId="164" fontId="1" fillId="0" borderId="18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4" fontId="1" fillId="0" borderId="16" xfId="0" applyNumberFormat="1" applyFont="1" applyBorder="1" applyAlignment="1">
      <alignment vertical="center"/>
    </xf>
    <xf numFmtId="165" fontId="1" fillId="0" borderId="2" xfId="0" applyNumberFormat="1" applyFont="1" applyBorder="1" applyAlignment="1">
      <alignment vertical="center"/>
    </xf>
    <xf numFmtId="164" fontId="1" fillId="0" borderId="25" xfId="0" applyNumberFormat="1" applyFont="1" applyBorder="1" applyAlignment="1">
      <alignment vertical="center"/>
    </xf>
    <xf numFmtId="165" fontId="1" fillId="0" borderId="26" xfId="0" applyNumberFormat="1" applyFont="1" applyBorder="1" applyAlignment="1">
      <alignment vertical="center"/>
    </xf>
    <xf numFmtId="164" fontId="1" fillId="0" borderId="27" xfId="0" applyNumberFormat="1" applyFont="1" applyBorder="1" applyAlignment="1">
      <alignment vertical="center"/>
    </xf>
    <xf numFmtId="0" fontId="1" fillId="2" borderId="35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right" vertical="center"/>
    </xf>
    <xf numFmtId="0" fontId="1" fillId="0" borderId="37" xfId="0" applyFont="1" applyBorder="1" applyAlignment="1">
      <alignment horizontal="right" vertical="center"/>
    </xf>
    <xf numFmtId="165" fontId="1" fillId="0" borderId="36" xfId="0" applyNumberFormat="1" applyFont="1" applyBorder="1" applyAlignment="1">
      <alignment horizontal="right" vertical="center"/>
    </xf>
    <xf numFmtId="165" fontId="1" fillId="0" borderId="38" xfId="0" applyNumberFormat="1" applyFont="1" applyBorder="1" applyAlignment="1">
      <alignment horizontal="right" vertical="center"/>
    </xf>
    <xf numFmtId="165" fontId="1" fillId="0" borderId="37" xfId="0" applyNumberFormat="1" applyFont="1" applyBorder="1" applyAlignment="1">
      <alignment horizontal="right" vertical="center"/>
    </xf>
    <xf numFmtId="164" fontId="1" fillId="0" borderId="39" xfId="0" applyNumberFormat="1" applyFont="1" applyBorder="1" applyAlignment="1">
      <alignment horizontal="right" vertical="center"/>
    </xf>
    <xf numFmtId="164" fontId="1" fillId="0" borderId="40" xfId="0" applyNumberFormat="1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38</xdr:row>
      <xdr:rowOff>0</xdr:rowOff>
    </xdr:from>
    <xdr:to>
      <xdr:col>3</xdr:col>
      <xdr:colOff>9525</xdr:colOff>
      <xdr:row>38</xdr:row>
      <xdr:rowOff>174625</xdr:rowOff>
    </xdr:to>
    <xdr:pic>
      <xdr:nvPicPr>
        <xdr:cNvPr id="2" name="Picture 1" descr="line_v">
          <a:extLst>
            <a:ext uri="{FF2B5EF4-FFF2-40B4-BE49-F238E27FC236}">
              <a16:creationId xmlns:a16="http://schemas.microsoft.com/office/drawing/2014/main" id="{D893E3DA-CE33-E941-8808-D5F160E92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38300" y="6667500"/>
          <a:ext cx="9525" cy="174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A775-B23C-3246-8621-B5F625D8B4C7}">
  <dimension ref="A1:AB230"/>
  <sheetViews>
    <sheetView tabSelected="1" workbookViewId="0">
      <selection activeCell="O1" sqref="O1:P1048576"/>
    </sheetView>
  </sheetViews>
  <sheetFormatPr baseColWidth="10" defaultRowHeight="16" x14ac:dyDescent="0.2"/>
  <sheetData>
    <row r="1" spans="1:28" x14ac:dyDescent="0.2">
      <c r="A1" s="71"/>
      <c r="B1" s="72"/>
      <c r="C1" s="1" t="s">
        <v>0</v>
      </c>
      <c r="D1" s="2" t="s">
        <v>1</v>
      </c>
      <c r="E1" s="1" t="s">
        <v>2</v>
      </c>
      <c r="F1" s="2" t="s">
        <v>3</v>
      </c>
      <c r="G1" s="1" t="s">
        <v>58</v>
      </c>
      <c r="H1" s="2" t="s">
        <v>49</v>
      </c>
      <c r="I1" s="1" t="s">
        <v>50</v>
      </c>
      <c r="J1" s="2" t="s">
        <v>51</v>
      </c>
      <c r="K1" s="1" t="s">
        <v>52</v>
      </c>
      <c r="L1" s="2" t="s">
        <v>53</v>
      </c>
      <c r="M1" s="1" t="s">
        <v>55</v>
      </c>
      <c r="N1" s="2" t="s">
        <v>56</v>
      </c>
      <c r="O1" s="1"/>
      <c r="P1" s="2"/>
      <c r="Q1" s="1"/>
      <c r="R1" s="2"/>
      <c r="S1" s="1"/>
      <c r="T1" s="2"/>
      <c r="U1" s="1"/>
      <c r="V1" s="2"/>
      <c r="W1" s="1"/>
      <c r="X1" s="2"/>
      <c r="Y1" s="1"/>
      <c r="Z1" s="2"/>
      <c r="AA1" s="1"/>
      <c r="AB1" s="2"/>
    </row>
    <row r="2" spans="1:28" x14ac:dyDescent="0.2">
      <c r="A2" s="73"/>
      <c r="B2" s="74"/>
      <c r="C2" s="3" t="s">
        <v>4</v>
      </c>
      <c r="D2" s="4" t="s">
        <v>5</v>
      </c>
      <c r="E2" s="5" t="s">
        <v>4</v>
      </c>
      <c r="F2" s="6" t="s">
        <v>5</v>
      </c>
      <c r="G2" s="3" t="s">
        <v>4</v>
      </c>
      <c r="H2" s="7" t="s">
        <v>5</v>
      </c>
      <c r="I2" s="5" t="s">
        <v>4</v>
      </c>
      <c r="J2" s="6" t="s">
        <v>5</v>
      </c>
      <c r="K2" s="3" t="s">
        <v>54</v>
      </c>
      <c r="L2" s="60" t="s">
        <v>5</v>
      </c>
      <c r="M2" s="3" t="s">
        <v>54</v>
      </c>
      <c r="N2" s="6" t="s">
        <v>57</v>
      </c>
      <c r="O2" s="3"/>
      <c r="P2" s="6"/>
      <c r="Q2" s="3"/>
      <c r="R2" s="6"/>
      <c r="S2" s="3"/>
      <c r="T2" s="7"/>
      <c r="U2" s="3"/>
      <c r="V2" s="7"/>
      <c r="W2" s="5"/>
      <c r="X2" s="6"/>
      <c r="Y2" s="3"/>
      <c r="Z2" s="60"/>
      <c r="AA2" s="3"/>
      <c r="AB2" s="6"/>
    </row>
    <row r="3" spans="1:28" x14ac:dyDescent="0.2">
      <c r="A3" s="68" t="s">
        <v>6</v>
      </c>
      <c r="B3" s="8" t="s">
        <v>7</v>
      </c>
      <c r="C3" s="10">
        <v>63341</v>
      </c>
      <c r="D3" s="11"/>
      <c r="E3" s="32">
        <v>11243</v>
      </c>
      <c r="F3" s="11"/>
      <c r="G3" s="42">
        <v>25870</v>
      </c>
      <c r="H3" s="43"/>
      <c r="I3" s="53">
        <v>18575</v>
      </c>
      <c r="J3" s="54"/>
      <c r="K3" s="9">
        <v>7414</v>
      </c>
      <c r="L3" s="61"/>
      <c r="M3" s="9">
        <v>397</v>
      </c>
      <c r="N3" s="33"/>
      <c r="O3" s="9"/>
      <c r="P3" s="33"/>
      <c r="Q3" s="9"/>
      <c r="R3" s="33"/>
      <c r="S3" s="9"/>
      <c r="T3" s="13"/>
      <c r="U3" s="42"/>
      <c r="V3" s="43"/>
      <c r="W3" s="53"/>
      <c r="X3" s="54"/>
      <c r="Y3" s="9"/>
      <c r="Z3" s="61"/>
      <c r="AA3" s="9"/>
      <c r="AB3" s="33"/>
    </row>
    <row r="4" spans="1:28" x14ac:dyDescent="0.2">
      <c r="A4" s="69"/>
      <c r="B4" s="8" t="s">
        <v>8</v>
      </c>
      <c r="C4" s="9">
        <v>47191</v>
      </c>
      <c r="D4" s="14"/>
      <c r="E4" s="32">
        <v>7927</v>
      </c>
      <c r="F4" s="15"/>
      <c r="G4" s="42">
        <v>19350</v>
      </c>
      <c r="H4" s="43"/>
      <c r="I4" s="53">
        <v>10941</v>
      </c>
      <c r="J4" s="54"/>
      <c r="K4" s="9">
        <v>7506</v>
      </c>
      <c r="L4" s="61"/>
      <c r="M4" s="9">
        <v>448</v>
      </c>
      <c r="N4" s="33"/>
      <c r="O4" s="9"/>
      <c r="P4" s="33"/>
      <c r="Q4" s="9"/>
      <c r="R4" s="33"/>
      <c r="S4" s="9"/>
      <c r="T4" s="13"/>
      <c r="U4" s="42"/>
      <c r="V4" s="43"/>
      <c r="W4" s="53"/>
      <c r="X4" s="54"/>
      <c r="Y4" s="9"/>
      <c r="Z4" s="61"/>
      <c r="AA4" s="9"/>
      <c r="AB4" s="33"/>
    </row>
    <row r="5" spans="1:28" x14ac:dyDescent="0.2">
      <c r="A5" s="69"/>
      <c r="B5" s="8" t="s">
        <v>9</v>
      </c>
      <c r="C5" s="9">
        <v>43664</v>
      </c>
      <c r="D5" s="14"/>
      <c r="E5" s="32">
        <v>9243</v>
      </c>
      <c r="F5" s="15"/>
      <c r="G5" s="42">
        <v>15190</v>
      </c>
      <c r="H5" s="43"/>
      <c r="I5" s="53">
        <v>8274</v>
      </c>
      <c r="J5" s="54"/>
      <c r="K5" s="9">
        <v>8974</v>
      </c>
      <c r="L5" s="61"/>
      <c r="M5" s="9">
        <v>613</v>
      </c>
      <c r="N5" s="33"/>
      <c r="O5" s="9"/>
      <c r="P5" s="33"/>
      <c r="Q5" s="9"/>
      <c r="R5" s="33"/>
      <c r="S5" s="9"/>
      <c r="T5" s="13"/>
      <c r="U5" s="42"/>
      <c r="V5" s="43"/>
      <c r="W5" s="53"/>
      <c r="X5" s="54"/>
      <c r="Y5" s="9"/>
      <c r="Z5" s="61"/>
      <c r="AA5" s="9"/>
      <c r="AB5" s="33"/>
    </row>
    <row r="6" spans="1:28" x14ac:dyDescent="0.2">
      <c r="A6" s="69"/>
      <c r="B6" s="8" t="s">
        <v>10</v>
      </c>
      <c r="C6" s="9">
        <v>40831</v>
      </c>
      <c r="D6" s="14"/>
      <c r="E6" s="32">
        <v>11723</v>
      </c>
      <c r="F6" s="15"/>
      <c r="G6" s="42">
        <v>14130</v>
      </c>
      <c r="H6" s="43"/>
      <c r="I6" s="53">
        <v>7077</v>
      </c>
      <c r="J6" s="54"/>
      <c r="K6" s="9">
        <v>8172</v>
      </c>
      <c r="L6" s="61"/>
      <c r="M6" s="9">
        <v>484</v>
      </c>
      <c r="N6" s="33"/>
      <c r="O6" s="9"/>
      <c r="P6" s="33"/>
      <c r="Q6" s="9"/>
      <c r="R6" s="33"/>
      <c r="S6" s="9"/>
      <c r="T6" s="13"/>
      <c r="U6" s="42"/>
      <c r="V6" s="43"/>
      <c r="W6" s="53"/>
      <c r="X6" s="54"/>
      <c r="Y6" s="9"/>
      <c r="Z6" s="61"/>
      <c r="AA6" s="9"/>
      <c r="AB6" s="33"/>
    </row>
    <row r="7" spans="1:28" x14ac:dyDescent="0.2">
      <c r="A7" s="69"/>
      <c r="B7" s="8" t="s">
        <v>11</v>
      </c>
      <c r="C7" s="9">
        <v>52600</v>
      </c>
      <c r="D7" s="14"/>
      <c r="E7" s="32">
        <v>14088</v>
      </c>
      <c r="F7" s="15"/>
      <c r="G7" s="42">
        <v>16130</v>
      </c>
      <c r="H7" s="43"/>
      <c r="I7" s="53">
        <v>6696</v>
      </c>
      <c r="J7" s="54"/>
      <c r="K7" s="9">
        <v>11376</v>
      </c>
      <c r="L7" s="61"/>
      <c r="M7" s="9">
        <v>2061</v>
      </c>
      <c r="N7" s="33"/>
      <c r="O7" s="9"/>
      <c r="P7" s="33"/>
      <c r="Q7" s="9"/>
      <c r="R7" s="33"/>
      <c r="S7" s="9"/>
      <c r="T7" s="13"/>
      <c r="U7" s="42"/>
      <c r="V7" s="43"/>
      <c r="W7" s="53"/>
      <c r="X7" s="54"/>
      <c r="Y7" s="9"/>
      <c r="Z7" s="61"/>
      <c r="AA7" s="9"/>
      <c r="AB7" s="33"/>
    </row>
    <row r="8" spans="1:28" x14ac:dyDescent="0.2">
      <c r="A8" s="69"/>
      <c r="B8" s="8" t="s">
        <v>12</v>
      </c>
      <c r="C8" s="9">
        <v>62410</v>
      </c>
      <c r="D8" s="14"/>
      <c r="E8" s="32">
        <v>20079</v>
      </c>
      <c r="F8" s="15"/>
      <c r="G8" s="42">
        <v>14180</v>
      </c>
      <c r="H8" s="43"/>
      <c r="I8" s="53">
        <v>6384</v>
      </c>
      <c r="J8" s="54"/>
      <c r="K8" s="9">
        <v>11753</v>
      </c>
      <c r="L8" s="61"/>
      <c r="M8" s="9">
        <v>3230</v>
      </c>
      <c r="N8" s="33"/>
      <c r="O8" s="9"/>
      <c r="P8" s="33"/>
      <c r="Q8" s="9"/>
      <c r="R8" s="33"/>
      <c r="S8" s="9"/>
      <c r="T8" s="13"/>
      <c r="U8" s="42"/>
      <c r="V8" s="43"/>
      <c r="W8" s="53"/>
      <c r="X8" s="54"/>
      <c r="Y8" s="9"/>
      <c r="Z8" s="61"/>
      <c r="AA8" s="9"/>
      <c r="AB8" s="33"/>
    </row>
    <row r="9" spans="1:28" x14ac:dyDescent="0.2">
      <c r="A9" s="69"/>
      <c r="B9" s="8" t="s">
        <v>13</v>
      </c>
      <c r="C9" s="9">
        <v>70805</v>
      </c>
      <c r="D9" s="14"/>
      <c r="E9" s="32">
        <v>27171</v>
      </c>
      <c r="F9" s="15"/>
      <c r="G9" s="42">
        <v>20170</v>
      </c>
      <c r="H9" s="43"/>
      <c r="I9" s="53">
        <v>10220</v>
      </c>
      <c r="J9" s="54"/>
      <c r="K9" s="9">
        <v>20420</v>
      </c>
      <c r="L9" s="61"/>
      <c r="M9" s="9">
        <v>2782</v>
      </c>
      <c r="N9" s="33"/>
      <c r="O9" s="9"/>
      <c r="P9" s="33"/>
      <c r="Q9" s="9"/>
      <c r="R9" s="33"/>
      <c r="S9" s="9"/>
      <c r="T9" s="13"/>
      <c r="U9" s="42"/>
      <c r="V9" s="43"/>
      <c r="W9" s="53"/>
      <c r="X9" s="54"/>
      <c r="Y9" s="9"/>
      <c r="Z9" s="61"/>
      <c r="AA9" s="9"/>
      <c r="AB9" s="33"/>
    </row>
    <row r="10" spans="1:28" x14ac:dyDescent="0.2">
      <c r="A10" s="69"/>
      <c r="B10" s="8" t="s">
        <v>14</v>
      </c>
      <c r="C10" s="9">
        <v>66825</v>
      </c>
      <c r="D10" s="14"/>
      <c r="E10" s="32">
        <v>24351</v>
      </c>
      <c r="F10" s="15"/>
      <c r="G10" s="42">
        <v>15040</v>
      </c>
      <c r="H10" s="43"/>
      <c r="I10" s="53">
        <v>7150</v>
      </c>
      <c r="J10" s="54"/>
      <c r="K10" s="9">
        <v>15216</v>
      </c>
      <c r="L10" s="61"/>
      <c r="M10" s="9">
        <v>2826</v>
      </c>
      <c r="N10" s="33"/>
      <c r="O10" s="9"/>
      <c r="P10" s="33"/>
      <c r="Q10" s="9"/>
      <c r="R10" s="33"/>
      <c r="S10" s="9"/>
      <c r="T10" s="13"/>
      <c r="U10" s="42"/>
      <c r="V10" s="43"/>
      <c r="W10" s="53"/>
      <c r="X10" s="54"/>
      <c r="Y10" s="9"/>
      <c r="Z10" s="61"/>
      <c r="AA10" s="9"/>
      <c r="AB10" s="33"/>
    </row>
    <row r="11" spans="1:28" x14ac:dyDescent="0.2">
      <c r="A11" s="69"/>
      <c r="B11" s="8" t="s">
        <v>15</v>
      </c>
      <c r="C11" s="9">
        <v>48594</v>
      </c>
      <c r="D11" s="14"/>
      <c r="E11" s="32">
        <v>24295</v>
      </c>
      <c r="F11" s="15"/>
      <c r="G11" s="42">
        <v>14190</v>
      </c>
      <c r="H11" s="43"/>
      <c r="I11" s="53">
        <v>6860</v>
      </c>
      <c r="J11" s="54"/>
      <c r="K11" s="9">
        <v>11655</v>
      </c>
      <c r="L11" s="61"/>
      <c r="M11" s="9">
        <v>1113</v>
      </c>
      <c r="N11" s="33"/>
      <c r="O11" s="9"/>
      <c r="P11" s="33"/>
      <c r="Q11" s="9"/>
      <c r="R11" s="33"/>
      <c r="S11" s="9"/>
      <c r="T11" s="13"/>
      <c r="U11" s="42"/>
      <c r="V11" s="43"/>
      <c r="W11" s="53"/>
      <c r="X11" s="54"/>
      <c r="Y11" s="9"/>
      <c r="Z11" s="61"/>
      <c r="AA11" s="9"/>
      <c r="AB11" s="33"/>
    </row>
    <row r="12" spans="1:28" x14ac:dyDescent="0.2">
      <c r="A12" s="69"/>
      <c r="B12" s="8" t="s">
        <v>16</v>
      </c>
      <c r="C12" s="9">
        <v>40976</v>
      </c>
      <c r="D12" s="14"/>
      <c r="E12" s="32">
        <v>20684</v>
      </c>
      <c r="F12" s="15"/>
      <c r="G12" s="42">
        <v>18130</v>
      </c>
      <c r="H12" s="43"/>
      <c r="I12" s="53">
        <v>9156</v>
      </c>
      <c r="J12" s="54"/>
      <c r="K12" s="9">
        <v>10783</v>
      </c>
      <c r="L12" s="61"/>
      <c r="M12" s="9">
        <v>717</v>
      </c>
      <c r="N12" s="33"/>
      <c r="O12" s="9"/>
      <c r="P12" s="33"/>
      <c r="Q12" s="9"/>
      <c r="R12" s="33"/>
      <c r="S12" s="9"/>
      <c r="T12" s="13"/>
      <c r="U12" s="42"/>
      <c r="V12" s="43"/>
      <c r="W12" s="53"/>
      <c r="X12" s="54"/>
      <c r="Y12" s="9"/>
      <c r="Z12" s="61"/>
      <c r="AA12" s="9"/>
      <c r="AB12" s="33"/>
    </row>
    <row r="13" spans="1:28" x14ac:dyDescent="0.2">
      <c r="A13" s="69"/>
      <c r="B13" s="8" t="s">
        <v>17</v>
      </c>
      <c r="C13" s="9">
        <v>39303</v>
      </c>
      <c r="D13" s="14"/>
      <c r="E13" s="32">
        <v>8084</v>
      </c>
      <c r="F13" s="15"/>
      <c r="G13" s="42">
        <v>21460</v>
      </c>
      <c r="H13" s="43"/>
      <c r="I13" s="53">
        <v>12075</v>
      </c>
      <c r="J13" s="54"/>
      <c r="K13" s="9">
        <v>7734</v>
      </c>
      <c r="L13" s="61"/>
      <c r="M13" s="9">
        <v>417</v>
      </c>
      <c r="N13" s="33"/>
      <c r="O13" s="9"/>
      <c r="P13" s="33"/>
      <c r="Q13" s="9"/>
      <c r="R13" s="33"/>
      <c r="S13" s="9"/>
      <c r="T13" s="13"/>
      <c r="U13" s="42"/>
      <c r="V13" s="43"/>
      <c r="W13" s="53"/>
      <c r="X13" s="54"/>
      <c r="Y13" s="9"/>
      <c r="Z13" s="61"/>
      <c r="AA13" s="9"/>
      <c r="AB13" s="33"/>
    </row>
    <row r="14" spans="1:28" x14ac:dyDescent="0.2">
      <c r="A14" s="70"/>
      <c r="B14" s="8" t="s">
        <v>18</v>
      </c>
      <c r="C14" s="9">
        <v>50055</v>
      </c>
      <c r="D14" s="14"/>
      <c r="E14" s="32">
        <v>12094</v>
      </c>
      <c r="F14" s="15"/>
      <c r="G14" s="42">
        <v>19740</v>
      </c>
      <c r="H14" s="43"/>
      <c r="I14" s="53">
        <v>10500</v>
      </c>
      <c r="J14" s="54"/>
      <c r="K14" s="23">
        <v>5555</v>
      </c>
      <c r="L14" s="62"/>
      <c r="M14" s="23">
        <v>330</v>
      </c>
      <c r="N14" s="35"/>
      <c r="O14" s="23"/>
      <c r="P14" s="35"/>
      <c r="Q14" s="23"/>
      <c r="R14" s="35"/>
      <c r="S14" s="9"/>
      <c r="T14" s="16"/>
      <c r="U14" s="42"/>
      <c r="V14" s="43"/>
      <c r="W14" s="53"/>
      <c r="X14" s="54"/>
      <c r="Y14" s="23"/>
      <c r="Z14" s="62"/>
      <c r="AA14" s="23"/>
      <c r="AB14" s="35"/>
    </row>
    <row r="15" spans="1:28" x14ac:dyDescent="0.2">
      <c r="A15" s="68" t="s">
        <v>19</v>
      </c>
      <c r="B15" s="17" t="s">
        <v>7</v>
      </c>
      <c r="C15" s="10">
        <v>68439</v>
      </c>
      <c r="D15" s="19">
        <f t="shared" ref="D15:D35" si="0">(C15-C3)/C3</f>
        <v>8.0484993921788414E-2</v>
      </c>
      <c r="E15" s="10">
        <v>12476</v>
      </c>
      <c r="F15" s="30">
        <f t="shared" ref="F15:F53" si="1">(E15-E3)/E3</f>
        <v>0.10966823801476475</v>
      </c>
      <c r="G15" s="44">
        <v>33740</v>
      </c>
      <c r="H15" s="45">
        <f t="shared" ref="H15:H52" si="2">(G15-G3)/G3</f>
        <v>0.30421337456513337</v>
      </c>
      <c r="I15" s="55">
        <v>16704</v>
      </c>
      <c r="J15" s="45">
        <f t="shared" ref="J15:J55" si="3">(I15-I3)/I3</f>
        <v>-0.10072678331090175</v>
      </c>
      <c r="K15" s="9">
        <v>9807</v>
      </c>
      <c r="L15" s="63">
        <f t="shared" ref="L15:L78" si="4">(K15-K3)/K3</f>
        <v>0.32276773671432424</v>
      </c>
      <c r="M15" s="9">
        <v>374</v>
      </c>
      <c r="N15" s="30">
        <f t="shared" ref="N15:N78" si="5">(M15-M3)/M3</f>
        <v>-5.793450881612091E-2</v>
      </c>
      <c r="O15" s="9"/>
      <c r="P15" s="30"/>
      <c r="Q15" s="9"/>
      <c r="R15" s="30"/>
      <c r="S15" s="10"/>
      <c r="T15" s="13"/>
      <c r="U15" s="44"/>
      <c r="V15" s="45"/>
      <c r="W15" s="55"/>
      <c r="X15" s="45"/>
      <c r="Y15" s="9"/>
      <c r="Z15" s="63"/>
      <c r="AA15" s="9"/>
      <c r="AB15" s="30"/>
    </row>
    <row r="16" spans="1:28" x14ac:dyDescent="0.2">
      <c r="A16" s="69"/>
      <c r="B16" s="8" t="s">
        <v>8</v>
      </c>
      <c r="C16" s="9">
        <v>47573</v>
      </c>
      <c r="D16" s="20">
        <f t="shared" si="0"/>
        <v>8.0947638320866266E-3</v>
      </c>
      <c r="E16" s="32">
        <v>9290</v>
      </c>
      <c r="F16" s="21">
        <f t="shared" si="1"/>
        <v>0.17194398889870063</v>
      </c>
      <c r="G16" s="42">
        <v>21670</v>
      </c>
      <c r="H16" s="46">
        <f t="shared" si="2"/>
        <v>0.11989664082687339</v>
      </c>
      <c r="I16" s="53">
        <v>11154</v>
      </c>
      <c r="J16" s="56">
        <f t="shared" si="3"/>
        <v>1.9468055936386071E-2</v>
      </c>
      <c r="K16" s="9">
        <v>7259</v>
      </c>
      <c r="L16" s="63">
        <f t="shared" si="4"/>
        <v>-3.2907007727151612E-2</v>
      </c>
      <c r="M16" s="9">
        <v>455</v>
      </c>
      <c r="N16" s="33">
        <f t="shared" si="5"/>
        <v>1.5625E-2</v>
      </c>
      <c r="O16" s="9"/>
      <c r="P16" s="33"/>
      <c r="Q16" s="9"/>
      <c r="R16" s="33"/>
      <c r="S16" s="9"/>
      <c r="T16" s="13"/>
      <c r="U16" s="42"/>
      <c r="V16" s="46"/>
      <c r="W16" s="53"/>
      <c r="X16" s="56"/>
      <c r="Y16" s="9"/>
      <c r="Z16" s="63"/>
      <c r="AA16" s="9"/>
      <c r="AB16" s="33"/>
    </row>
    <row r="17" spans="1:28" x14ac:dyDescent="0.2">
      <c r="A17" s="69"/>
      <c r="B17" s="8" t="s">
        <v>9</v>
      </c>
      <c r="C17" s="9">
        <v>45616</v>
      </c>
      <c r="D17" s="20">
        <f t="shared" si="0"/>
        <v>4.4705020153902528E-2</v>
      </c>
      <c r="E17" s="32">
        <v>11085</v>
      </c>
      <c r="F17" s="21">
        <f t="shared" si="1"/>
        <v>0.19928594612138917</v>
      </c>
      <c r="G17" s="42">
        <v>20140</v>
      </c>
      <c r="H17" s="46">
        <f t="shared" si="2"/>
        <v>0.32587228439763</v>
      </c>
      <c r="I17" s="53">
        <v>8700</v>
      </c>
      <c r="J17" s="56">
        <f t="shared" si="3"/>
        <v>5.1486584481508342E-2</v>
      </c>
      <c r="K17" s="9">
        <v>8513</v>
      </c>
      <c r="L17" s="63">
        <f t="shared" si="4"/>
        <v>-5.1370626253621571E-2</v>
      </c>
      <c r="M17" s="9">
        <v>610</v>
      </c>
      <c r="N17" s="33">
        <f t="shared" si="5"/>
        <v>-4.8939641109298528E-3</v>
      </c>
      <c r="O17" s="9"/>
      <c r="P17" s="33"/>
      <c r="Q17" s="9"/>
      <c r="R17" s="33"/>
      <c r="S17" s="9"/>
      <c r="T17" s="13"/>
      <c r="U17" s="42"/>
      <c r="V17" s="46"/>
      <c r="W17" s="53"/>
      <c r="X17" s="56"/>
      <c r="Y17" s="9"/>
      <c r="Z17" s="63"/>
      <c r="AA17" s="9"/>
      <c r="AB17" s="33"/>
    </row>
    <row r="18" spans="1:28" x14ac:dyDescent="0.2">
      <c r="A18" s="69"/>
      <c r="B18" s="8" t="s">
        <v>10</v>
      </c>
      <c r="C18" s="9">
        <v>48850</v>
      </c>
      <c r="D18" s="20">
        <f t="shared" si="0"/>
        <v>0.19639489603487545</v>
      </c>
      <c r="E18" s="32">
        <v>13189</v>
      </c>
      <c r="F18" s="21">
        <f t="shared" si="1"/>
        <v>0.12505331399812336</v>
      </c>
      <c r="G18" s="42">
        <v>20060</v>
      </c>
      <c r="H18" s="46">
        <f t="shared" si="2"/>
        <v>0.41967445152158528</v>
      </c>
      <c r="I18" s="53">
        <v>7608</v>
      </c>
      <c r="J18" s="56">
        <f t="shared" si="3"/>
        <v>7.5031793132683336E-2</v>
      </c>
      <c r="K18" s="9">
        <v>10027</v>
      </c>
      <c r="L18" s="63">
        <f t="shared" si="4"/>
        <v>0.22699461576113558</v>
      </c>
      <c r="M18" s="9">
        <v>604</v>
      </c>
      <c r="N18" s="33">
        <f t="shared" si="5"/>
        <v>0.24793388429752067</v>
      </c>
      <c r="O18" s="9"/>
      <c r="P18" s="33"/>
      <c r="Q18" s="9"/>
      <c r="R18" s="33"/>
      <c r="S18" s="9"/>
      <c r="T18" s="13"/>
      <c r="U18" s="42"/>
      <c r="V18" s="46"/>
      <c r="W18" s="53"/>
      <c r="X18" s="56"/>
      <c r="Y18" s="9"/>
      <c r="Z18" s="63"/>
      <c r="AA18" s="9"/>
      <c r="AB18" s="33"/>
    </row>
    <row r="19" spans="1:28" x14ac:dyDescent="0.2">
      <c r="A19" s="69"/>
      <c r="B19" s="8" t="s">
        <v>11</v>
      </c>
      <c r="C19" s="9">
        <v>60066</v>
      </c>
      <c r="D19" s="20">
        <f t="shared" si="0"/>
        <v>0.14193916349809885</v>
      </c>
      <c r="E19" s="32">
        <v>15066</v>
      </c>
      <c r="F19" s="21">
        <f t="shared" si="1"/>
        <v>6.9420783645655876E-2</v>
      </c>
      <c r="G19" s="42">
        <v>18310</v>
      </c>
      <c r="H19" s="46">
        <f t="shared" si="2"/>
        <v>0.1351518908865468</v>
      </c>
      <c r="I19" s="53">
        <v>6935</v>
      </c>
      <c r="J19" s="56">
        <f t="shared" si="3"/>
        <v>3.569295101553166E-2</v>
      </c>
      <c r="K19" s="9">
        <v>11347</v>
      </c>
      <c r="L19" s="63">
        <f t="shared" si="4"/>
        <v>-2.5492264416315047E-3</v>
      </c>
      <c r="M19" s="9">
        <v>1706</v>
      </c>
      <c r="N19" s="33">
        <f t="shared" si="5"/>
        <v>-0.17224648229015041</v>
      </c>
      <c r="O19" s="9"/>
      <c r="P19" s="33"/>
      <c r="Q19" s="9"/>
      <c r="R19" s="33"/>
      <c r="S19" s="9"/>
      <c r="T19" s="13"/>
      <c r="U19" s="42"/>
      <c r="V19" s="46"/>
      <c r="W19" s="53"/>
      <c r="X19" s="56"/>
      <c r="Y19" s="9"/>
      <c r="Z19" s="63"/>
      <c r="AA19" s="9"/>
      <c r="AB19" s="33"/>
    </row>
    <row r="20" spans="1:28" x14ac:dyDescent="0.2">
      <c r="A20" s="69"/>
      <c r="B20" s="8" t="s">
        <v>12</v>
      </c>
      <c r="C20" s="9">
        <v>68844</v>
      </c>
      <c r="D20" s="20">
        <f t="shared" si="0"/>
        <v>0.10309245313251082</v>
      </c>
      <c r="E20" s="32">
        <v>22328</v>
      </c>
      <c r="F20" s="21">
        <f t="shared" si="1"/>
        <v>0.11200757009811245</v>
      </c>
      <c r="G20" s="42">
        <v>18280</v>
      </c>
      <c r="H20" s="46">
        <f t="shared" si="2"/>
        <v>0.28913963328631875</v>
      </c>
      <c r="I20" s="53">
        <v>6840</v>
      </c>
      <c r="J20" s="56">
        <f t="shared" si="3"/>
        <v>7.1428571428571425E-2</v>
      </c>
      <c r="K20" s="9">
        <v>12023</v>
      </c>
      <c r="L20" s="63">
        <f t="shared" si="4"/>
        <v>2.2972857993703737E-2</v>
      </c>
      <c r="M20" s="9">
        <v>2776</v>
      </c>
      <c r="N20" s="33">
        <f t="shared" si="5"/>
        <v>-0.14055727554179567</v>
      </c>
      <c r="O20" s="9"/>
      <c r="P20" s="33"/>
      <c r="Q20" s="9"/>
      <c r="R20" s="33"/>
      <c r="S20" s="9"/>
      <c r="T20" s="13"/>
      <c r="U20" s="42"/>
      <c r="V20" s="46"/>
      <c r="W20" s="53"/>
      <c r="X20" s="56"/>
      <c r="Y20" s="9"/>
      <c r="Z20" s="63"/>
      <c r="AA20" s="9"/>
      <c r="AB20" s="33"/>
    </row>
    <row r="21" spans="1:28" x14ac:dyDescent="0.2">
      <c r="A21" s="69"/>
      <c r="B21" s="8" t="s">
        <v>13</v>
      </c>
      <c r="C21" s="9">
        <v>80141</v>
      </c>
      <c r="D21" s="20">
        <f t="shared" si="0"/>
        <v>0.13185509497916814</v>
      </c>
      <c r="E21" s="32">
        <v>30118</v>
      </c>
      <c r="F21" s="21">
        <f t="shared" si="1"/>
        <v>0.10846122704353907</v>
      </c>
      <c r="G21" s="42">
        <v>22840</v>
      </c>
      <c r="H21" s="46">
        <f t="shared" si="2"/>
        <v>0.13237481408031732</v>
      </c>
      <c r="I21" s="53">
        <v>9696</v>
      </c>
      <c r="J21" s="56">
        <f t="shared" si="3"/>
        <v>-5.1272015655577298E-2</v>
      </c>
      <c r="K21" s="9">
        <v>21678</v>
      </c>
      <c r="L21" s="63">
        <f t="shared" si="4"/>
        <v>6.1606268364348675E-2</v>
      </c>
      <c r="M21" s="9">
        <v>1889</v>
      </c>
      <c r="N21" s="33">
        <f t="shared" si="5"/>
        <v>-0.3209920920201294</v>
      </c>
      <c r="O21" s="9"/>
      <c r="P21" s="33"/>
      <c r="Q21" s="9"/>
      <c r="R21" s="33"/>
      <c r="S21" s="9"/>
      <c r="T21" s="13"/>
      <c r="U21" s="42"/>
      <c r="V21" s="46"/>
      <c r="W21" s="53"/>
      <c r="X21" s="56"/>
      <c r="Y21" s="9"/>
      <c r="Z21" s="63"/>
      <c r="AA21" s="9"/>
      <c r="AB21" s="33"/>
    </row>
    <row r="22" spans="1:28" x14ac:dyDescent="0.2">
      <c r="A22" s="69"/>
      <c r="B22" s="8" t="s">
        <v>14</v>
      </c>
      <c r="C22" s="9">
        <v>80891</v>
      </c>
      <c r="D22" s="20">
        <f t="shared" si="0"/>
        <v>0.21049008604564159</v>
      </c>
      <c r="E22" s="32">
        <v>25081</v>
      </c>
      <c r="F22" s="21">
        <f t="shared" si="1"/>
        <v>2.9978234980082955E-2</v>
      </c>
      <c r="G22" s="42">
        <v>18500</v>
      </c>
      <c r="H22" s="46">
        <f t="shared" si="2"/>
        <v>0.23005319148936171</v>
      </c>
      <c r="I22" s="53">
        <v>7875</v>
      </c>
      <c r="J22" s="56">
        <f t="shared" si="3"/>
        <v>0.10139860139860139</v>
      </c>
      <c r="K22" s="9">
        <v>17507</v>
      </c>
      <c r="L22" s="63">
        <f t="shared" si="4"/>
        <v>0.15056519453207151</v>
      </c>
      <c r="M22" s="9">
        <v>2389</v>
      </c>
      <c r="N22" s="33">
        <f t="shared" si="5"/>
        <v>-0.15463552724699223</v>
      </c>
      <c r="O22" s="9"/>
      <c r="P22" s="33"/>
      <c r="Q22" s="9"/>
      <c r="R22" s="33"/>
      <c r="S22" s="9"/>
      <c r="T22" s="13"/>
      <c r="U22" s="42"/>
      <c r="V22" s="46"/>
      <c r="W22" s="53"/>
      <c r="X22" s="56"/>
      <c r="Y22" s="9"/>
      <c r="Z22" s="63"/>
      <c r="AA22" s="9"/>
      <c r="AB22" s="33"/>
    </row>
    <row r="23" spans="1:28" x14ac:dyDescent="0.2">
      <c r="A23" s="69"/>
      <c r="B23" s="8" t="s">
        <v>15</v>
      </c>
      <c r="C23" s="9">
        <v>53737</v>
      </c>
      <c r="D23" s="20">
        <f t="shared" si="0"/>
        <v>0.10583611145408899</v>
      </c>
      <c r="E23" s="32">
        <v>17799</v>
      </c>
      <c r="F23" s="21">
        <f t="shared" si="1"/>
        <v>-0.26738011936612471</v>
      </c>
      <c r="G23" s="42">
        <v>15310</v>
      </c>
      <c r="H23" s="46">
        <f t="shared" si="2"/>
        <v>7.8928823114869623E-2</v>
      </c>
      <c r="I23" s="53">
        <v>6402</v>
      </c>
      <c r="J23" s="56">
        <f t="shared" si="3"/>
        <v>-6.6763848396501457E-2</v>
      </c>
      <c r="K23" s="9">
        <v>12454</v>
      </c>
      <c r="L23" s="63">
        <f t="shared" si="4"/>
        <v>6.8554268554268549E-2</v>
      </c>
      <c r="M23" s="9">
        <v>1118</v>
      </c>
      <c r="N23" s="33">
        <f t="shared" si="5"/>
        <v>4.4923629829290209E-3</v>
      </c>
      <c r="O23" s="9"/>
      <c r="P23" s="33"/>
      <c r="Q23" s="9"/>
      <c r="R23" s="33"/>
      <c r="S23" s="9"/>
      <c r="T23" s="13"/>
      <c r="U23" s="42"/>
      <c r="V23" s="46"/>
      <c r="W23" s="53"/>
      <c r="X23" s="56"/>
      <c r="Y23" s="9"/>
      <c r="Z23" s="63"/>
      <c r="AA23" s="9"/>
      <c r="AB23" s="33"/>
    </row>
    <row r="24" spans="1:28" x14ac:dyDescent="0.2">
      <c r="A24" s="69"/>
      <c r="B24" s="8" t="s">
        <v>16</v>
      </c>
      <c r="C24" s="9">
        <v>50346</v>
      </c>
      <c r="D24" s="20">
        <f t="shared" si="0"/>
        <v>0.22867044123389302</v>
      </c>
      <c r="E24" s="32">
        <v>13635</v>
      </c>
      <c r="F24" s="21">
        <f t="shared" si="1"/>
        <v>-0.34079481725004834</v>
      </c>
      <c r="G24" s="42">
        <v>20640</v>
      </c>
      <c r="H24" s="46">
        <f t="shared" si="2"/>
        <v>0.13844456701599558</v>
      </c>
      <c r="I24" s="53">
        <v>9039</v>
      </c>
      <c r="J24" s="56">
        <f t="shared" si="3"/>
        <v>-1.2778505897771953E-2</v>
      </c>
      <c r="K24" s="9">
        <v>11916</v>
      </c>
      <c r="L24" s="63">
        <f t="shared" si="4"/>
        <v>0.10507279977742744</v>
      </c>
      <c r="M24" s="9">
        <v>789</v>
      </c>
      <c r="N24" s="33">
        <f t="shared" si="5"/>
        <v>0.100418410041841</v>
      </c>
      <c r="O24" s="9"/>
      <c r="P24" s="33"/>
      <c r="Q24" s="9"/>
      <c r="R24" s="33"/>
      <c r="S24" s="9"/>
      <c r="T24" s="13"/>
      <c r="U24" s="42"/>
      <c r="V24" s="46"/>
      <c r="W24" s="53"/>
      <c r="X24" s="56"/>
      <c r="Y24" s="9"/>
      <c r="Z24" s="63"/>
      <c r="AA24" s="9"/>
      <c r="AB24" s="33"/>
    </row>
    <row r="25" spans="1:28" x14ac:dyDescent="0.2">
      <c r="A25" s="69"/>
      <c r="B25" s="8" t="s">
        <v>17</v>
      </c>
      <c r="C25" s="9">
        <v>43692</v>
      </c>
      <c r="D25" s="20">
        <f t="shared" si="0"/>
        <v>0.11167086481947942</v>
      </c>
      <c r="E25" s="32">
        <v>8542</v>
      </c>
      <c r="F25" s="21">
        <f t="shared" si="1"/>
        <v>5.6655121227115288E-2</v>
      </c>
      <c r="G25" s="42">
        <v>22810</v>
      </c>
      <c r="H25" s="46">
        <f t="shared" si="2"/>
        <v>6.2907735321528421E-2</v>
      </c>
      <c r="I25" s="53">
        <v>10327</v>
      </c>
      <c r="J25" s="56">
        <f t="shared" si="3"/>
        <v>-0.14476190476190476</v>
      </c>
      <c r="K25" s="9">
        <v>8063</v>
      </c>
      <c r="L25" s="63">
        <f t="shared" si="4"/>
        <v>4.2539436255495215E-2</v>
      </c>
      <c r="M25" s="9">
        <v>536</v>
      </c>
      <c r="N25" s="33">
        <f t="shared" si="5"/>
        <v>0.28537170263788969</v>
      </c>
      <c r="O25" s="9"/>
      <c r="P25" s="33"/>
      <c r="Q25" s="9"/>
      <c r="R25" s="33"/>
      <c r="S25" s="9"/>
      <c r="T25" s="13"/>
      <c r="U25" s="42"/>
      <c r="V25" s="46"/>
      <c r="W25" s="53"/>
      <c r="X25" s="56"/>
      <c r="Y25" s="9"/>
      <c r="Z25" s="63"/>
      <c r="AA25" s="9"/>
      <c r="AB25" s="33"/>
    </row>
    <row r="26" spans="1:28" x14ac:dyDescent="0.2">
      <c r="A26" s="70"/>
      <c r="B26" s="22" t="s">
        <v>18</v>
      </c>
      <c r="C26" s="9">
        <v>56898</v>
      </c>
      <c r="D26" s="20">
        <f t="shared" si="0"/>
        <v>0.13670961941863949</v>
      </c>
      <c r="E26" s="32">
        <v>12710</v>
      </c>
      <c r="F26" s="21">
        <f t="shared" si="1"/>
        <v>5.0934347610385317E-2</v>
      </c>
      <c r="G26" s="42">
        <v>22330</v>
      </c>
      <c r="H26" s="46">
        <f t="shared" si="2"/>
        <v>0.13120567375886524</v>
      </c>
      <c r="I26" s="53">
        <v>10725</v>
      </c>
      <c r="J26" s="56">
        <f t="shared" si="3"/>
        <v>2.1428571428571429E-2</v>
      </c>
      <c r="K26" s="9">
        <v>6666</v>
      </c>
      <c r="L26" s="63">
        <f t="shared" si="4"/>
        <v>0.2</v>
      </c>
      <c r="M26" s="9">
        <v>298</v>
      </c>
      <c r="N26" s="33">
        <f t="shared" si="5"/>
        <v>-9.696969696969697E-2</v>
      </c>
      <c r="O26" s="9"/>
      <c r="P26" s="33"/>
      <c r="Q26" s="9"/>
      <c r="R26" s="33"/>
      <c r="S26" s="9"/>
      <c r="T26" s="16"/>
      <c r="U26" s="42"/>
      <c r="V26" s="46"/>
      <c r="W26" s="53"/>
      <c r="X26" s="56"/>
      <c r="Y26" s="9"/>
      <c r="Z26" s="63"/>
      <c r="AA26" s="9"/>
      <c r="AB26" s="33"/>
    </row>
    <row r="27" spans="1:28" x14ac:dyDescent="0.2">
      <c r="A27" s="68" t="s">
        <v>20</v>
      </c>
      <c r="B27" s="8" t="s">
        <v>7</v>
      </c>
      <c r="C27" s="10">
        <v>75034</v>
      </c>
      <c r="D27" s="19">
        <f t="shared" si="0"/>
        <v>9.6363184733850582E-2</v>
      </c>
      <c r="E27" s="29">
        <v>12570</v>
      </c>
      <c r="F27" s="25">
        <f t="shared" si="1"/>
        <v>7.5344661750561077E-3</v>
      </c>
      <c r="G27" s="44">
        <v>28570</v>
      </c>
      <c r="H27" s="45">
        <f t="shared" si="2"/>
        <v>-0.15323058684054536</v>
      </c>
      <c r="I27" s="57">
        <v>13052</v>
      </c>
      <c r="J27" s="58">
        <f t="shared" si="3"/>
        <v>-0.21863026819923373</v>
      </c>
      <c r="K27" s="10">
        <v>9022</v>
      </c>
      <c r="L27" s="64">
        <f t="shared" si="4"/>
        <v>-8.0044865912103594E-2</v>
      </c>
      <c r="M27" s="10">
        <v>305</v>
      </c>
      <c r="N27" s="30">
        <f t="shared" si="5"/>
        <v>-0.18449197860962566</v>
      </c>
      <c r="O27" s="10"/>
      <c r="P27" s="30"/>
      <c r="Q27" s="10"/>
      <c r="R27" s="30"/>
      <c r="S27" s="10"/>
      <c r="T27" s="13"/>
      <c r="U27" s="44"/>
      <c r="V27" s="45"/>
      <c r="W27" s="57"/>
      <c r="X27" s="58"/>
      <c r="Y27" s="10"/>
      <c r="Z27" s="64"/>
      <c r="AA27" s="10"/>
      <c r="AB27" s="30"/>
    </row>
    <row r="28" spans="1:28" x14ac:dyDescent="0.2">
      <c r="A28" s="69"/>
      <c r="B28" s="8" t="s">
        <v>8</v>
      </c>
      <c r="C28" s="9">
        <v>48303</v>
      </c>
      <c r="D28" s="20">
        <f t="shared" si="0"/>
        <v>1.534483845878965E-2</v>
      </c>
      <c r="E28" s="32">
        <v>10281</v>
      </c>
      <c r="F28" s="21">
        <f t="shared" si="1"/>
        <v>0.10667384284176534</v>
      </c>
      <c r="G28" s="42">
        <v>22330</v>
      </c>
      <c r="H28" s="46">
        <f t="shared" si="2"/>
        <v>3.0456852791878174E-2</v>
      </c>
      <c r="I28" s="53">
        <v>9746</v>
      </c>
      <c r="J28" s="56">
        <f t="shared" si="3"/>
        <v>-0.12623274161735701</v>
      </c>
      <c r="K28" s="9">
        <v>8049</v>
      </c>
      <c r="L28" s="63">
        <f t="shared" si="4"/>
        <v>0.10883041741286678</v>
      </c>
      <c r="M28" s="9">
        <v>390</v>
      </c>
      <c r="N28" s="33">
        <f t="shared" si="5"/>
        <v>-0.14285714285714285</v>
      </c>
      <c r="O28" s="9"/>
      <c r="P28" s="33"/>
      <c r="Q28" s="9"/>
      <c r="R28" s="33"/>
      <c r="S28" s="9"/>
      <c r="T28" s="13"/>
      <c r="U28" s="42"/>
      <c r="V28" s="46"/>
      <c r="W28" s="53"/>
      <c r="X28" s="56"/>
      <c r="Y28" s="9"/>
      <c r="Z28" s="63"/>
      <c r="AA28" s="9"/>
      <c r="AB28" s="33"/>
    </row>
    <row r="29" spans="1:28" x14ac:dyDescent="0.2">
      <c r="A29" s="69"/>
      <c r="B29" s="8" t="s">
        <v>9</v>
      </c>
      <c r="C29" s="9">
        <v>50135</v>
      </c>
      <c r="D29" s="20">
        <f t="shared" si="0"/>
        <v>9.9066117151876534E-2</v>
      </c>
      <c r="E29" s="32">
        <v>11318</v>
      </c>
      <c r="F29" s="21">
        <f t="shared" si="1"/>
        <v>2.1019395579612087E-2</v>
      </c>
      <c r="G29" s="42">
        <v>19460</v>
      </c>
      <c r="H29" s="46">
        <f t="shared" si="2"/>
        <v>-3.3763654419066536E-2</v>
      </c>
      <c r="I29" s="53">
        <v>9177</v>
      </c>
      <c r="J29" s="56">
        <f t="shared" si="3"/>
        <v>5.4827586206896553E-2</v>
      </c>
      <c r="K29" s="9">
        <v>10113</v>
      </c>
      <c r="L29" s="63">
        <f t="shared" si="4"/>
        <v>0.18794784447315871</v>
      </c>
      <c r="M29" s="9">
        <v>403</v>
      </c>
      <c r="N29" s="33">
        <f t="shared" si="5"/>
        <v>-0.33934426229508197</v>
      </c>
      <c r="O29" s="9"/>
      <c r="P29" s="33"/>
      <c r="Q29" s="9"/>
      <c r="R29" s="33"/>
      <c r="S29" s="9"/>
      <c r="T29" s="13"/>
      <c r="U29" s="42"/>
      <c r="V29" s="46"/>
      <c r="W29" s="53"/>
      <c r="X29" s="56"/>
      <c r="Y29" s="9"/>
      <c r="Z29" s="63"/>
      <c r="AA29" s="9"/>
      <c r="AB29" s="33"/>
    </row>
    <row r="30" spans="1:28" x14ac:dyDescent="0.2">
      <c r="A30" s="69"/>
      <c r="B30" s="8" t="s">
        <v>10</v>
      </c>
      <c r="C30" s="9">
        <v>53992</v>
      </c>
      <c r="D30" s="20">
        <f t="shared" si="0"/>
        <v>0.10526100307062436</v>
      </c>
      <c r="E30" s="32">
        <v>12012</v>
      </c>
      <c r="F30" s="21">
        <f t="shared" si="1"/>
        <v>-8.9241034195162633E-2</v>
      </c>
      <c r="G30" s="42">
        <v>19340</v>
      </c>
      <c r="H30" s="46">
        <f t="shared" si="2"/>
        <v>-3.589232303090728E-2</v>
      </c>
      <c r="I30" s="53">
        <v>8030</v>
      </c>
      <c r="J30" s="56">
        <f t="shared" si="3"/>
        <v>5.5467928496319666E-2</v>
      </c>
      <c r="K30" s="9">
        <v>9639</v>
      </c>
      <c r="L30" s="63">
        <f t="shared" si="4"/>
        <v>-3.8695522090356038E-2</v>
      </c>
      <c r="M30" s="9">
        <v>610</v>
      </c>
      <c r="N30" s="33">
        <f t="shared" si="5"/>
        <v>9.9337748344370865E-3</v>
      </c>
      <c r="O30" s="9"/>
      <c r="P30" s="33"/>
      <c r="Q30" s="9"/>
      <c r="R30" s="33"/>
      <c r="S30" s="9"/>
      <c r="T30" s="13"/>
      <c r="U30" s="42"/>
      <c r="V30" s="46"/>
      <c r="W30" s="53"/>
      <c r="X30" s="56"/>
      <c r="Y30" s="9"/>
      <c r="Z30" s="63"/>
      <c r="AA30" s="9"/>
      <c r="AB30" s="33"/>
    </row>
    <row r="31" spans="1:28" x14ac:dyDescent="0.2">
      <c r="A31" s="69"/>
      <c r="B31" s="8" t="s">
        <v>11</v>
      </c>
      <c r="C31" s="9">
        <v>61946</v>
      </c>
      <c r="D31" s="20">
        <f t="shared" si="0"/>
        <v>3.1298904538341159E-2</v>
      </c>
      <c r="E31" s="32">
        <v>16558</v>
      </c>
      <c r="F31" s="21">
        <f t="shared" si="1"/>
        <v>9.9030930572149206E-2</v>
      </c>
      <c r="G31" s="42">
        <v>17470</v>
      </c>
      <c r="H31" s="46">
        <f t="shared" si="2"/>
        <v>-4.5876570180229385E-2</v>
      </c>
      <c r="I31" s="53">
        <v>6307</v>
      </c>
      <c r="J31" s="56">
        <f t="shared" si="3"/>
        <v>-9.0555155010814709E-2</v>
      </c>
      <c r="K31" s="9">
        <v>12351</v>
      </c>
      <c r="L31" s="63">
        <f t="shared" si="4"/>
        <v>8.8481536970124258E-2</v>
      </c>
      <c r="M31" s="9">
        <v>2164</v>
      </c>
      <c r="N31" s="33">
        <f t="shared" si="5"/>
        <v>0.26846424384525203</v>
      </c>
      <c r="O31" s="9"/>
      <c r="P31" s="33"/>
      <c r="Q31" s="9"/>
      <c r="R31" s="33"/>
      <c r="S31" s="9"/>
      <c r="T31" s="13"/>
      <c r="U31" s="42"/>
      <c r="V31" s="46"/>
      <c r="W31" s="53"/>
      <c r="X31" s="56"/>
      <c r="Y31" s="9"/>
      <c r="Z31" s="63"/>
      <c r="AA31" s="9"/>
      <c r="AB31" s="33"/>
    </row>
    <row r="32" spans="1:28" x14ac:dyDescent="0.2">
      <c r="A32" s="69"/>
      <c r="B32" s="8" t="s">
        <v>12</v>
      </c>
      <c r="C32" s="9">
        <v>67493</v>
      </c>
      <c r="D32" s="20">
        <f t="shared" si="0"/>
        <v>-1.9624077624774854E-2</v>
      </c>
      <c r="E32" s="32">
        <v>22994</v>
      </c>
      <c r="F32" s="21">
        <f t="shared" si="1"/>
        <v>2.9828018631314943E-2</v>
      </c>
      <c r="G32" s="42">
        <v>18240</v>
      </c>
      <c r="H32" s="46">
        <f t="shared" si="2"/>
        <v>-2.1881838074398249E-3</v>
      </c>
      <c r="I32" s="53">
        <v>7524</v>
      </c>
      <c r="J32" s="56">
        <f t="shared" si="3"/>
        <v>0.1</v>
      </c>
      <c r="K32" s="9">
        <v>19817</v>
      </c>
      <c r="L32" s="63">
        <f t="shared" si="4"/>
        <v>0.64825750644597857</v>
      </c>
      <c r="M32" s="9">
        <v>3120</v>
      </c>
      <c r="N32" s="33">
        <f t="shared" si="5"/>
        <v>0.1239193083573487</v>
      </c>
      <c r="O32" s="9"/>
      <c r="P32" s="33"/>
      <c r="Q32" s="9"/>
      <c r="R32" s="33"/>
      <c r="S32" s="9"/>
      <c r="T32" s="13"/>
      <c r="U32" s="42"/>
      <c r="V32" s="46"/>
      <c r="W32" s="53"/>
      <c r="X32" s="56"/>
      <c r="Y32" s="9"/>
      <c r="Z32" s="63"/>
      <c r="AA32" s="9"/>
      <c r="AB32" s="33"/>
    </row>
    <row r="33" spans="1:28" x14ac:dyDescent="0.2">
      <c r="A33" s="69"/>
      <c r="B33" s="8" t="s">
        <v>13</v>
      </c>
      <c r="C33" s="9">
        <v>82749</v>
      </c>
      <c r="D33" s="20">
        <f t="shared" si="0"/>
        <v>3.2542643590671438E-2</v>
      </c>
      <c r="E33" s="32">
        <v>31063</v>
      </c>
      <c r="F33" s="21">
        <f t="shared" si="1"/>
        <v>3.1376585430639488E-2</v>
      </c>
      <c r="G33" s="42">
        <v>23790</v>
      </c>
      <c r="H33" s="46">
        <f t="shared" si="2"/>
        <v>4.1593695271453589E-2</v>
      </c>
      <c r="I33" s="53">
        <v>10008</v>
      </c>
      <c r="J33" s="56">
        <f t="shared" si="3"/>
        <v>3.2178217821782179E-2</v>
      </c>
      <c r="K33" s="9">
        <v>21057</v>
      </c>
      <c r="L33" s="63">
        <f t="shared" si="4"/>
        <v>-2.8646554110157763E-2</v>
      </c>
      <c r="M33" s="9">
        <v>2487</v>
      </c>
      <c r="N33" s="33">
        <f t="shared" si="5"/>
        <v>0.31656961355214397</v>
      </c>
      <c r="O33" s="9"/>
      <c r="P33" s="33"/>
      <c r="Q33" s="9"/>
      <c r="R33" s="33"/>
      <c r="S33" s="9"/>
      <c r="T33" s="13"/>
      <c r="U33" s="42"/>
      <c r="V33" s="46"/>
      <c r="W33" s="53"/>
      <c r="X33" s="56"/>
      <c r="Y33" s="9"/>
      <c r="Z33" s="63"/>
      <c r="AA33" s="9"/>
      <c r="AB33" s="33"/>
    </row>
    <row r="34" spans="1:28" x14ac:dyDescent="0.2">
      <c r="A34" s="69"/>
      <c r="B34" s="8" t="s">
        <v>14</v>
      </c>
      <c r="C34" s="9">
        <v>84370</v>
      </c>
      <c r="D34" s="20">
        <f t="shared" si="0"/>
        <v>4.3008492910212505E-2</v>
      </c>
      <c r="E34" s="32">
        <v>24164</v>
      </c>
      <c r="F34" s="21">
        <f t="shared" si="1"/>
        <v>-3.6561540608428693E-2</v>
      </c>
      <c r="G34" s="42">
        <v>19500</v>
      </c>
      <c r="H34" s="46">
        <f t="shared" si="2"/>
        <v>5.4054054054054057E-2</v>
      </c>
      <c r="I34" s="53">
        <v>7056</v>
      </c>
      <c r="J34" s="56">
        <f t="shared" si="3"/>
        <v>-0.104</v>
      </c>
      <c r="K34" s="9">
        <v>17609</v>
      </c>
      <c r="L34" s="63">
        <f t="shared" si="4"/>
        <v>5.8262409321985491E-3</v>
      </c>
      <c r="M34" s="9">
        <v>2429</v>
      </c>
      <c r="N34" s="33">
        <f t="shared" si="5"/>
        <v>1.6743407283382167E-2</v>
      </c>
      <c r="O34" s="9"/>
      <c r="P34" s="33"/>
      <c r="Q34" s="9"/>
      <c r="R34" s="33"/>
      <c r="S34" s="9"/>
      <c r="T34" s="13"/>
      <c r="U34" s="42"/>
      <c r="V34" s="46"/>
      <c r="W34" s="53"/>
      <c r="X34" s="56"/>
      <c r="Y34" s="9"/>
      <c r="Z34" s="63"/>
      <c r="AA34" s="9"/>
      <c r="AB34" s="33"/>
    </row>
    <row r="35" spans="1:28" x14ac:dyDescent="0.2">
      <c r="A35" s="69"/>
      <c r="B35" s="8" t="s">
        <v>15</v>
      </c>
      <c r="C35" s="9">
        <v>66193</v>
      </c>
      <c r="D35" s="20">
        <f t="shared" si="0"/>
        <v>0.23179559707464131</v>
      </c>
      <c r="E35" s="32">
        <v>20530</v>
      </c>
      <c r="F35" s="21">
        <f t="shared" si="1"/>
        <v>0.15343558626889151</v>
      </c>
      <c r="G35" s="42">
        <v>19500</v>
      </c>
      <c r="H35" s="46">
        <f t="shared" si="2"/>
        <v>0.27367733507511433</v>
      </c>
      <c r="I35" s="53">
        <v>8253</v>
      </c>
      <c r="J35" s="56">
        <f t="shared" si="3"/>
        <v>0.28912839737582008</v>
      </c>
      <c r="K35" s="9">
        <v>13485</v>
      </c>
      <c r="L35" s="63">
        <f t="shared" si="4"/>
        <v>8.2784647502810338E-2</v>
      </c>
      <c r="M35" s="9">
        <v>2028</v>
      </c>
      <c r="N35" s="33">
        <f t="shared" si="5"/>
        <v>0.81395348837209303</v>
      </c>
      <c r="O35" s="9"/>
      <c r="P35" s="33"/>
      <c r="Q35" s="9"/>
      <c r="R35" s="33"/>
      <c r="S35" s="9"/>
      <c r="T35" s="13"/>
      <c r="U35" s="42"/>
      <c r="V35" s="46"/>
      <c r="W35" s="53"/>
      <c r="X35" s="56"/>
      <c r="Y35" s="9"/>
      <c r="Z35" s="63"/>
      <c r="AA35" s="9"/>
      <c r="AB35" s="33"/>
    </row>
    <row r="36" spans="1:28" x14ac:dyDescent="0.2">
      <c r="A36" s="69"/>
      <c r="B36" s="8" t="s">
        <v>16</v>
      </c>
      <c r="C36" s="9">
        <v>54800</v>
      </c>
      <c r="D36" s="20">
        <v>8.7999999999999995E-2</v>
      </c>
      <c r="E36" s="32">
        <v>15045</v>
      </c>
      <c r="F36" s="21">
        <f t="shared" si="1"/>
        <v>0.1034103410341034</v>
      </c>
      <c r="G36" s="42">
        <v>23880</v>
      </c>
      <c r="H36" s="46">
        <f t="shared" si="2"/>
        <v>0.15697674418604651</v>
      </c>
      <c r="I36" s="53">
        <v>10186</v>
      </c>
      <c r="J36" s="56">
        <f t="shared" si="3"/>
        <v>0.12689456798318399</v>
      </c>
      <c r="K36" s="9">
        <v>13175</v>
      </c>
      <c r="L36" s="63">
        <f t="shared" si="4"/>
        <v>0.10565626049009735</v>
      </c>
      <c r="M36" s="9">
        <v>787</v>
      </c>
      <c r="N36" s="33">
        <f t="shared" si="5"/>
        <v>-2.5348542458808617E-3</v>
      </c>
      <c r="O36" s="9"/>
      <c r="P36" s="33"/>
      <c r="Q36" s="9"/>
      <c r="R36" s="33"/>
      <c r="S36" s="9"/>
      <c r="T36" s="13"/>
      <c r="U36" s="42"/>
      <c r="V36" s="46"/>
      <c r="W36" s="53"/>
      <c r="X36" s="56"/>
      <c r="Y36" s="9"/>
      <c r="Z36" s="63"/>
      <c r="AA36" s="9"/>
      <c r="AB36" s="33"/>
    </row>
    <row r="37" spans="1:28" x14ac:dyDescent="0.2">
      <c r="A37" s="69"/>
      <c r="B37" s="8" t="s">
        <v>17</v>
      </c>
      <c r="C37" s="9">
        <v>49891</v>
      </c>
      <c r="D37" s="20">
        <v>0.14199999999999999</v>
      </c>
      <c r="E37" s="32">
        <v>10368</v>
      </c>
      <c r="F37" s="21">
        <f t="shared" si="1"/>
        <v>0.21376726761882464</v>
      </c>
      <c r="G37" s="42">
        <v>25080</v>
      </c>
      <c r="H37" s="46">
        <f t="shared" si="2"/>
        <v>9.9517755370451558E-2</v>
      </c>
      <c r="I37" s="53">
        <v>10582</v>
      </c>
      <c r="J37" s="56">
        <f t="shared" si="3"/>
        <v>2.4692553500532583E-2</v>
      </c>
      <c r="K37" s="9">
        <v>10553</v>
      </c>
      <c r="L37" s="63">
        <f t="shared" si="4"/>
        <v>0.30881805779486543</v>
      </c>
      <c r="M37" s="9">
        <v>556</v>
      </c>
      <c r="N37" s="33">
        <f t="shared" si="5"/>
        <v>3.7313432835820892E-2</v>
      </c>
      <c r="O37" s="9"/>
      <c r="P37" s="33"/>
      <c r="Q37" s="9"/>
      <c r="R37" s="33"/>
      <c r="S37" s="9"/>
      <c r="T37" s="13"/>
      <c r="U37" s="42"/>
      <c r="V37" s="46"/>
      <c r="W37" s="53"/>
      <c r="X37" s="56"/>
      <c r="Y37" s="9"/>
      <c r="Z37" s="63"/>
      <c r="AA37" s="9"/>
      <c r="AB37" s="33"/>
    </row>
    <row r="38" spans="1:28" x14ac:dyDescent="0.2">
      <c r="A38" s="70"/>
      <c r="B38" s="8" t="s">
        <v>18</v>
      </c>
      <c r="C38" s="9">
        <v>62815</v>
      </c>
      <c r="D38" s="20">
        <v>0.104</v>
      </c>
      <c r="E38" s="32">
        <v>14912</v>
      </c>
      <c r="F38" s="21">
        <f t="shared" si="1"/>
        <v>0.17324940991345397</v>
      </c>
      <c r="G38" s="42">
        <v>29330</v>
      </c>
      <c r="H38" s="46">
        <f t="shared" si="2"/>
        <v>0.31347962382445144</v>
      </c>
      <c r="I38" s="53">
        <v>11440</v>
      </c>
      <c r="J38" s="56">
        <f t="shared" si="3"/>
        <v>6.6666666666666666E-2</v>
      </c>
      <c r="K38" s="9">
        <v>7449</v>
      </c>
      <c r="L38" s="63">
        <f t="shared" si="4"/>
        <v>0.11746174617461747</v>
      </c>
      <c r="M38" s="9">
        <v>376</v>
      </c>
      <c r="N38" s="33">
        <f t="shared" si="5"/>
        <v>0.26174496644295303</v>
      </c>
      <c r="O38" s="9"/>
      <c r="P38" s="33"/>
      <c r="Q38" s="9"/>
      <c r="R38" s="33"/>
      <c r="S38" s="9"/>
      <c r="T38" s="16"/>
      <c r="U38" s="42"/>
      <c r="V38" s="46"/>
      <c r="W38" s="53"/>
      <c r="X38" s="56"/>
      <c r="Y38" s="9"/>
      <c r="Z38" s="63"/>
      <c r="AA38" s="9"/>
      <c r="AB38" s="33"/>
    </row>
    <row r="39" spans="1:28" x14ac:dyDescent="0.2">
      <c r="A39" s="68" t="s">
        <v>21</v>
      </c>
      <c r="B39" s="17" t="s">
        <v>7</v>
      </c>
      <c r="C39" s="10">
        <v>83332</v>
      </c>
      <c r="D39" s="30">
        <f t="shared" ref="D39:D50" si="6">(C39-C27)/C27</f>
        <v>0.11058986592744623</v>
      </c>
      <c r="E39" s="10">
        <v>14509</v>
      </c>
      <c r="F39" s="30">
        <f t="shared" si="1"/>
        <v>0.15425616547334925</v>
      </c>
      <c r="G39" s="44">
        <v>34170</v>
      </c>
      <c r="H39" s="45">
        <f t="shared" si="2"/>
        <v>0.19600980049002451</v>
      </c>
      <c r="I39" s="55">
        <v>14028</v>
      </c>
      <c r="J39" s="45">
        <f t="shared" si="3"/>
        <v>7.4777811829604662E-2</v>
      </c>
      <c r="K39" s="10">
        <v>10223</v>
      </c>
      <c r="L39" s="64">
        <f t="shared" si="4"/>
        <v>0.13311904234094435</v>
      </c>
      <c r="M39" s="10">
        <v>465</v>
      </c>
      <c r="N39" s="30">
        <f t="shared" si="5"/>
        <v>0.52459016393442626</v>
      </c>
      <c r="O39" s="10"/>
      <c r="P39" s="30"/>
      <c r="Q39" s="10"/>
      <c r="R39" s="30"/>
      <c r="S39" s="10"/>
      <c r="T39" s="13"/>
      <c r="U39" s="44"/>
      <c r="V39" s="45"/>
      <c r="W39" s="55"/>
      <c r="X39" s="45"/>
      <c r="Y39" s="10"/>
      <c r="Z39" s="64"/>
      <c r="AA39" s="10"/>
      <c r="AB39" s="30"/>
    </row>
    <row r="40" spans="1:28" x14ac:dyDescent="0.2">
      <c r="A40" s="69"/>
      <c r="B40" s="8" t="s">
        <v>22</v>
      </c>
      <c r="C40" s="9">
        <v>53505</v>
      </c>
      <c r="D40" s="20">
        <f t="shared" si="6"/>
        <v>0.10769517421278181</v>
      </c>
      <c r="E40" s="9">
        <v>10795</v>
      </c>
      <c r="F40" s="33">
        <f t="shared" si="1"/>
        <v>4.999513665985799E-2</v>
      </c>
      <c r="G40" s="42">
        <v>20300</v>
      </c>
      <c r="H40" s="46">
        <f t="shared" si="2"/>
        <v>-9.0909090909090912E-2</v>
      </c>
      <c r="I40" s="49">
        <v>8510</v>
      </c>
      <c r="J40" s="46">
        <f t="shared" si="3"/>
        <v>-0.12682126000410424</v>
      </c>
      <c r="K40" s="9">
        <v>9053</v>
      </c>
      <c r="L40" s="63">
        <f t="shared" si="4"/>
        <v>0.1247359920487017</v>
      </c>
      <c r="M40" s="9">
        <v>383</v>
      </c>
      <c r="N40" s="33">
        <f t="shared" si="5"/>
        <v>-1.7948717948717947E-2</v>
      </c>
      <c r="O40" s="9"/>
      <c r="P40" s="33"/>
      <c r="Q40" s="9"/>
      <c r="R40" s="33"/>
      <c r="S40" s="9"/>
      <c r="T40" s="13"/>
      <c r="U40" s="42"/>
      <c r="V40" s="46"/>
      <c r="W40" s="49"/>
      <c r="X40" s="46"/>
      <c r="Y40" s="9"/>
      <c r="Z40" s="63"/>
      <c r="AA40" s="9"/>
      <c r="AB40" s="33"/>
    </row>
    <row r="41" spans="1:28" x14ac:dyDescent="0.2">
      <c r="A41" s="69"/>
      <c r="B41" s="8" t="s">
        <v>23</v>
      </c>
      <c r="C41" s="9">
        <v>53183</v>
      </c>
      <c r="D41" s="20">
        <f t="shared" si="6"/>
        <v>6.0795851201755263E-2</v>
      </c>
      <c r="E41" s="9">
        <v>12178</v>
      </c>
      <c r="F41" s="33">
        <f t="shared" si="1"/>
        <v>7.598515638805442E-2</v>
      </c>
      <c r="G41" s="42">
        <v>23040</v>
      </c>
      <c r="H41" s="46">
        <f t="shared" si="2"/>
        <v>0.18396711202466598</v>
      </c>
      <c r="I41" s="49">
        <v>9752</v>
      </c>
      <c r="J41" s="46">
        <f t="shared" si="3"/>
        <v>6.2656641604010022E-2</v>
      </c>
      <c r="K41" s="9">
        <v>12161</v>
      </c>
      <c r="L41" s="63">
        <f t="shared" si="4"/>
        <v>0.20251161870859291</v>
      </c>
      <c r="M41" s="9">
        <v>485</v>
      </c>
      <c r="N41" s="33">
        <f t="shared" si="5"/>
        <v>0.20347394540942929</v>
      </c>
      <c r="O41" s="9"/>
      <c r="P41" s="33"/>
      <c r="Q41" s="9"/>
      <c r="R41" s="33"/>
      <c r="S41" s="9"/>
      <c r="T41" s="13"/>
      <c r="U41" s="42"/>
      <c r="V41" s="46"/>
      <c r="W41" s="49"/>
      <c r="X41" s="46"/>
      <c r="Y41" s="9"/>
      <c r="Z41" s="63"/>
      <c r="AA41" s="9"/>
      <c r="AB41" s="33"/>
    </row>
    <row r="42" spans="1:28" x14ac:dyDescent="0.2">
      <c r="A42" s="69"/>
      <c r="B42" s="8" t="s">
        <v>24</v>
      </c>
      <c r="C42" s="9">
        <v>54110</v>
      </c>
      <c r="D42" s="20">
        <f t="shared" si="6"/>
        <v>2.1855089642910061E-3</v>
      </c>
      <c r="E42" s="9">
        <v>12555</v>
      </c>
      <c r="F42" s="33">
        <f t="shared" si="1"/>
        <v>4.5204795204795208E-2</v>
      </c>
      <c r="G42" s="42">
        <v>21540</v>
      </c>
      <c r="H42" s="46">
        <f t="shared" si="2"/>
        <v>0.11375387797311272</v>
      </c>
      <c r="I42" s="49">
        <v>8602</v>
      </c>
      <c r="J42" s="46">
        <f t="shared" si="3"/>
        <v>7.1232876712328766E-2</v>
      </c>
      <c r="K42" s="9">
        <v>12492</v>
      </c>
      <c r="L42" s="63">
        <f t="shared" si="4"/>
        <v>0.29598506069094305</v>
      </c>
      <c r="M42" s="9">
        <v>484</v>
      </c>
      <c r="N42" s="33">
        <f t="shared" si="5"/>
        <v>-0.20655737704918034</v>
      </c>
      <c r="O42" s="9"/>
      <c r="P42" s="33"/>
      <c r="Q42" s="9"/>
      <c r="R42" s="33"/>
      <c r="S42" s="9"/>
      <c r="T42" s="13"/>
      <c r="U42" s="42"/>
      <c r="V42" s="46"/>
      <c r="W42" s="49"/>
      <c r="X42" s="46"/>
      <c r="Y42" s="9"/>
      <c r="Z42" s="63"/>
      <c r="AA42" s="9"/>
      <c r="AB42" s="33"/>
    </row>
    <row r="43" spans="1:28" x14ac:dyDescent="0.2">
      <c r="A43" s="69"/>
      <c r="B43" s="8" t="s">
        <v>25</v>
      </c>
      <c r="C43" s="9">
        <v>67349</v>
      </c>
      <c r="D43" s="20">
        <f t="shared" si="6"/>
        <v>8.7221128079294871E-2</v>
      </c>
      <c r="E43" s="9">
        <v>17849</v>
      </c>
      <c r="F43" s="33">
        <f t="shared" si="1"/>
        <v>7.7968353665901685E-2</v>
      </c>
      <c r="G43" s="42">
        <v>18590</v>
      </c>
      <c r="H43" s="46">
        <f t="shared" si="2"/>
        <v>6.4109902690326279E-2</v>
      </c>
      <c r="I43" s="49">
        <v>6228</v>
      </c>
      <c r="J43" s="46">
        <f t="shared" si="3"/>
        <v>-1.2525765022990328E-2</v>
      </c>
      <c r="K43" s="9">
        <v>14850</v>
      </c>
      <c r="L43" s="63">
        <f t="shared" si="4"/>
        <v>0.20233179499635656</v>
      </c>
      <c r="M43" s="9">
        <v>1466</v>
      </c>
      <c r="N43" s="33">
        <f t="shared" si="5"/>
        <v>-0.32255083179297594</v>
      </c>
      <c r="O43" s="9"/>
      <c r="P43" s="33"/>
      <c r="Q43" s="9"/>
      <c r="R43" s="33"/>
      <c r="S43" s="9"/>
      <c r="T43" s="13"/>
      <c r="U43" s="42"/>
      <c r="V43" s="46"/>
      <c r="W43" s="49"/>
      <c r="X43" s="46"/>
      <c r="Y43" s="9"/>
      <c r="Z43" s="63"/>
      <c r="AA43" s="9"/>
      <c r="AB43" s="33"/>
    </row>
    <row r="44" spans="1:28" x14ac:dyDescent="0.2">
      <c r="A44" s="69"/>
      <c r="B44" s="8" t="s">
        <v>26</v>
      </c>
      <c r="C44" s="9">
        <v>75208</v>
      </c>
      <c r="D44" s="20">
        <f t="shared" si="6"/>
        <v>0.11430815047486406</v>
      </c>
      <c r="E44" s="9">
        <v>22394</v>
      </c>
      <c r="F44" s="33">
        <f t="shared" si="1"/>
        <v>-2.6093763590501869E-2</v>
      </c>
      <c r="G44" s="42">
        <v>18910</v>
      </c>
      <c r="H44" s="46">
        <f t="shared" si="2"/>
        <v>3.673245614035088E-2</v>
      </c>
      <c r="I44" s="49">
        <v>7334</v>
      </c>
      <c r="J44" s="46">
        <f t="shared" si="3"/>
        <v>-2.5252525252525252E-2</v>
      </c>
      <c r="K44" s="9">
        <v>15154</v>
      </c>
      <c r="L44" s="63">
        <f t="shared" si="4"/>
        <v>-0.23530302265731443</v>
      </c>
      <c r="M44" s="9">
        <v>2466</v>
      </c>
      <c r="N44" s="33">
        <f t="shared" si="5"/>
        <v>-0.20961538461538462</v>
      </c>
      <c r="O44" s="9"/>
      <c r="P44" s="33"/>
      <c r="Q44" s="9"/>
      <c r="R44" s="33"/>
      <c r="S44" s="9"/>
      <c r="T44" s="13"/>
      <c r="U44" s="42"/>
      <c r="V44" s="46"/>
      <c r="W44" s="49"/>
      <c r="X44" s="46"/>
      <c r="Y44" s="9"/>
      <c r="Z44" s="63"/>
      <c r="AA44" s="9"/>
      <c r="AB44" s="33"/>
    </row>
    <row r="45" spans="1:28" x14ac:dyDescent="0.2">
      <c r="A45" s="69"/>
      <c r="B45" s="8" t="s">
        <v>27</v>
      </c>
      <c r="C45" s="32">
        <v>87645</v>
      </c>
      <c r="D45" s="20">
        <f t="shared" si="6"/>
        <v>5.9166878149584892E-2</v>
      </c>
      <c r="E45" s="32">
        <v>32727</v>
      </c>
      <c r="F45" s="33">
        <f t="shared" si="1"/>
        <v>5.3568554228503366E-2</v>
      </c>
      <c r="G45" s="42">
        <v>22960</v>
      </c>
      <c r="H45" s="46">
        <f t="shared" si="2"/>
        <v>-3.4888608659100463E-2</v>
      </c>
      <c r="I45" s="49">
        <v>8904</v>
      </c>
      <c r="J45" s="46">
        <f t="shared" si="3"/>
        <v>-0.11031175059952038</v>
      </c>
      <c r="K45" s="9">
        <v>22821</v>
      </c>
      <c r="L45" s="63">
        <f t="shared" si="4"/>
        <v>8.3772617181934753E-2</v>
      </c>
      <c r="M45" s="9">
        <v>1897</v>
      </c>
      <c r="N45" s="33">
        <f t="shared" si="5"/>
        <v>-0.2372336147969441</v>
      </c>
      <c r="O45" s="9"/>
      <c r="P45" s="33"/>
      <c r="Q45" s="9"/>
      <c r="R45" s="33"/>
      <c r="S45" s="12"/>
      <c r="T45" s="13"/>
      <c r="U45" s="42"/>
      <c r="V45" s="46"/>
      <c r="W45" s="49"/>
      <c r="X45" s="46"/>
      <c r="Y45" s="9"/>
      <c r="Z45" s="63"/>
      <c r="AA45" s="9"/>
      <c r="AB45" s="33"/>
    </row>
    <row r="46" spans="1:28" x14ac:dyDescent="0.2">
      <c r="A46" s="69"/>
      <c r="B46" s="8" t="s">
        <v>28</v>
      </c>
      <c r="C46" s="32">
        <v>93817</v>
      </c>
      <c r="D46" s="20">
        <f t="shared" si="6"/>
        <v>0.11197107976768994</v>
      </c>
      <c r="E46" s="9">
        <v>27250</v>
      </c>
      <c r="F46" s="33">
        <f t="shared" si="1"/>
        <v>0.12771064393312365</v>
      </c>
      <c r="G46" s="42">
        <v>19190</v>
      </c>
      <c r="H46" s="46">
        <f t="shared" si="2"/>
        <v>-1.5897435897435898E-2</v>
      </c>
      <c r="I46" s="49">
        <v>5742</v>
      </c>
      <c r="J46" s="46">
        <f t="shared" si="3"/>
        <v>-0.18622448979591838</v>
      </c>
      <c r="K46" s="9">
        <v>18402</v>
      </c>
      <c r="L46" s="63">
        <f t="shared" si="4"/>
        <v>4.503378953944006E-2</v>
      </c>
      <c r="M46" s="9">
        <v>1917</v>
      </c>
      <c r="N46" s="33">
        <f t="shared" si="5"/>
        <v>-0.2107863318237958</v>
      </c>
      <c r="O46" s="9"/>
      <c r="P46" s="33"/>
      <c r="Q46" s="9"/>
      <c r="R46" s="33"/>
      <c r="S46" s="12"/>
      <c r="T46" s="13"/>
      <c r="U46" s="42"/>
      <c r="V46" s="46"/>
      <c r="W46" s="49"/>
      <c r="X46" s="46"/>
      <c r="Y46" s="9"/>
      <c r="Z46" s="63"/>
      <c r="AA46" s="9"/>
      <c r="AB46" s="33"/>
    </row>
    <row r="47" spans="1:28" x14ac:dyDescent="0.2">
      <c r="A47" s="69"/>
      <c r="B47" s="8" t="s">
        <v>29</v>
      </c>
      <c r="C47" s="32">
        <v>67771</v>
      </c>
      <c r="D47" s="20">
        <f t="shared" si="6"/>
        <v>2.3839378786276493E-2</v>
      </c>
      <c r="E47" s="9">
        <v>21266</v>
      </c>
      <c r="F47" s="33">
        <f t="shared" si="1"/>
        <v>3.5849975645396978E-2</v>
      </c>
      <c r="G47" s="42">
        <v>17520</v>
      </c>
      <c r="H47" s="46">
        <f t="shared" si="2"/>
        <v>-0.10153846153846154</v>
      </c>
      <c r="I47" s="53">
        <v>6601</v>
      </c>
      <c r="J47" s="56">
        <f t="shared" si="3"/>
        <v>-0.20016963528413911</v>
      </c>
      <c r="K47" s="9">
        <v>13571</v>
      </c>
      <c r="L47" s="63">
        <f t="shared" si="4"/>
        <v>6.3774564330737853E-3</v>
      </c>
      <c r="M47" s="9">
        <v>1114</v>
      </c>
      <c r="N47" s="33">
        <f t="shared" si="5"/>
        <v>-0.45069033530571995</v>
      </c>
      <c r="O47" s="9"/>
      <c r="P47" s="33"/>
      <c r="Q47" s="9"/>
      <c r="R47" s="33"/>
      <c r="S47" s="12"/>
      <c r="T47" s="13"/>
      <c r="U47" s="42"/>
      <c r="V47" s="46"/>
      <c r="W47" s="53"/>
      <c r="X47" s="56"/>
      <c r="Y47" s="9"/>
      <c r="Z47" s="63"/>
      <c r="AA47" s="9"/>
      <c r="AB47" s="33"/>
    </row>
    <row r="48" spans="1:28" x14ac:dyDescent="0.2">
      <c r="A48" s="69"/>
      <c r="B48" s="8" t="s">
        <v>30</v>
      </c>
      <c r="C48" s="32">
        <v>56223</v>
      </c>
      <c r="D48" s="20">
        <f t="shared" si="6"/>
        <v>2.5967153284671533E-2</v>
      </c>
      <c r="E48" s="32">
        <v>15547</v>
      </c>
      <c r="F48" s="33">
        <f t="shared" si="1"/>
        <v>3.3366566965769361E-2</v>
      </c>
      <c r="G48" s="42">
        <v>20210</v>
      </c>
      <c r="H48" s="46">
        <f t="shared" si="2"/>
        <v>-0.15368509212730319</v>
      </c>
      <c r="I48" s="53">
        <v>7084</v>
      </c>
      <c r="J48" s="46">
        <f t="shared" si="3"/>
        <v>-0.30453563714902809</v>
      </c>
      <c r="K48" s="32">
        <v>13109</v>
      </c>
      <c r="L48" s="63">
        <f t="shared" si="4"/>
        <v>-5.0094876660341557E-3</v>
      </c>
      <c r="M48" s="9">
        <v>635</v>
      </c>
      <c r="N48" s="33">
        <f t="shared" si="5"/>
        <v>-0.19313850063532401</v>
      </c>
      <c r="O48" s="9"/>
      <c r="P48" s="33"/>
      <c r="Q48" s="9"/>
      <c r="R48" s="33"/>
      <c r="S48" s="12"/>
      <c r="T48" s="13"/>
      <c r="U48" s="42"/>
      <c r="V48" s="46"/>
      <c r="W48" s="53"/>
      <c r="X48" s="46"/>
      <c r="Y48" s="32"/>
      <c r="Z48" s="63"/>
      <c r="AA48" s="9"/>
      <c r="AB48" s="33"/>
    </row>
    <row r="49" spans="1:28" x14ac:dyDescent="0.2">
      <c r="A49" s="69"/>
      <c r="B49" s="8" t="s">
        <v>17</v>
      </c>
      <c r="C49" s="32">
        <v>50932</v>
      </c>
      <c r="D49" s="20">
        <f t="shared" si="6"/>
        <v>2.0865486761139283E-2</v>
      </c>
      <c r="E49" s="32">
        <v>10214</v>
      </c>
      <c r="F49" s="33">
        <f t="shared" si="1"/>
        <v>-1.4853395061728395E-2</v>
      </c>
      <c r="G49" s="42">
        <v>21790</v>
      </c>
      <c r="H49" s="46">
        <f t="shared" si="2"/>
        <v>-0.13118022328548645</v>
      </c>
      <c r="I49" s="53">
        <v>8784</v>
      </c>
      <c r="J49" s="46">
        <f t="shared" si="3"/>
        <v>-0.16991116991116992</v>
      </c>
      <c r="K49" s="32">
        <v>10482</v>
      </c>
      <c r="L49" s="63">
        <f t="shared" si="4"/>
        <v>-6.7279446602861743E-3</v>
      </c>
      <c r="M49" s="9">
        <v>405</v>
      </c>
      <c r="N49" s="33">
        <f t="shared" si="5"/>
        <v>-0.27158273381294962</v>
      </c>
      <c r="O49" s="9"/>
      <c r="P49" s="33"/>
      <c r="Q49" s="9"/>
      <c r="R49" s="33"/>
      <c r="S49" s="12"/>
      <c r="T49" s="13"/>
      <c r="U49" s="42"/>
      <c r="V49" s="46"/>
      <c r="W49" s="53"/>
      <c r="X49" s="46"/>
      <c r="Y49" s="32"/>
      <c r="Z49" s="63"/>
      <c r="AA49" s="9"/>
      <c r="AB49" s="33"/>
    </row>
    <row r="50" spans="1:28" x14ac:dyDescent="0.2">
      <c r="A50" s="70"/>
      <c r="B50" s="22" t="s">
        <v>31</v>
      </c>
      <c r="C50" s="34">
        <v>63100</v>
      </c>
      <c r="D50" s="27">
        <f t="shared" si="6"/>
        <v>4.5371328504338138E-3</v>
      </c>
      <c r="E50" s="34">
        <v>15318</v>
      </c>
      <c r="F50" s="35">
        <f t="shared" si="1"/>
        <v>2.7226394849785406E-2</v>
      </c>
      <c r="G50" s="47">
        <v>21160</v>
      </c>
      <c r="H50" s="48">
        <f t="shared" si="2"/>
        <v>-0.27855438117967951</v>
      </c>
      <c r="I50" s="59">
        <v>7884</v>
      </c>
      <c r="J50" s="48">
        <f t="shared" si="3"/>
        <v>-0.31083916083916086</v>
      </c>
      <c r="K50" s="32">
        <v>8550</v>
      </c>
      <c r="L50" s="63">
        <f t="shared" si="4"/>
        <v>0.14780507450664518</v>
      </c>
      <c r="M50" s="9">
        <v>442</v>
      </c>
      <c r="N50" s="33">
        <f t="shared" si="5"/>
        <v>0.17553191489361702</v>
      </c>
      <c r="O50" s="9"/>
      <c r="P50" s="33"/>
      <c r="Q50" s="9"/>
      <c r="R50" s="33"/>
      <c r="S50" s="26"/>
      <c r="T50" s="16"/>
      <c r="U50" s="47"/>
      <c r="V50" s="48"/>
      <c r="W50" s="59"/>
      <c r="X50" s="48"/>
      <c r="Y50" s="32"/>
      <c r="Z50" s="63"/>
      <c r="AA50" s="9"/>
      <c r="AB50" s="33"/>
    </row>
    <row r="51" spans="1:28" x14ac:dyDescent="0.2">
      <c r="A51" s="68" t="s">
        <v>32</v>
      </c>
      <c r="B51" s="17" t="s">
        <v>7</v>
      </c>
      <c r="C51" s="29">
        <v>84958</v>
      </c>
      <c r="D51" s="19">
        <v>0.02</v>
      </c>
      <c r="E51" s="29">
        <v>13909</v>
      </c>
      <c r="F51" s="30">
        <f t="shared" si="1"/>
        <v>-4.1353642566682745E-2</v>
      </c>
      <c r="G51" s="44">
        <v>28400</v>
      </c>
      <c r="H51" s="45">
        <f t="shared" si="2"/>
        <v>-0.16886157448053848</v>
      </c>
      <c r="I51" s="57">
        <v>10846</v>
      </c>
      <c r="J51" s="45">
        <f t="shared" si="3"/>
        <v>-0.22683205018534361</v>
      </c>
      <c r="K51" s="29">
        <v>11619</v>
      </c>
      <c r="L51" s="64">
        <f t="shared" si="4"/>
        <v>0.13655482735009292</v>
      </c>
      <c r="M51" s="10">
        <v>519</v>
      </c>
      <c r="N51" s="30">
        <f t="shared" si="5"/>
        <v>0.11612903225806452</v>
      </c>
      <c r="O51" s="10"/>
      <c r="P51" s="30"/>
      <c r="Q51" s="10"/>
      <c r="R51" s="30"/>
      <c r="S51" s="24"/>
      <c r="T51" s="13"/>
      <c r="U51" s="44"/>
      <c r="V51" s="45"/>
      <c r="W51" s="57"/>
      <c r="X51" s="45"/>
      <c r="Y51" s="29"/>
      <c r="Z51" s="64"/>
      <c r="AA51" s="10"/>
      <c r="AB51" s="30"/>
    </row>
    <row r="52" spans="1:28" x14ac:dyDescent="0.2">
      <c r="A52" s="69"/>
      <c r="B52" s="8" t="s">
        <v>8</v>
      </c>
      <c r="C52" s="32">
        <v>58515</v>
      </c>
      <c r="D52" s="20">
        <v>9.4E-2</v>
      </c>
      <c r="E52" s="32">
        <v>11434</v>
      </c>
      <c r="F52" s="33">
        <f t="shared" si="1"/>
        <v>5.9194071329319128E-2</v>
      </c>
      <c r="G52" s="42">
        <v>21180</v>
      </c>
      <c r="H52" s="46">
        <f t="shared" si="2"/>
        <v>4.3349753694581279E-2</v>
      </c>
      <c r="I52" s="53">
        <v>7084</v>
      </c>
      <c r="J52" s="46">
        <f t="shared" si="3"/>
        <v>-0.16756756756756758</v>
      </c>
      <c r="K52" s="32">
        <v>10698</v>
      </c>
      <c r="L52" s="63">
        <f t="shared" si="4"/>
        <v>0.18170772119739312</v>
      </c>
      <c r="M52" s="9">
        <v>318</v>
      </c>
      <c r="N52" s="33">
        <f t="shared" si="5"/>
        <v>-0.16971279373368145</v>
      </c>
      <c r="O52" s="9"/>
      <c r="P52" s="33"/>
      <c r="Q52" s="9"/>
      <c r="R52" s="33"/>
      <c r="S52" s="12"/>
      <c r="T52" s="13"/>
      <c r="U52" s="42"/>
      <c r="V52" s="46"/>
      <c r="W52" s="53"/>
      <c r="X52" s="46"/>
      <c r="Y52" s="32"/>
      <c r="Z52" s="63"/>
      <c r="AA52" s="9"/>
      <c r="AB52" s="33"/>
    </row>
    <row r="53" spans="1:28" x14ac:dyDescent="0.2">
      <c r="A53" s="69"/>
      <c r="B53" s="8" t="s">
        <v>9</v>
      </c>
      <c r="C53" s="32">
        <v>56082</v>
      </c>
      <c r="D53" s="20">
        <v>5.5E-2</v>
      </c>
      <c r="E53" s="32">
        <v>11574</v>
      </c>
      <c r="F53" s="33">
        <f t="shared" si="1"/>
        <v>-4.9597635079651828E-2</v>
      </c>
      <c r="G53" s="42">
        <v>17600</v>
      </c>
      <c r="H53" s="46">
        <v>-0.23</v>
      </c>
      <c r="I53" s="53">
        <v>6750</v>
      </c>
      <c r="J53" s="46">
        <f t="shared" si="3"/>
        <v>-0.3078342904019688</v>
      </c>
      <c r="K53" s="32">
        <v>9628</v>
      </c>
      <c r="L53" s="63">
        <f t="shared" si="4"/>
        <v>-0.20828879204012829</v>
      </c>
      <c r="M53" s="9">
        <v>446</v>
      </c>
      <c r="N53" s="33">
        <f t="shared" si="5"/>
        <v>-8.0412371134020624E-2</v>
      </c>
      <c r="O53" s="9"/>
      <c r="P53" s="33"/>
      <c r="Q53" s="9"/>
      <c r="R53" s="33"/>
      <c r="S53" s="12"/>
      <c r="T53" s="13"/>
      <c r="U53" s="42"/>
      <c r="V53" s="46"/>
      <c r="W53" s="53"/>
      <c r="X53" s="46"/>
      <c r="Y53" s="32"/>
      <c r="Z53" s="63"/>
      <c r="AA53" s="9"/>
      <c r="AB53" s="33"/>
    </row>
    <row r="54" spans="1:28" x14ac:dyDescent="0.2">
      <c r="A54" s="69"/>
      <c r="B54" s="8" t="s">
        <v>10</v>
      </c>
      <c r="C54" s="32">
        <v>51959</v>
      </c>
      <c r="D54" s="20">
        <v>-0.04</v>
      </c>
      <c r="E54" s="32">
        <v>12590</v>
      </c>
      <c r="F54" s="33">
        <f t="shared" ref="F54:F83" si="7">(E54/E42-1)</f>
        <v>2.7877339705295601E-3</v>
      </c>
      <c r="G54" s="42">
        <v>17660</v>
      </c>
      <c r="H54" s="46">
        <v>-0.17</v>
      </c>
      <c r="I54" s="53">
        <v>6984</v>
      </c>
      <c r="J54" s="46">
        <f t="shared" si="3"/>
        <v>-0.18809579167635435</v>
      </c>
      <c r="K54" s="32">
        <v>11900</v>
      </c>
      <c r="L54" s="63">
        <f t="shared" si="4"/>
        <v>-4.7390329811079088E-2</v>
      </c>
      <c r="M54" s="9">
        <v>683</v>
      </c>
      <c r="N54" s="33">
        <f t="shared" si="5"/>
        <v>0.41115702479338845</v>
      </c>
      <c r="O54" s="9"/>
      <c r="P54" s="33"/>
      <c r="Q54" s="9"/>
      <c r="R54" s="33"/>
      <c r="S54" s="12"/>
      <c r="T54" s="13"/>
      <c r="U54" s="42"/>
      <c r="V54" s="46"/>
      <c r="W54" s="53"/>
      <c r="X54" s="46"/>
      <c r="Y54" s="32"/>
      <c r="Z54" s="63"/>
      <c r="AA54" s="9"/>
      <c r="AB54" s="33"/>
    </row>
    <row r="55" spans="1:28" x14ac:dyDescent="0.2">
      <c r="A55" s="69"/>
      <c r="B55" s="8" t="s">
        <v>11</v>
      </c>
      <c r="C55" s="32">
        <v>67847</v>
      </c>
      <c r="D55" s="20">
        <f t="shared" ref="D55:D83" si="8">(C55/C43-1)</f>
        <v>7.3943191435656974E-3</v>
      </c>
      <c r="E55" s="32">
        <v>19076</v>
      </c>
      <c r="F55" s="33">
        <f t="shared" si="7"/>
        <v>6.8743346966216645E-2</v>
      </c>
      <c r="G55" s="42">
        <v>17140</v>
      </c>
      <c r="H55" s="46">
        <v>-7.0000000000000007E-2</v>
      </c>
      <c r="I55" s="53">
        <v>6200</v>
      </c>
      <c r="J55" s="46">
        <f t="shared" si="3"/>
        <v>-4.4958253050738596E-3</v>
      </c>
      <c r="K55" s="32">
        <v>12783</v>
      </c>
      <c r="L55" s="63">
        <f t="shared" si="4"/>
        <v>-0.1391919191919192</v>
      </c>
      <c r="M55" s="9">
        <v>1009</v>
      </c>
      <c r="N55" s="33">
        <f t="shared" si="5"/>
        <v>-0.31173260572987721</v>
      </c>
      <c r="O55" s="9"/>
      <c r="P55" s="33"/>
      <c r="Q55" s="9"/>
      <c r="R55" s="33"/>
      <c r="S55" s="12"/>
      <c r="T55" s="13"/>
      <c r="U55" s="42"/>
      <c r="V55" s="46"/>
      <c r="W55" s="53"/>
      <c r="X55" s="46"/>
      <c r="Y55" s="32"/>
      <c r="Z55" s="63"/>
      <c r="AA55" s="9"/>
      <c r="AB55" s="33"/>
    </row>
    <row r="56" spans="1:28" x14ac:dyDescent="0.2">
      <c r="A56" s="69"/>
      <c r="B56" s="8" t="s">
        <v>12</v>
      </c>
      <c r="C56" s="32">
        <v>72649</v>
      </c>
      <c r="D56" s="20">
        <f t="shared" si="8"/>
        <v>-3.4025635570683943E-2</v>
      </c>
      <c r="E56" s="32">
        <v>22282</v>
      </c>
      <c r="F56" s="33">
        <f t="shared" si="7"/>
        <v>-5.001339644547631E-3</v>
      </c>
      <c r="G56" s="42">
        <v>16450</v>
      </c>
      <c r="H56" s="46">
        <f t="shared" ref="H56:H84" si="9">(G56/G44-1)</f>
        <v>-0.13008989952406136</v>
      </c>
      <c r="I56" s="53">
        <v>6042</v>
      </c>
      <c r="J56" s="46">
        <f t="shared" ref="J56:J84" si="10">(I56/I44-1)</f>
        <v>-0.17616580310880825</v>
      </c>
      <c r="K56" s="32">
        <v>13987</v>
      </c>
      <c r="L56" s="63">
        <f t="shared" si="4"/>
        <v>-7.7009370463244034E-2</v>
      </c>
      <c r="M56" s="9">
        <v>1758</v>
      </c>
      <c r="N56" s="33">
        <f t="shared" si="5"/>
        <v>-0.28710462287104621</v>
      </c>
      <c r="O56" s="9"/>
      <c r="P56" s="33"/>
      <c r="Q56" s="9"/>
      <c r="R56" s="33"/>
      <c r="S56" s="12"/>
      <c r="T56" s="13"/>
      <c r="U56" s="42"/>
      <c r="V56" s="46"/>
      <c r="W56" s="53"/>
      <c r="X56" s="46"/>
      <c r="Y56" s="32"/>
      <c r="Z56" s="63"/>
      <c r="AA56" s="9"/>
      <c r="AB56" s="33"/>
    </row>
    <row r="57" spans="1:28" x14ac:dyDescent="0.2">
      <c r="A57" s="69"/>
      <c r="B57" s="8" t="s">
        <v>13</v>
      </c>
      <c r="C57" s="32">
        <v>80830</v>
      </c>
      <c r="D57" s="20">
        <f t="shared" si="8"/>
        <v>-7.7756860060471222E-2</v>
      </c>
      <c r="E57" s="32">
        <v>30979</v>
      </c>
      <c r="F57" s="33">
        <f t="shared" si="7"/>
        <v>-5.3411556207412891E-2</v>
      </c>
      <c r="G57" s="42">
        <v>23440</v>
      </c>
      <c r="H57" s="46">
        <f t="shared" si="9"/>
        <v>2.0905923344947785E-2</v>
      </c>
      <c r="I57" s="53">
        <v>8184</v>
      </c>
      <c r="J57" s="46">
        <f t="shared" si="10"/>
        <v>-8.0862533692722338E-2</v>
      </c>
      <c r="K57" s="32">
        <v>18442</v>
      </c>
      <c r="L57" s="63">
        <f t="shared" si="4"/>
        <v>-0.19188466763069104</v>
      </c>
      <c r="M57" s="9">
        <v>1393</v>
      </c>
      <c r="N57" s="33">
        <f t="shared" si="5"/>
        <v>-0.26568265682656828</v>
      </c>
      <c r="O57" s="9"/>
      <c r="P57" s="33"/>
      <c r="Q57" s="9"/>
      <c r="R57" s="33"/>
      <c r="S57" s="12"/>
      <c r="T57" s="13"/>
      <c r="U57" s="42"/>
      <c r="V57" s="46"/>
      <c r="W57" s="53"/>
      <c r="X57" s="46"/>
      <c r="Y57" s="32"/>
      <c r="Z57" s="63"/>
      <c r="AA57" s="9"/>
      <c r="AB57" s="33"/>
    </row>
    <row r="58" spans="1:28" x14ac:dyDescent="0.2">
      <c r="A58" s="69"/>
      <c r="B58" s="8" t="s">
        <v>14</v>
      </c>
      <c r="C58" s="32">
        <v>92204</v>
      </c>
      <c r="D58" s="20">
        <f t="shared" si="8"/>
        <v>-1.719304603643268E-2</v>
      </c>
      <c r="E58" s="32">
        <v>25444</v>
      </c>
      <c r="F58" s="33">
        <f t="shared" si="7"/>
        <v>-6.6275229357798171E-2</v>
      </c>
      <c r="G58" s="42">
        <v>19290</v>
      </c>
      <c r="H58" s="46">
        <f t="shared" si="9"/>
        <v>5.2110474205315782E-3</v>
      </c>
      <c r="I58" s="53">
        <v>6336</v>
      </c>
      <c r="J58" s="46">
        <f t="shared" si="10"/>
        <v>0.10344827586206895</v>
      </c>
      <c r="K58" s="32">
        <v>18254</v>
      </c>
      <c r="L58" s="63">
        <f t="shared" si="4"/>
        <v>-8.0426040647755687E-3</v>
      </c>
      <c r="M58" s="9">
        <v>1957</v>
      </c>
      <c r="N58" s="33">
        <f t="shared" si="5"/>
        <v>2.0865936358894107E-2</v>
      </c>
      <c r="O58" s="9"/>
      <c r="P58" s="33"/>
      <c r="Q58" s="9"/>
      <c r="R58" s="33"/>
      <c r="S58" s="12"/>
      <c r="T58" s="13"/>
      <c r="U58" s="42"/>
      <c r="V58" s="46"/>
      <c r="W58" s="53"/>
      <c r="X58" s="46"/>
      <c r="Y58" s="32"/>
      <c r="Z58" s="63"/>
      <c r="AA58" s="9"/>
      <c r="AB58" s="33"/>
    </row>
    <row r="59" spans="1:28" x14ac:dyDescent="0.2">
      <c r="A59" s="69"/>
      <c r="B59" s="8" t="s">
        <v>15</v>
      </c>
      <c r="C59" s="32">
        <v>55821</v>
      </c>
      <c r="D59" s="20">
        <f t="shared" si="8"/>
        <v>-0.17632910832066817</v>
      </c>
      <c r="E59" s="32">
        <v>19202</v>
      </c>
      <c r="F59" s="33">
        <f t="shared" si="7"/>
        <v>-9.7056334054359095E-2</v>
      </c>
      <c r="G59" s="42">
        <v>13760</v>
      </c>
      <c r="H59" s="46">
        <f t="shared" si="9"/>
        <v>-0.21461187214611877</v>
      </c>
      <c r="I59" s="53">
        <v>4577</v>
      </c>
      <c r="J59" s="46">
        <f t="shared" si="10"/>
        <v>-0.30662020905923348</v>
      </c>
      <c r="K59" s="32">
        <v>12100</v>
      </c>
      <c r="L59" s="63">
        <f t="shared" si="4"/>
        <v>-0.10839289661778793</v>
      </c>
      <c r="M59" s="9">
        <v>933</v>
      </c>
      <c r="N59" s="33">
        <f t="shared" si="5"/>
        <v>-0.16247755834829444</v>
      </c>
      <c r="O59" s="9"/>
      <c r="P59" s="33"/>
      <c r="Q59" s="9"/>
      <c r="R59" s="33"/>
      <c r="S59" s="12"/>
      <c r="T59" s="13"/>
      <c r="U59" s="42"/>
      <c r="V59" s="46"/>
      <c r="W59" s="53"/>
      <c r="X59" s="46"/>
      <c r="Y59" s="32"/>
      <c r="Z59" s="63"/>
      <c r="AA59" s="9"/>
      <c r="AB59" s="33"/>
    </row>
    <row r="60" spans="1:28" x14ac:dyDescent="0.2">
      <c r="A60" s="69"/>
      <c r="B60" s="8" t="s">
        <v>16</v>
      </c>
      <c r="C60" s="32">
        <v>47761</v>
      </c>
      <c r="D60" s="20">
        <f t="shared" si="8"/>
        <v>-0.1505077992992192</v>
      </c>
      <c r="E60" s="32">
        <v>12228</v>
      </c>
      <c r="F60" s="33">
        <f t="shared" si="7"/>
        <v>-0.213481700649643</v>
      </c>
      <c r="G60" s="42">
        <v>17010</v>
      </c>
      <c r="H60" s="46">
        <f t="shared" si="9"/>
        <v>-0.15833745670460164</v>
      </c>
      <c r="I60" s="53">
        <v>5880</v>
      </c>
      <c r="J60" s="46">
        <f t="shared" si="10"/>
        <v>-0.16996047430830041</v>
      </c>
      <c r="K60" s="32">
        <v>11040</v>
      </c>
      <c r="L60" s="63">
        <f t="shared" si="4"/>
        <v>-0.15783049813105501</v>
      </c>
      <c r="M60" s="9">
        <v>624</v>
      </c>
      <c r="N60" s="33">
        <f t="shared" si="5"/>
        <v>-1.7322834645669291E-2</v>
      </c>
      <c r="O60" s="9"/>
      <c r="P60" s="33"/>
      <c r="Q60" s="9"/>
      <c r="R60" s="33"/>
      <c r="S60" s="12"/>
      <c r="T60" s="13"/>
      <c r="U60" s="42"/>
      <c r="V60" s="46"/>
      <c r="W60" s="53"/>
      <c r="X60" s="46"/>
      <c r="Y60" s="32"/>
      <c r="Z60" s="63"/>
      <c r="AA60" s="9"/>
      <c r="AB60" s="33"/>
    </row>
    <row r="61" spans="1:28" x14ac:dyDescent="0.2">
      <c r="A61" s="69"/>
      <c r="B61" s="8" t="s">
        <v>17</v>
      </c>
      <c r="C61" s="32">
        <v>39334</v>
      </c>
      <c r="D61" s="20">
        <f t="shared" si="8"/>
        <v>-0.2277153852195084</v>
      </c>
      <c r="E61" s="32">
        <v>7452</v>
      </c>
      <c r="F61" s="33">
        <f t="shared" si="7"/>
        <v>-0.27041315841002544</v>
      </c>
      <c r="G61" s="42">
        <v>14760</v>
      </c>
      <c r="H61" s="46">
        <f t="shared" si="9"/>
        <v>-0.32262505736576408</v>
      </c>
      <c r="I61" s="53">
        <v>4994</v>
      </c>
      <c r="J61" s="46">
        <f t="shared" si="10"/>
        <v>-0.4314663023679417</v>
      </c>
      <c r="K61" s="32">
        <v>7802</v>
      </c>
      <c r="L61" s="63">
        <f t="shared" si="4"/>
        <v>-0.25567639763403932</v>
      </c>
      <c r="M61" s="9">
        <v>495</v>
      </c>
      <c r="N61" s="33">
        <f t="shared" si="5"/>
        <v>0.22222222222222221</v>
      </c>
      <c r="O61" s="9"/>
      <c r="P61" s="33"/>
      <c r="Q61" s="9"/>
      <c r="R61" s="33"/>
      <c r="S61" s="12"/>
      <c r="T61" s="13"/>
      <c r="U61" s="42"/>
      <c r="V61" s="46"/>
      <c r="W61" s="53"/>
      <c r="X61" s="46"/>
      <c r="Y61" s="32"/>
      <c r="Z61" s="63"/>
      <c r="AA61" s="9"/>
      <c r="AB61" s="33"/>
    </row>
    <row r="62" spans="1:28" x14ac:dyDescent="0.2">
      <c r="A62" s="70"/>
      <c r="B62" s="22" t="s">
        <v>18</v>
      </c>
      <c r="C62" s="34">
        <v>51434</v>
      </c>
      <c r="D62" s="27">
        <f t="shared" si="8"/>
        <v>-0.18488114104595876</v>
      </c>
      <c r="E62" s="34">
        <v>10394</v>
      </c>
      <c r="F62" s="35">
        <f t="shared" si="7"/>
        <v>-0.32145188666927793</v>
      </c>
      <c r="G62" s="47">
        <v>16130</v>
      </c>
      <c r="H62" s="48">
        <f t="shared" si="9"/>
        <v>-0.23771266540642721</v>
      </c>
      <c r="I62" s="59">
        <v>5184</v>
      </c>
      <c r="J62" s="48">
        <f t="shared" si="10"/>
        <v>-0.34246575342465757</v>
      </c>
      <c r="K62" s="34">
        <v>5186</v>
      </c>
      <c r="L62" s="65">
        <f t="shared" si="4"/>
        <v>-0.39345029239766083</v>
      </c>
      <c r="M62" s="23">
        <v>467</v>
      </c>
      <c r="N62" s="35">
        <f t="shared" si="5"/>
        <v>5.6561085972850679E-2</v>
      </c>
      <c r="O62" s="23"/>
      <c r="P62" s="35"/>
      <c r="Q62" s="23"/>
      <c r="R62" s="35"/>
      <c r="S62" s="26"/>
      <c r="T62" s="16"/>
      <c r="U62" s="47"/>
      <c r="V62" s="48"/>
      <c r="W62" s="59"/>
      <c r="X62" s="48"/>
      <c r="Y62" s="34"/>
      <c r="Z62" s="65"/>
      <c r="AA62" s="23"/>
      <c r="AB62" s="35"/>
    </row>
    <row r="63" spans="1:28" x14ac:dyDescent="0.2">
      <c r="A63" s="69" t="s">
        <v>33</v>
      </c>
      <c r="B63" s="8" t="s">
        <v>7</v>
      </c>
      <c r="C63" s="32">
        <v>70458</v>
      </c>
      <c r="D63" s="20">
        <f t="shared" si="8"/>
        <v>-0.1706725676216484</v>
      </c>
      <c r="E63" s="32">
        <v>10962</v>
      </c>
      <c r="F63" s="33">
        <f t="shared" si="7"/>
        <v>-0.21187720181177649</v>
      </c>
      <c r="G63" s="42">
        <v>18500</v>
      </c>
      <c r="H63" s="46">
        <f t="shared" si="9"/>
        <v>-0.34859154929577463</v>
      </c>
      <c r="I63" s="57">
        <v>6300</v>
      </c>
      <c r="J63" s="46">
        <f t="shared" si="10"/>
        <v>-0.41914069703116352</v>
      </c>
      <c r="K63" s="32">
        <v>7544</v>
      </c>
      <c r="L63" s="63">
        <f t="shared" si="4"/>
        <v>-0.35071865048627249</v>
      </c>
      <c r="M63" s="9">
        <v>294</v>
      </c>
      <c r="N63" s="33">
        <f t="shared" si="5"/>
        <v>-0.43352601156069365</v>
      </c>
      <c r="O63" s="9"/>
      <c r="P63" s="33"/>
      <c r="Q63" s="9"/>
      <c r="R63" s="33"/>
      <c r="S63" s="12"/>
      <c r="T63" s="13"/>
      <c r="U63" s="42"/>
      <c r="V63" s="46"/>
      <c r="W63" s="57"/>
      <c r="X63" s="46"/>
      <c r="Y63" s="32"/>
      <c r="Z63" s="63"/>
      <c r="AA63" s="9"/>
      <c r="AB63" s="33"/>
    </row>
    <row r="64" spans="1:28" x14ac:dyDescent="0.2">
      <c r="A64" s="69"/>
      <c r="B64" s="8" t="s">
        <v>8</v>
      </c>
      <c r="C64" s="32">
        <v>43090</v>
      </c>
      <c r="D64" s="20">
        <f t="shared" si="8"/>
        <v>-0.26360762197727083</v>
      </c>
      <c r="E64" s="32">
        <v>7785</v>
      </c>
      <c r="F64" s="33">
        <f t="shared" si="7"/>
        <v>-0.31913591044253975</v>
      </c>
      <c r="G64" s="42">
        <v>17090</v>
      </c>
      <c r="H64" s="46">
        <f t="shared" si="9"/>
        <v>-0.19310670443814915</v>
      </c>
      <c r="I64" s="53">
        <v>5060</v>
      </c>
      <c r="J64" s="46">
        <f t="shared" si="10"/>
        <v>-0.2857142857142857</v>
      </c>
      <c r="K64" s="32">
        <v>8796</v>
      </c>
      <c r="L64" s="63">
        <f t="shared" si="4"/>
        <v>-0.17779024116657319</v>
      </c>
      <c r="M64" s="9">
        <v>299</v>
      </c>
      <c r="N64" s="33">
        <f t="shared" si="5"/>
        <v>-5.9748427672955975E-2</v>
      </c>
      <c r="O64" s="9"/>
      <c r="P64" s="33"/>
      <c r="Q64" s="9"/>
      <c r="R64" s="33"/>
      <c r="S64" s="12"/>
      <c r="T64" s="13"/>
      <c r="U64" s="42"/>
      <c r="V64" s="46"/>
      <c r="W64" s="53"/>
      <c r="X64" s="46"/>
      <c r="Y64" s="32"/>
      <c r="Z64" s="63"/>
      <c r="AA64" s="9"/>
      <c r="AB64" s="33"/>
    </row>
    <row r="65" spans="1:28" x14ac:dyDescent="0.2">
      <c r="A65" s="69"/>
      <c r="B65" s="8" t="s">
        <v>9</v>
      </c>
      <c r="C65" s="32">
        <v>46689</v>
      </c>
      <c r="D65" s="20">
        <f t="shared" si="8"/>
        <v>-0.16748689419064944</v>
      </c>
      <c r="E65" s="32">
        <v>9649</v>
      </c>
      <c r="F65" s="33">
        <f t="shared" si="7"/>
        <v>-0.16632106445481254</v>
      </c>
      <c r="G65" s="42">
        <v>16350</v>
      </c>
      <c r="H65" s="46">
        <f t="shared" si="9"/>
        <v>-7.1022727272727293E-2</v>
      </c>
      <c r="I65" s="53">
        <v>5472</v>
      </c>
      <c r="J65" s="46">
        <f t="shared" si="10"/>
        <v>-0.18933333333333335</v>
      </c>
      <c r="K65" s="32">
        <v>8202</v>
      </c>
      <c r="L65" s="63">
        <f t="shared" si="4"/>
        <v>-0.14810968009970918</v>
      </c>
      <c r="M65" s="9">
        <v>365</v>
      </c>
      <c r="N65" s="33">
        <f t="shared" si="5"/>
        <v>-0.18161434977578475</v>
      </c>
      <c r="O65" s="9"/>
      <c r="P65" s="33"/>
      <c r="Q65" s="9"/>
      <c r="R65" s="33"/>
      <c r="S65" s="12"/>
      <c r="T65" s="13"/>
      <c r="U65" s="42"/>
      <c r="V65" s="46"/>
      <c r="W65" s="53"/>
      <c r="X65" s="46"/>
      <c r="Y65" s="32"/>
      <c r="Z65" s="63"/>
      <c r="AA65" s="9"/>
      <c r="AB65" s="33"/>
    </row>
    <row r="66" spans="1:28" x14ac:dyDescent="0.2">
      <c r="A66" s="69"/>
      <c r="B66" s="8" t="s">
        <v>10</v>
      </c>
      <c r="C66" s="32">
        <v>47658</v>
      </c>
      <c r="D66" s="20">
        <f t="shared" si="8"/>
        <v>-8.277680478839089E-2</v>
      </c>
      <c r="E66" s="32">
        <v>9023</v>
      </c>
      <c r="F66" s="33">
        <f t="shared" si="7"/>
        <v>-0.28332009531374103</v>
      </c>
      <c r="G66" s="42">
        <v>15040</v>
      </c>
      <c r="H66" s="46">
        <f t="shared" si="9"/>
        <v>-0.14835787089467722</v>
      </c>
      <c r="I66" s="53">
        <v>3806</v>
      </c>
      <c r="J66" s="46">
        <f t="shared" si="10"/>
        <v>-0.45504009163802983</v>
      </c>
      <c r="K66" s="32">
        <v>9369</v>
      </c>
      <c r="L66" s="63">
        <f t="shared" si="4"/>
        <v>-0.21268907563025211</v>
      </c>
      <c r="M66" s="9">
        <v>436</v>
      </c>
      <c r="N66" s="33">
        <f t="shared" si="5"/>
        <v>-0.36163982430453878</v>
      </c>
      <c r="O66" s="9"/>
      <c r="P66" s="33"/>
      <c r="Q66" s="9"/>
      <c r="R66" s="33"/>
      <c r="S66" s="12"/>
      <c r="T66" s="13"/>
      <c r="U66" s="42"/>
      <c r="V66" s="46"/>
      <c r="W66" s="53"/>
      <c r="X66" s="46"/>
      <c r="Y66" s="32"/>
      <c r="Z66" s="63"/>
      <c r="AA66" s="9"/>
      <c r="AB66" s="33"/>
    </row>
    <row r="67" spans="1:28" x14ac:dyDescent="0.2">
      <c r="A67" s="69"/>
      <c r="B67" s="8" t="s">
        <v>11</v>
      </c>
      <c r="C67" s="32">
        <v>54656</v>
      </c>
      <c r="D67" s="20">
        <f t="shared" si="8"/>
        <v>-0.19442274529455983</v>
      </c>
      <c r="E67" s="32">
        <v>11749</v>
      </c>
      <c r="F67" s="33">
        <f t="shared" si="7"/>
        <v>-0.38409519815474946</v>
      </c>
      <c r="G67" s="42">
        <v>12990</v>
      </c>
      <c r="H67" s="46">
        <f t="shared" si="9"/>
        <v>-0.24212368728121358</v>
      </c>
      <c r="I67" s="53">
        <v>2826</v>
      </c>
      <c r="J67" s="46">
        <f t="shared" si="10"/>
        <v>-0.54419354838709677</v>
      </c>
      <c r="K67" s="32">
        <v>10510</v>
      </c>
      <c r="L67" s="63">
        <f t="shared" si="4"/>
        <v>-0.17781428459673004</v>
      </c>
      <c r="M67" s="9">
        <v>684</v>
      </c>
      <c r="N67" s="33">
        <f t="shared" si="5"/>
        <v>-0.32210109018830524</v>
      </c>
      <c r="O67" s="9"/>
      <c r="P67" s="33"/>
      <c r="Q67" s="9"/>
      <c r="R67" s="33"/>
      <c r="S67" s="12"/>
      <c r="T67" s="13"/>
      <c r="U67" s="42"/>
      <c r="V67" s="46"/>
      <c r="W67" s="53"/>
      <c r="X67" s="46"/>
      <c r="Y67" s="32"/>
      <c r="Z67" s="63"/>
      <c r="AA67" s="9"/>
      <c r="AB67" s="33"/>
    </row>
    <row r="68" spans="1:28" x14ac:dyDescent="0.2">
      <c r="A68" s="69"/>
      <c r="B68" s="8" t="s">
        <v>12</v>
      </c>
      <c r="C68" s="32">
        <v>63507</v>
      </c>
      <c r="D68" s="20">
        <f t="shared" si="8"/>
        <v>-0.12583793307547253</v>
      </c>
      <c r="E68" s="32">
        <v>15442</v>
      </c>
      <c r="F68" s="33">
        <f t="shared" si="7"/>
        <v>-0.30697423929629297</v>
      </c>
      <c r="G68" s="42">
        <v>13020</v>
      </c>
      <c r="H68" s="46">
        <f t="shared" si="9"/>
        <v>-0.20851063829787231</v>
      </c>
      <c r="I68" s="53">
        <v>3114</v>
      </c>
      <c r="J68" s="46">
        <f t="shared" si="10"/>
        <v>-0.48460774577954324</v>
      </c>
      <c r="K68" s="32">
        <v>11316</v>
      </c>
      <c r="L68" s="63">
        <f t="shared" si="4"/>
        <v>-0.19096303710588403</v>
      </c>
      <c r="M68" s="9">
        <v>820</v>
      </c>
      <c r="N68" s="33">
        <f t="shared" si="5"/>
        <v>-0.53356086461888508</v>
      </c>
      <c r="O68" s="9"/>
      <c r="P68" s="33"/>
      <c r="Q68" s="9"/>
      <c r="R68" s="33"/>
      <c r="S68" s="12"/>
      <c r="T68" s="13"/>
      <c r="U68" s="42"/>
      <c r="V68" s="46"/>
      <c r="W68" s="53"/>
      <c r="X68" s="46"/>
      <c r="Y68" s="32"/>
      <c r="Z68" s="63"/>
      <c r="AA68" s="9"/>
      <c r="AB68" s="33"/>
    </row>
    <row r="69" spans="1:28" x14ac:dyDescent="0.2">
      <c r="A69" s="69"/>
      <c r="B69" s="8" t="s">
        <v>13</v>
      </c>
      <c r="C69" s="32">
        <v>89451</v>
      </c>
      <c r="D69" s="20">
        <f t="shared" si="8"/>
        <v>0.10665594457503391</v>
      </c>
      <c r="E69" s="32">
        <v>22944</v>
      </c>
      <c r="F69" s="33">
        <f t="shared" si="7"/>
        <v>-0.2593692501371897</v>
      </c>
      <c r="G69" s="42">
        <v>17400</v>
      </c>
      <c r="H69" s="46">
        <f t="shared" si="9"/>
        <v>-0.25767918088737196</v>
      </c>
      <c r="I69" s="53">
        <v>5152</v>
      </c>
      <c r="J69" s="46">
        <f t="shared" si="10"/>
        <v>-0.37047898338220919</v>
      </c>
      <c r="K69" s="32">
        <v>17371</v>
      </c>
      <c r="L69" s="63">
        <f t="shared" si="4"/>
        <v>-5.8073961609369916E-2</v>
      </c>
      <c r="M69" s="9">
        <v>1034</v>
      </c>
      <c r="N69" s="33">
        <f t="shared" si="5"/>
        <v>-0.25771715721464467</v>
      </c>
      <c r="O69" s="9"/>
      <c r="P69" s="33"/>
      <c r="Q69" s="9"/>
      <c r="R69" s="33"/>
      <c r="S69" s="12"/>
      <c r="T69" s="13"/>
      <c r="U69" s="42"/>
      <c r="V69" s="46"/>
      <c r="W69" s="53"/>
      <c r="X69" s="46"/>
      <c r="Y69" s="32"/>
      <c r="Z69" s="63"/>
      <c r="AA69" s="9"/>
      <c r="AB69" s="33"/>
    </row>
    <row r="70" spans="1:28" x14ac:dyDescent="0.2">
      <c r="A70" s="69"/>
      <c r="B70" s="8" t="s">
        <v>14</v>
      </c>
      <c r="C70" s="32">
        <v>88749</v>
      </c>
      <c r="D70" s="20">
        <f t="shared" si="8"/>
        <v>-3.7471259381371746E-2</v>
      </c>
      <c r="E70" s="32">
        <v>16546</v>
      </c>
      <c r="F70" s="33">
        <f t="shared" si="7"/>
        <v>-0.34970916522559348</v>
      </c>
      <c r="G70" s="42">
        <v>15690</v>
      </c>
      <c r="H70" s="46">
        <f t="shared" si="9"/>
        <v>-0.18662519440124414</v>
      </c>
      <c r="I70" s="53">
        <v>4200</v>
      </c>
      <c r="J70" s="46">
        <f t="shared" si="10"/>
        <v>-0.33712121212121215</v>
      </c>
      <c r="K70" s="32">
        <v>14652</v>
      </c>
      <c r="L70" s="63">
        <f t="shared" si="4"/>
        <v>-0.19732661334502027</v>
      </c>
      <c r="M70" s="9">
        <v>1382</v>
      </c>
      <c r="N70" s="33">
        <f t="shared" si="5"/>
        <v>-0.29381706693919263</v>
      </c>
      <c r="O70" s="9"/>
      <c r="P70" s="33"/>
      <c r="Q70" s="9"/>
      <c r="R70" s="33"/>
      <c r="S70" s="12"/>
      <c r="T70" s="13"/>
      <c r="U70" s="42"/>
      <c r="V70" s="46"/>
      <c r="W70" s="53"/>
      <c r="X70" s="46"/>
      <c r="Y70" s="32"/>
      <c r="Z70" s="63"/>
      <c r="AA70" s="9"/>
      <c r="AB70" s="33"/>
    </row>
    <row r="71" spans="1:28" x14ac:dyDescent="0.2">
      <c r="A71" s="69"/>
      <c r="B71" s="8" t="s">
        <v>15</v>
      </c>
      <c r="C71" s="32">
        <v>56147</v>
      </c>
      <c r="D71" s="20">
        <f t="shared" si="8"/>
        <v>5.8400960212106057E-3</v>
      </c>
      <c r="E71" s="32">
        <v>13465</v>
      </c>
      <c r="F71" s="33">
        <f t="shared" si="7"/>
        <v>-0.29877096135819181</v>
      </c>
      <c r="G71" s="42">
        <v>11720</v>
      </c>
      <c r="H71" s="46">
        <f t="shared" si="9"/>
        <v>-0.14825581395348841</v>
      </c>
      <c r="I71" s="53">
        <v>3045</v>
      </c>
      <c r="J71" s="46">
        <f t="shared" si="10"/>
        <v>-0.33471706357876341</v>
      </c>
      <c r="K71" s="32">
        <v>12197</v>
      </c>
      <c r="L71" s="63">
        <f t="shared" si="4"/>
        <v>8.0165289256198344E-3</v>
      </c>
      <c r="M71" s="9">
        <v>943</v>
      </c>
      <c r="N71" s="33">
        <f t="shared" si="5"/>
        <v>1.0718113612004287E-2</v>
      </c>
      <c r="O71" s="9"/>
      <c r="P71" s="33"/>
      <c r="Q71" s="9"/>
      <c r="R71" s="33"/>
      <c r="S71" s="12"/>
      <c r="T71" s="13"/>
      <c r="U71" s="42"/>
      <c r="V71" s="46"/>
      <c r="W71" s="53"/>
      <c r="X71" s="46"/>
      <c r="Y71" s="32"/>
      <c r="Z71" s="63"/>
      <c r="AA71" s="9"/>
      <c r="AB71" s="33"/>
    </row>
    <row r="72" spans="1:28" x14ac:dyDescent="0.2">
      <c r="A72" s="69"/>
      <c r="B72" s="8" t="s">
        <v>16</v>
      </c>
      <c r="C72" s="32">
        <v>53166</v>
      </c>
      <c r="D72" s="20">
        <f t="shared" si="8"/>
        <v>0.11316764724356698</v>
      </c>
      <c r="E72" s="32">
        <v>9992</v>
      </c>
      <c r="F72" s="33">
        <f t="shared" si="7"/>
        <v>-0.1828590121033693</v>
      </c>
      <c r="G72" s="42">
        <v>13410</v>
      </c>
      <c r="H72" s="46">
        <f t="shared" si="9"/>
        <v>-0.21164021164021163</v>
      </c>
      <c r="I72" s="53">
        <v>3933</v>
      </c>
      <c r="J72" s="46">
        <f t="shared" si="10"/>
        <v>-0.33112244897959187</v>
      </c>
      <c r="K72" s="32">
        <v>9846</v>
      </c>
      <c r="L72" s="63">
        <f t="shared" si="4"/>
        <v>-0.10815217391304348</v>
      </c>
      <c r="M72" s="9">
        <v>468</v>
      </c>
      <c r="N72" s="33">
        <f t="shared" si="5"/>
        <v>-0.25</v>
      </c>
      <c r="O72" s="9"/>
      <c r="P72" s="33"/>
      <c r="Q72" s="9"/>
      <c r="R72" s="33"/>
      <c r="S72" s="12"/>
      <c r="T72" s="13"/>
      <c r="U72" s="42"/>
      <c r="V72" s="46"/>
      <c r="W72" s="53"/>
      <c r="X72" s="46"/>
      <c r="Y72" s="32"/>
      <c r="Z72" s="63"/>
      <c r="AA72" s="9"/>
      <c r="AB72" s="33"/>
    </row>
    <row r="73" spans="1:28" x14ac:dyDescent="0.2">
      <c r="A73" s="69"/>
      <c r="B73" s="8" t="s">
        <v>17</v>
      </c>
      <c r="C73" s="32">
        <v>49710</v>
      </c>
      <c r="D73" s="20">
        <f t="shared" si="8"/>
        <v>0.26379213911628607</v>
      </c>
      <c r="E73" s="32">
        <v>6298</v>
      </c>
      <c r="F73" s="33">
        <f t="shared" si="7"/>
        <v>-0.15485775630703169</v>
      </c>
      <c r="G73" s="42">
        <v>15400</v>
      </c>
      <c r="H73" s="46">
        <f t="shared" si="9"/>
        <v>4.3360433604336057E-2</v>
      </c>
      <c r="I73" s="53">
        <v>4370</v>
      </c>
      <c r="J73" s="46">
        <f t="shared" si="10"/>
        <v>-0.12494993992791348</v>
      </c>
      <c r="K73" s="32">
        <v>8466</v>
      </c>
      <c r="L73" s="63">
        <f t="shared" si="4"/>
        <v>8.5106382978723402E-2</v>
      </c>
      <c r="M73" s="9">
        <v>393</v>
      </c>
      <c r="N73" s="33">
        <f t="shared" si="5"/>
        <v>-0.20606060606060606</v>
      </c>
      <c r="O73" s="9"/>
      <c r="P73" s="33"/>
      <c r="Q73" s="9"/>
      <c r="R73" s="33"/>
      <c r="S73" s="12"/>
      <c r="T73" s="13"/>
      <c r="U73" s="42"/>
      <c r="V73" s="46"/>
      <c r="W73" s="53"/>
      <c r="X73" s="46"/>
      <c r="Y73" s="32"/>
      <c r="Z73" s="63"/>
      <c r="AA73" s="9"/>
      <c r="AB73" s="33"/>
    </row>
    <row r="74" spans="1:28" x14ac:dyDescent="0.2">
      <c r="A74" s="70"/>
      <c r="B74" s="22" t="s">
        <v>18</v>
      </c>
      <c r="C74" s="34">
        <v>80565</v>
      </c>
      <c r="D74" s="27">
        <f t="shared" si="8"/>
        <v>0.56637632694326712</v>
      </c>
      <c r="E74" s="32">
        <v>10286</v>
      </c>
      <c r="F74" s="35">
        <f t="shared" si="7"/>
        <v>-1.03906099672888E-2</v>
      </c>
      <c r="G74" s="42">
        <v>19100</v>
      </c>
      <c r="H74" s="48">
        <f t="shared" si="9"/>
        <v>0.18412895226286419</v>
      </c>
      <c r="I74" s="53">
        <v>5643</v>
      </c>
      <c r="J74" s="46">
        <f t="shared" si="10"/>
        <v>8.8541666666666741E-2</v>
      </c>
      <c r="K74" s="32">
        <v>6827</v>
      </c>
      <c r="L74" s="65">
        <f t="shared" si="4"/>
        <v>0.31642884689548784</v>
      </c>
      <c r="M74" s="9">
        <v>332</v>
      </c>
      <c r="N74" s="33">
        <f t="shared" si="5"/>
        <v>-0.28907922912205569</v>
      </c>
      <c r="O74" s="9"/>
      <c r="P74" s="33"/>
      <c r="Q74" s="9"/>
      <c r="R74" s="33"/>
      <c r="S74" s="26"/>
      <c r="T74" s="16"/>
      <c r="U74" s="42"/>
      <c r="V74" s="48"/>
      <c r="W74" s="53"/>
      <c r="X74" s="46"/>
      <c r="Y74" s="32"/>
      <c r="Z74" s="65"/>
      <c r="AA74" s="9"/>
      <c r="AB74" s="33"/>
    </row>
    <row r="75" spans="1:28" x14ac:dyDescent="0.2">
      <c r="A75" s="68" t="s">
        <v>34</v>
      </c>
      <c r="B75" s="28" t="s">
        <v>7</v>
      </c>
      <c r="C75" s="9">
        <v>98629</v>
      </c>
      <c r="D75" s="20">
        <f t="shared" si="8"/>
        <v>0.39982684719975015</v>
      </c>
      <c r="E75" s="29">
        <v>10271</v>
      </c>
      <c r="F75" s="33">
        <f t="shared" si="7"/>
        <v>-6.3035942346287177E-2</v>
      </c>
      <c r="G75" s="42">
        <v>21270</v>
      </c>
      <c r="H75" s="46">
        <f t="shared" si="9"/>
        <v>0.14972972972972975</v>
      </c>
      <c r="I75" s="55">
        <v>8178</v>
      </c>
      <c r="J75" s="45">
        <f t="shared" si="10"/>
        <v>0.29809523809523819</v>
      </c>
      <c r="K75" s="29">
        <v>8944</v>
      </c>
      <c r="L75" s="63">
        <f t="shared" si="4"/>
        <v>0.1855779427359491</v>
      </c>
      <c r="M75" s="10">
        <v>407</v>
      </c>
      <c r="N75" s="30">
        <f t="shared" si="5"/>
        <v>0.38435374149659862</v>
      </c>
      <c r="O75" s="10"/>
      <c r="P75" s="30"/>
      <c r="Q75" s="10"/>
      <c r="R75" s="30"/>
      <c r="S75" s="9"/>
      <c r="T75" s="13"/>
      <c r="U75" s="42"/>
      <c r="V75" s="46"/>
      <c r="W75" s="55"/>
      <c r="X75" s="45"/>
      <c r="Y75" s="29"/>
      <c r="Z75" s="63"/>
      <c r="AA75" s="10"/>
      <c r="AB75" s="30"/>
    </row>
    <row r="76" spans="1:28" x14ac:dyDescent="0.2">
      <c r="A76" s="69"/>
      <c r="B76" s="28" t="s">
        <v>8</v>
      </c>
      <c r="C76" s="9">
        <v>64648</v>
      </c>
      <c r="D76" s="20">
        <f t="shared" si="8"/>
        <v>0.50030169412856806</v>
      </c>
      <c r="E76" s="32">
        <v>8179</v>
      </c>
      <c r="F76" s="33">
        <f t="shared" si="7"/>
        <v>5.0610147719974297E-2</v>
      </c>
      <c r="G76" s="42">
        <v>17250</v>
      </c>
      <c r="H76" s="46">
        <f t="shared" si="9"/>
        <v>9.362200117027486E-3</v>
      </c>
      <c r="I76" s="49">
        <v>5275</v>
      </c>
      <c r="J76" s="46">
        <f t="shared" si="10"/>
        <v>4.2490118577075187E-2</v>
      </c>
      <c r="K76" s="32">
        <v>9363</v>
      </c>
      <c r="L76" s="63">
        <f t="shared" si="4"/>
        <v>6.4461118690313776E-2</v>
      </c>
      <c r="M76" s="9">
        <v>372</v>
      </c>
      <c r="N76" s="33">
        <f t="shared" si="5"/>
        <v>0.24414715719063546</v>
      </c>
      <c r="O76" s="9"/>
      <c r="P76" s="33"/>
      <c r="Q76" s="9"/>
      <c r="R76" s="33"/>
      <c r="S76" s="9"/>
      <c r="T76" s="13"/>
      <c r="U76" s="42"/>
      <c r="V76" s="46"/>
      <c r="W76" s="49"/>
      <c r="X76" s="46"/>
      <c r="Y76" s="32"/>
      <c r="Z76" s="63"/>
      <c r="AA76" s="9"/>
      <c r="AB76" s="33"/>
    </row>
    <row r="77" spans="1:28" x14ac:dyDescent="0.2">
      <c r="A77" s="69"/>
      <c r="B77" s="28" t="s">
        <v>23</v>
      </c>
      <c r="C77" s="9">
        <v>68094</v>
      </c>
      <c r="D77" s="20">
        <f t="shared" si="8"/>
        <v>0.45845916597057124</v>
      </c>
      <c r="E77" s="32">
        <v>9852</v>
      </c>
      <c r="F77" s="33">
        <f t="shared" si="7"/>
        <v>2.1038449580267349E-2</v>
      </c>
      <c r="G77" s="42">
        <v>21010</v>
      </c>
      <c r="H77" s="46">
        <f t="shared" si="9"/>
        <v>0.28501529051987773</v>
      </c>
      <c r="I77" s="49">
        <v>7852</v>
      </c>
      <c r="J77" s="46">
        <f t="shared" si="10"/>
        <v>0.43494152046783618</v>
      </c>
      <c r="K77" s="32">
        <v>9024</v>
      </c>
      <c r="L77" s="63">
        <f t="shared" si="4"/>
        <v>0.10021945866861741</v>
      </c>
      <c r="M77" s="9">
        <v>486</v>
      </c>
      <c r="N77" s="33">
        <f t="shared" si="5"/>
        <v>0.33150684931506852</v>
      </c>
      <c r="O77" s="9"/>
      <c r="P77" s="33"/>
      <c r="Q77" s="9"/>
      <c r="R77" s="33"/>
      <c r="S77" s="9"/>
      <c r="T77" s="13"/>
      <c r="U77" s="42"/>
      <c r="V77" s="46"/>
      <c r="W77" s="49"/>
      <c r="X77" s="46"/>
      <c r="Y77" s="32"/>
      <c r="Z77" s="63"/>
      <c r="AA77" s="9"/>
      <c r="AB77" s="33"/>
    </row>
    <row r="78" spans="1:28" x14ac:dyDescent="0.2">
      <c r="A78" s="69"/>
      <c r="B78" s="28" t="s">
        <v>24</v>
      </c>
      <c r="C78" s="9">
        <v>70945</v>
      </c>
      <c r="D78" s="20">
        <f t="shared" si="8"/>
        <v>0.48862730286625533</v>
      </c>
      <c r="E78" s="32">
        <v>10544</v>
      </c>
      <c r="F78" s="33">
        <f t="shared" si="7"/>
        <v>0.16856921201374275</v>
      </c>
      <c r="G78" s="42">
        <v>17130</v>
      </c>
      <c r="H78" s="46">
        <f t="shared" si="9"/>
        <v>0.13896276595744683</v>
      </c>
      <c r="I78" s="49">
        <v>5136</v>
      </c>
      <c r="J78" s="46">
        <f t="shared" si="10"/>
        <v>0.34944823962165006</v>
      </c>
      <c r="K78" s="32">
        <v>10826</v>
      </c>
      <c r="L78" s="63">
        <f t="shared" si="4"/>
        <v>0.15551286156473476</v>
      </c>
      <c r="M78" s="9">
        <v>502</v>
      </c>
      <c r="N78" s="33">
        <f t="shared" si="5"/>
        <v>0.15137614678899083</v>
      </c>
      <c r="O78" s="9"/>
      <c r="P78" s="33"/>
      <c r="Q78" s="9"/>
      <c r="R78" s="33"/>
      <c r="S78" s="9"/>
      <c r="T78" s="13"/>
      <c r="U78" s="42"/>
      <c r="V78" s="46"/>
      <c r="W78" s="49"/>
      <c r="X78" s="46"/>
      <c r="Y78" s="32"/>
      <c r="Z78" s="63"/>
      <c r="AA78" s="9"/>
      <c r="AB78" s="33"/>
    </row>
    <row r="79" spans="1:28" x14ac:dyDescent="0.2">
      <c r="A79" s="69"/>
      <c r="B79" s="28" t="s">
        <v>25</v>
      </c>
      <c r="C79" s="9">
        <v>94332</v>
      </c>
      <c r="D79" s="20">
        <f t="shared" si="8"/>
        <v>0.72592213114754101</v>
      </c>
      <c r="E79" s="32">
        <v>15528</v>
      </c>
      <c r="F79" s="33">
        <f t="shared" si="7"/>
        <v>0.3216443952676824</v>
      </c>
      <c r="G79" s="42">
        <v>16160</v>
      </c>
      <c r="H79" s="46">
        <f t="shared" si="9"/>
        <v>0.24403387220939177</v>
      </c>
      <c r="I79" s="49">
        <v>4300</v>
      </c>
      <c r="J79" s="46">
        <f t="shared" si="10"/>
        <v>0.52158527954706302</v>
      </c>
      <c r="K79" s="32">
        <v>12859</v>
      </c>
      <c r="L79" s="63">
        <f>(K79-K67)/K67</f>
        <v>0.22350142721217889</v>
      </c>
      <c r="M79" s="9">
        <v>876</v>
      </c>
      <c r="N79" s="33">
        <f t="shared" ref="N79:N142" si="11">(M79-M67)/M67</f>
        <v>0.2807017543859649</v>
      </c>
      <c r="O79" s="9"/>
      <c r="P79" s="33"/>
      <c r="Q79" s="9"/>
      <c r="R79" s="33"/>
      <c r="S79" s="9"/>
      <c r="T79" s="13"/>
      <c r="U79" s="42"/>
      <c r="V79" s="46"/>
      <c r="W79" s="49"/>
      <c r="X79" s="46"/>
      <c r="Y79" s="32"/>
      <c r="Z79" s="63"/>
      <c r="AA79" s="9"/>
      <c r="AB79" s="33"/>
    </row>
    <row r="80" spans="1:28" x14ac:dyDescent="0.2">
      <c r="A80" s="69"/>
      <c r="B80" s="28" t="s">
        <v>26</v>
      </c>
      <c r="C80" s="9">
        <v>101045</v>
      </c>
      <c r="D80" s="20">
        <f t="shared" si="8"/>
        <v>0.59108444738375288</v>
      </c>
      <c r="E80" s="32">
        <v>21838</v>
      </c>
      <c r="F80" s="33">
        <f t="shared" si="7"/>
        <v>0.4141950524543454</v>
      </c>
      <c r="G80" s="42">
        <v>15330</v>
      </c>
      <c r="H80" s="46">
        <f t="shared" si="9"/>
        <v>0.17741935483870974</v>
      </c>
      <c r="I80" s="49">
        <v>4160</v>
      </c>
      <c r="J80" s="46">
        <f t="shared" si="10"/>
        <v>0.33590237636480413</v>
      </c>
      <c r="K80" s="32">
        <v>13963</v>
      </c>
      <c r="L80" s="63">
        <f>(K80-K68)/K68</f>
        <v>0.23391657829621776</v>
      </c>
      <c r="M80" s="9">
        <v>1398</v>
      </c>
      <c r="N80" s="33">
        <f t="shared" si="11"/>
        <v>0.70487804878048776</v>
      </c>
      <c r="O80" s="9"/>
      <c r="P80" s="33"/>
      <c r="Q80" s="9"/>
      <c r="R80" s="33"/>
      <c r="S80" s="9"/>
      <c r="T80" s="13"/>
      <c r="U80" s="42"/>
      <c r="V80" s="46"/>
      <c r="W80" s="49"/>
      <c r="X80" s="46"/>
      <c r="Y80" s="32"/>
      <c r="Z80" s="63"/>
      <c r="AA80" s="9"/>
      <c r="AB80" s="33"/>
    </row>
    <row r="81" spans="1:28" x14ac:dyDescent="0.2">
      <c r="A81" s="69"/>
      <c r="B81" s="28" t="s">
        <v>27</v>
      </c>
      <c r="C81" s="9">
        <v>128711</v>
      </c>
      <c r="D81" s="20">
        <f t="shared" si="8"/>
        <v>0.43889950922851617</v>
      </c>
      <c r="E81" s="32">
        <v>27087</v>
      </c>
      <c r="F81" s="33">
        <f t="shared" si="7"/>
        <v>0.18057008368200833</v>
      </c>
      <c r="G81" s="42">
        <v>18600</v>
      </c>
      <c r="H81" s="46">
        <f t="shared" si="9"/>
        <v>6.8965517241379226E-2</v>
      </c>
      <c r="I81" s="49">
        <v>5952</v>
      </c>
      <c r="J81" s="46">
        <f t="shared" si="10"/>
        <v>0.15527950310559002</v>
      </c>
      <c r="K81" s="32">
        <v>18324</v>
      </c>
      <c r="L81" s="63">
        <f>(K81-K69)/K69</f>
        <v>5.4861550860629785E-2</v>
      </c>
      <c r="M81" s="9">
        <v>1356</v>
      </c>
      <c r="N81" s="33">
        <f t="shared" si="11"/>
        <v>0.3114119922630561</v>
      </c>
      <c r="O81" s="9"/>
      <c r="P81" s="33"/>
      <c r="Q81" s="9"/>
      <c r="R81" s="33"/>
      <c r="S81" s="9"/>
      <c r="T81" s="13"/>
      <c r="U81" s="42"/>
      <c r="V81" s="46"/>
      <c r="W81" s="49"/>
      <c r="X81" s="46"/>
      <c r="Y81" s="32"/>
      <c r="Z81" s="63"/>
      <c r="AA81" s="9"/>
      <c r="AB81" s="33"/>
    </row>
    <row r="82" spans="1:28" x14ac:dyDescent="0.2">
      <c r="A82" s="69"/>
      <c r="B82" s="28" t="s">
        <v>28</v>
      </c>
      <c r="C82" s="9">
        <v>119191</v>
      </c>
      <c r="D82" s="20">
        <f t="shared" si="8"/>
        <v>0.34301231563172552</v>
      </c>
      <c r="E82" s="32">
        <v>21047</v>
      </c>
      <c r="F82" s="33">
        <f t="shared" si="7"/>
        <v>0.27202949353318018</v>
      </c>
      <c r="G82" s="42">
        <v>16570</v>
      </c>
      <c r="H82" s="46">
        <f t="shared" si="9"/>
        <v>5.6086679413639207E-2</v>
      </c>
      <c r="I82" s="49">
        <v>4708</v>
      </c>
      <c r="J82" s="46">
        <f t="shared" si="10"/>
        <v>0.12095238095238092</v>
      </c>
      <c r="K82" s="32">
        <v>14859</v>
      </c>
      <c r="L82" s="63">
        <f>(K82-K70)/K70</f>
        <v>1.4127764127764128E-2</v>
      </c>
      <c r="M82" s="9">
        <v>1273</v>
      </c>
      <c r="N82" s="33">
        <f t="shared" si="11"/>
        <v>-7.8871201157742404E-2</v>
      </c>
      <c r="O82" s="9"/>
      <c r="P82" s="33"/>
      <c r="Q82" s="9"/>
      <c r="R82" s="33"/>
      <c r="S82" s="9"/>
      <c r="T82" s="13"/>
      <c r="U82" s="42"/>
      <c r="V82" s="46"/>
      <c r="W82" s="49"/>
      <c r="X82" s="46"/>
      <c r="Y82" s="32"/>
      <c r="Z82" s="63"/>
      <c r="AA82" s="9"/>
      <c r="AB82" s="33"/>
    </row>
    <row r="83" spans="1:28" x14ac:dyDescent="0.2">
      <c r="A83" s="69"/>
      <c r="B83" s="28" t="s">
        <v>29</v>
      </c>
      <c r="C83" s="9">
        <v>97350</v>
      </c>
      <c r="D83" s="20">
        <f t="shared" si="8"/>
        <v>0.73384152314460249</v>
      </c>
      <c r="E83" s="32">
        <v>14849</v>
      </c>
      <c r="F83" s="33">
        <f t="shared" si="7"/>
        <v>0.10278499814333464</v>
      </c>
      <c r="G83" s="42">
        <v>16530</v>
      </c>
      <c r="H83" s="46">
        <f t="shared" si="9"/>
        <v>0.41040955631399312</v>
      </c>
      <c r="I83" s="49">
        <v>4290</v>
      </c>
      <c r="J83" s="46">
        <f t="shared" si="10"/>
        <v>0.40886699507389168</v>
      </c>
      <c r="K83" s="32">
        <v>15093</v>
      </c>
      <c r="L83" s="63">
        <f>(K83-K71)/K71</f>
        <v>0.23743543494301877</v>
      </c>
      <c r="M83" s="9">
        <v>1142</v>
      </c>
      <c r="N83" s="33">
        <f t="shared" si="11"/>
        <v>0.21102863202545069</v>
      </c>
      <c r="O83" s="9"/>
      <c r="P83" s="33"/>
      <c r="Q83" s="9"/>
      <c r="R83" s="33"/>
      <c r="S83" s="9"/>
      <c r="T83" s="13"/>
      <c r="U83" s="42"/>
      <c r="V83" s="46"/>
      <c r="W83" s="49"/>
      <c r="X83" s="46"/>
      <c r="Y83" s="32"/>
      <c r="Z83" s="63"/>
      <c r="AA83" s="9"/>
      <c r="AB83" s="33"/>
    </row>
    <row r="84" spans="1:28" x14ac:dyDescent="0.2">
      <c r="A84" s="69"/>
      <c r="B84" s="28" t="s">
        <v>30</v>
      </c>
      <c r="C84" s="9">
        <v>91134</v>
      </c>
      <c r="D84" s="20">
        <v>0.71399999999999997</v>
      </c>
      <c r="E84" s="32">
        <v>12104</v>
      </c>
      <c r="F84" s="33">
        <v>0.21099999999999999</v>
      </c>
      <c r="G84" s="42">
        <v>18650</v>
      </c>
      <c r="H84" s="46">
        <f t="shared" si="9"/>
        <v>0.39075316927665926</v>
      </c>
      <c r="I84" s="49">
        <v>5425</v>
      </c>
      <c r="J84" s="46">
        <f t="shared" si="10"/>
        <v>0.37935418255784392</v>
      </c>
      <c r="K84" s="32">
        <v>13009</v>
      </c>
      <c r="L84" s="63">
        <v>0.34799999999999998</v>
      </c>
      <c r="M84" s="9">
        <v>688</v>
      </c>
      <c r="N84" s="33">
        <f t="shared" si="11"/>
        <v>0.47008547008547008</v>
      </c>
      <c r="O84" s="9"/>
      <c r="P84" s="33"/>
      <c r="Q84" s="9"/>
      <c r="R84" s="33"/>
      <c r="S84" s="9"/>
      <c r="T84" s="13"/>
      <c r="U84" s="42"/>
      <c r="V84" s="46"/>
      <c r="W84" s="49"/>
      <c r="X84" s="46"/>
      <c r="Y84" s="32"/>
      <c r="Z84" s="63"/>
      <c r="AA84" s="9"/>
      <c r="AB84" s="33"/>
    </row>
    <row r="85" spans="1:28" x14ac:dyDescent="0.2">
      <c r="A85" s="69"/>
      <c r="B85" s="28" t="s">
        <v>35</v>
      </c>
      <c r="C85" s="9">
        <v>80737</v>
      </c>
      <c r="D85" s="20">
        <v>0.624</v>
      </c>
      <c r="E85" s="32">
        <v>7146</v>
      </c>
      <c r="F85" s="33">
        <v>0.13500000000000001</v>
      </c>
      <c r="G85" s="42">
        <v>20020</v>
      </c>
      <c r="H85" s="46">
        <v>0.28000000000000003</v>
      </c>
      <c r="I85" s="49">
        <v>6175</v>
      </c>
      <c r="J85" s="46">
        <v>0.41299999999999998</v>
      </c>
      <c r="K85" s="32">
        <v>10131</v>
      </c>
      <c r="L85" s="63">
        <v>0.23799999999999999</v>
      </c>
      <c r="M85" s="9">
        <v>648</v>
      </c>
      <c r="N85" s="33">
        <f t="shared" si="11"/>
        <v>0.64885496183206104</v>
      </c>
      <c r="O85" s="9"/>
      <c r="P85" s="33"/>
      <c r="Q85" s="9"/>
      <c r="R85" s="33"/>
      <c r="S85" s="9"/>
      <c r="T85" s="13"/>
      <c r="U85" s="42"/>
      <c r="V85" s="46"/>
      <c r="W85" s="49"/>
      <c r="X85" s="46"/>
      <c r="Y85" s="32"/>
      <c r="Z85" s="63"/>
      <c r="AA85" s="9"/>
      <c r="AB85" s="33"/>
    </row>
    <row r="86" spans="1:28" x14ac:dyDescent="0.2">
      <c r="A86" s="70"/>
      <c r="B86" s="22" t="s">
        <v>31</v>
      </c>
      <c r="C86" s="32">
        <v>92702</v>
      </c>
      <c r="D86" s="27">
        <v>0.151</v>
      </c>
      <c r="E86" s="32">
        <v>11508</v>
      </c>
      <c r="F86" s="35">
        <v>0.114</v>
      </c>
      <c r="G86" s="42">
        <v>20090</v>
      </c>
      <c r="H86" s="48">
        <f t="shared" ref="H86:H122" si="12">(G86/G74-1)</f>
        <v>5.1832460732984309E-2</v>
      </c>
      <c r="I86" s="53">
        <v>5858</v>
      </c>
      <c r="J86" s="48">
        <f t="shared" ref="J86:J121" si="13">(I86/I74-1)</f>
        <v>3.8100301258195968E-2</v>
      </c>
      <c r="K86" s="34">
        <v>8055</v>
      </c>
      <c r="L86" s="65">
        <v>0.183</v>
      </c>
      <c r="M86" s="9">
        <v>430</v>
      </c>
      <c r="N86" s="33">
        <f t="shared" si="11"/>
        <v>0.29518072289156627</v>
      </c>
      <c r="O86" s="9"/>
      <c r="P86" s="33"/>
      <c r="Q86" s="9"/>
      <c r="R86" s="33"/>
      <c r="S86" s="12"/>
      <c r="T86" s="13"/>
      <c r="U86" s="42"/>
      <c r="V86" s="48"/>
      <c r="W86" s="53"/>
      <c r="X86" s="48"/>
      <c r="Y86" s="34"/>
      <c r="Z86" s="65"/>
      <c r="AA86" s="9"/>
      <c r="AB86" s="33"/>
    </row>
    <row r="87" spans="1:28" x14ac:dyDescent="0.2">
      <c r="A87" s="68" t="s">
        <v>36</v>
      </c>
      <c r="B87" s="17" t="s">
        <v>7</v>
      </c>
      <c r="C87" s="29">
        <v>125025</v>
      </c>
      <c r="D87" s="20">
        <f>(C87/C75-1)</f>
        <v>0.26762919628101267</v>
      </c>
      <c r="E87" s="29">
        <v>11023</v>
      </c>
      <c r="F87" s="33">
        <f>E87/E75-1</f>
        <v>7.3215850452730935E-2</v>
      </c>
      <c r="G87" s="42">
        <v>21930</v>
      </c>
      <c r="H87" s="46">
        <f t="shared" si="12"/>
        <v>3.1029619181946355E-2</v>
      </c>
      <c r="I87" s="57">
        <v>8700</v>
      </c>
      <c r="J87" s="46">
        <f t="shared" si="13"/>
        <v>6.3829787234042534E-2</v>
      </c>
      <c r="K87" s="29">
        <v>10639</v>
      </c>
      <c r="L87" s="63">
        <f t="shared" ref="L87:L98" si="14">(K87/K75-1)</f>
        <v>0.18951252236135963</v>
      </c>
      <c r="M87" s="10">
        <v>592</v>
      </c>
      <c r="N87" s="30">
        <f t="shared" si="11"/>
        <v>0.45454545454545453</v>
      </c>
      <c r="O87" s="10"/>
      <c r="P87" s="30"/>
      <c r="Q87" s="10"/>
      <c r="R87" s="30"/>
      <c r="S87" s="24"/>
      <c r="T87" s="18"/>
      <c r="U87" s="42"/>
      <c r="V87" s="46"/>
      <c r="W87" s="57"/>
      <c r="X87" s="46"/>
      <c r="Y87" s="29"/>
      <c r="Z87" s="63"/>
      <c r="AA87" s="10"/>
      <c r="AB87" s="30"/>
    </row>
    <row r="88" spans="1:28" x14ac:dyDescent="0.2">
      <c r="A88" s="69"/>
      <c r="B88" s="8" t="s">
        <v>8</v>
      </c>
      <c r="C88" s="32">
        <v>83156</v>
      </c>
      <c r="D88" s="20">
        <f>(C88/C76-1)</f>
        <v>0.28628882564039104</v>
      </c>
      <c r="E88" s="32">
        <v>7838</v>
      </c>
      <c r="F88" s="33">
        <f>E88/E76-1</f>
        <v>-4.169213840322783E-2</v>
      </c>
      <c r="G88" s="42">
        <v>19720</v>
      </c>
      <c r="H88" s="46">
        <f t="shared" si="12"/>
        <v>0.14318840579710135</v>
      </c>
      <c r="I88" s="53">
        <v>5475</v>
      </c>
      <c r="J88" s="46">
        <f t="shared" si="13"/>
        <v>3.7914691943127909E-2</v>
      </c>
      <c r="K88" s="32">
        <v>11247</v>
      </c>
      <c r="L88" s="63">
        <f t="shared" si="14"/>
        <v>0.2012175584748479</v>
      </c>
      <c r="M88" s="9">
        <v>486</v>
      </c>
      <c r="N88" s="33">
        <f t="shared" si="11"/>
        <v>0.30645161290322581</v>
      </c>
      <c r="O88" s="9"/>
      <c r="P88" s="33"/>
      <c r="Q88" s="9"/>
      <c r="R88" s="33"/>
      <c r="S88" s="12"/>
      <c r="T88" s="13"/>
      <c r="U88" s="42"/>
      <c r="V88" s="46"/>
      <c r="W88" s="53"/>
      <c r="X88" s="46"/>
      <c r="Y88" s="32"/>
      <c r="Z88" s="63"/>
      <c r="AA88" s="9"/>
      <c r="AB88" s="33"/>
    </row>
    <row r="89" spans="1:28" x14ac:dyDescent="0.2">
      <c r="A89" s="69"/>
      <c r="B89" s="8" t="s">
        <v>9</v>
      </c>
      <c r="C89" s="32">
        <v>74906</v>
      </c>
      <c r="D89" s="20">
        <v>2.9000000000000001E-2</v>
      </c>
      <c r="E89" s="32">
        <v>8096</v>
      </c>
      <c r="F89" s="33">
        <f>E89/E77-1</f>
        <v>-0.17823792123426718</v>
      </c>
      <c r="G89" s="42">
        <v>16550</v>
      </c>
      <c r="H89" s="46">
        <f t="shared" si="12"/>
        <v>-0.21227986673012855</v>
      </c>
      <c r="I89" s="53">
        <v>4860</v>
      </c>
      <c r="J89" s="46">
        <f t="shared" si="13"/>
        <v>-0.38104941416199689</v>
      </c>
      <c r="K89" s="32">
        <v>10006</v>
      </c>
      <c r="L89" s="63">
        <f t="shared" si="14"/>
        <v>0.10882092198581561</v>
      </c>
      <c r="M89" s="9">
        <v>506</v>
      </c>
      <c r="N89" s="33">
        <f t="shared" si="11"/>
        <v>4.1152263374485597E-2</v>
      </c>
      <c r="O89" s="9"/>
      <c r="P89" s="33"/>
      <c r="Q89" s="9"/>
      <c r="R89" s="33"/>
      <c r="S89" s="12"/>
      <c r="T89" s="13"/>
      <c r="U89" s="42"/>
      <c r="V89" s="46"/>
      <c r="W89" s="53"/>
      <c r="X89" s="46"/>
      <c r="Y89" s="32"/>
      <c r="Z89" s="63"/>
      <c r="AA89" s="9"/>
      <c r="AB89" s="33"/>
    </row>
    <row r="90" spans="1:28" x14ac:dyDescent="0.2">
      <c r="A90" s="69"/>
      <c r="B90" s="8" t="s">
        <v>10</v>
      </c>
      <c r="C90" s="32">
        <v>74273</v>
      </c>
      <c r="D90" s="20">
        <f t="shared" ref="D90:D116" si="15">(C90/C78-1)</f>
        <v>4.6909577841990346E-2</v>
      </c>
      <c r="E90" s="32">
        <v>9698</v>
      </c>
      <c r="F90" s="33">
        <f t="shared" ref="F90:F98" si="16">(E90/E78-1)</f>
        <v>-8.0235204855842235E-2</v>
      </c>
      <c r="G90" s="42">
        <v>12740</v>
      </c>
      <c r="H90" s="46">
        <f t="shared" si="12"/>
        <v>-0.25627553998832453</v>
      </c>
      <c r="I90" s="53">
        <v>2640</v>
      </c>
      <c r="J90" s="46">
        <f t="shared" si="13"/>
        <v>-0.48598130841121501</v>
      </c>
      <c r="K90" s="32">
        <v>11773</v>
      </c>
      <c r="L90" s="63">
        <f t="shared" si="14"/>
        <v>8.7474598189543729E-2</v>
      </c>
      <c r="M90" s="9">
        <v>665</v>
      </c>
      <c r="N90" s="33">
        <f t="shared" si="11"/>
        <v>0.3247011952191235</v>
      </c>
      <c r="O90" s="9"/>
      <c r="P90" s="33"/>
      <c r="Q90" s="9"/>
      <c r="R90" s="33"/>
      <c r="S90" s="12"/>
      <c r="T90" s="13"/>
      <c r="U90" s="42"/>
      <c r="V90" s="46"/>
      <c r="W90" s="53"/>
      <c r="X90" s="46"/>
      <c r="Y90" s="32"/>
      <c r="Z90" s="63"/>
      <c r="AA90" s="9"/>
      <c r="AB90" s="33"/>
    </row>
    <row r="91" spans="1:28" x14ac:dyDescent="0.2">
      <c r="A91" s="69"/>
      <c r="B91" s="8" t="s">
        <v>11</v>
      </c>
      <c r="C91" s="32">
        <v>100492</v>
      </c>
      <c r="D91" s="20">
        <f t="shared" si="15"/>
        <v>6.5301276343128434E-2</v>
      </c>
      <c r="E91" s="32">
        <v>14521</v>
      </c>
      <c r="F91" s="33">
        <f t="shared" si="16"/>
        <v>-6.4850592478104097E-2</v>
      </c>
      <c r="G91" s="42">
        <v>14920</v>
      </c>
      <c r="H91" s="46">
        <f t="shared" si="12"/>
        <v>-7.673267326732669E-2</v>
      </c>
      <c r="I91" s="53">
        <v>2860</v>
      </c>
      <c r="J91" s="46">
        <f t="shared" si="13"/>
        <v>-0.33488372093023255</v>
      </c>
      <c r="K91" s="32">
        <v>17407</v>
      </c>
      <c r="L91" s="63">
        <f t="shared" si="14"/>
        <v>0.35368224589781483</v>
      </c>
      <c r="M91" s="9">
        <v>954</v>
      </c>
      <c r="N91" s="33">
        <f t="shared" si="11"/>
        <v>8.9041095890410954E-2</v>
      </c>
      <c r="O91" s="9"/>
      <c r="P91" s="33"/>
      <c r="Q91" s="9"/>
      <c r="R91" s="33"/>
      <c r="S91" s="12"/>
      <c r="T91" s="13"/>
      <c r="U91" s="42"/>
      <c r="V91" s="46"/>
      <c r="W91" s="53"/>
      <c r="X91" s="46"/>
      <c r="Y91" s="32"/>
      <c r="Z91" s="63"/>
      <c r="AA91" s="9"/>
      <c r="AB91" s="33"/>
    </row>
    <row r="92" spans="1:28" x14ac:dyDescent="0.2">
      <c r="A92" s="69"/>
      <c r="B92" s="8" t="s">
        <v>12</v>
      </c>
      <c r="C92" s="32">
        <v>109639</v>
      </c>
      <c r="D92" s="20">
        <f t="shared" si="15"/>
        <v>8.505121480528488E-2</v>
      </c>
      <c r="E92" s="32">
        <v>18957</v>
      </c>
      <c r="F92" s="33">
        <f t="shared" si="16"/>
        <v>-0.13192600054950088</v>
      </c>
      <c r="G92" s="42">
        <v>13490</v>
      </c>
      <c r="H92" s="46">
        <f t="shared" si="12"/>
        <v>-0.12002609262883235</v>
      </c>
      <c r="I92" s="53">
        <v>2780</v>
      </c>
      <c r="J92" s="46">
        <f t="shared" si="13"/>
        <v>-0.33173076923076927</v>
      </c>
      <c r="K92" s="32">
        <v>15450</v>
      </c>
      <c r="L92" s="63">
        <f t="shared" si="14"/>
        <v>0.10649573873809359</v>
      </c>
      <c r="M92" s="9">
        <v>1472</v>
      </c>
      <c r="N92" s="33">
        <f t="shared" si="11"/>
        <v>5.2932761087267528E-2</v>
      </c>
      <c r="O92" s="9"/>
      <c r="P92" s="33"/>
      <c r="Q92" s="9"/>
      <c r="R92" s="33"/>
      <c r="S92" s="12"/>
      <c r="T92" s="13"/>
      <c r="U92" s="42"/>
      <c r="V92" s="46"/>
      <c r="W92" s="53"/>
      <c r="X92" s="46"/>
      <c r="Y92" s="32"/>
      <c r="Z92" s="63"/>
      <c r="AA92" s="9"/>
      <c r="AB92" s="33"/>
    </row>
    <row r="93" spans="1:28" x14ac:dyDescent="0.2">
      <c r="A93" s="69"/>
      <c r="B93" s="8" t="s">
        <v>13</v>
      </c>
      <c r="C93" s="32">
        <v>137088</v>
      </c>
      <c r="D93" s="20">
        <f t="shared" si="15"/>
        <v>6.5083792372058413E-2</v>
      </c>
      <c r="E93" s="32">
        <v>25302</v>
      </c>
      <c r="F93" s="33">
        <f t="shared" si="16"/>
        <v>-6.5898770627976555E-2</v>
      </c>
      <c r="G93" s="42">
        <v>18780</v>
      </c>
      <c r="H93" s="46">
        <f t="shared" si="12"/>
        <v>9.6774193548387899E-3</v>
      </c>
      <c r="I93" s="53">
        <v>4928</v>
      </c>
      <c r="J93" s="46">
        <f t="shared" si="13"/>
        <v>-0.17204301075268813</v>
      </c>
      <c r="K93" s="32">
        <v>22370</v>
      </c>
      <c r="L93" s="63">
        <f t="shared" si="14"/>
        <v>0.22080331805282682</v>
      </c>
      <c r="M93" s="9">
        <v>2205</v>
      </c>
      <c r="N93" s="33">
        <f t="shared" si="11"/>
        <v>0.62610619469026552</v>
      </c>
      <c r="O93" s="9"/>
      <c r="P93" s="33"/>
      <c r="Q93" s="9"/>
      <c r="R93" s="33"/>
      <c r="S93" s="12"/>
      <c r="T93" s="13"/>
      <c r="U93" s="42"/>
      <c r="V93" s="46"/>
      <c r="W93" s="53"/>
      <c r="X93" s="46"/>
      <c r="Y93" s="32"/>
      <c r="Z93" s="63"/>
      <c r="AA93" s="9"/>
      <c r="AB93" s="33"/>
    </row>
    <row r="94" spans="1:28" x14ac:dyDescent="0.2">
      <c r="A94" s="69"/>
      <c r="B94" s="8" t="s">
        <v>14</v>
      </c>
      <c r="C94" s="32">
        <v>129505</v>
      </c>
      <c r="D94" s="20">
        <f t="shared" si="15"/>
        <v>8.6533379198093785E-2</v>
      </c>
      <c r="E94" s="32">
        <v>17267</v>
      </c>
      <c r="F94" s="33">
        <f t="shared" si="16"/>
        <v>-0.17959804247636246</v>
      </c>
      <c r="G94" s="42">
        <v>16280</v>
      </c>
      <c r="H94" s="46">
        <f t="shared" si="12"/>
        <v>-1.7501508750754402E-2</v>
      </c>
      <c r="I94" s="53">
        <v>3728</v>
      </c>
      <c r="J94" s="46">
        <f t="shared" si="13"/>
        <v>-0.20815632965165676</v>
      </c>
      <c r="K94" s="32">
        <v>17949</v>
      </c>
      <c r="L94" s="63">
        <f t="shared" si="14"/>
        <v>0.20795477488390879</v>
      </c>
      <c r="M94" s="9">
        <v>2387</v>
      </c>
      <c r="N94" s="33">
        <f t="shared" si="11"/>
        <v>0.87509819324430482</v>
      </c>
      <c r="O94" s="9"/>
      <c r="P94" s="33"/>
      <c r="Q94" s="9"/>
      <c r="R94" s="33"/>
      <c r="S94" s="12"/>
      <c r="T94" s="13"/>
      <c r="U94" s="42"/>
      <c r="V94" s="46"/>
      <c r="W94" s="53"/>
      <c r="X94" s="46"/>
      <c r="Y94" s="32"/>
      <c r="Z94" s="63"/>
      <c r="AA94" s="9"/>
      <c r="AB94" s="33"/>
    </row>
    <row r="95" spans="1:28" x14ac:dyDescent="0.2">
      <c r="A95" s="69"/>
      <c r="B95" s="8" t="s">
        <v>15</v>
      </c>
      <c r="C95" s="32">
        <v>95192</v>
      </c>
      <c r="D95" s="20">
        <f t="shared" si="15"/>
        <v>-2.216743708269131E-2</v>
      </c>
      <c r="E95" s="32">
        <v>14739</v>
      </c>
      <c r="F95" s="33">
        <f t="shared" si="16"/>
        <v>-7.4079062563136011E-3</v>
      </c>
      <c r="G95" s="42">
        <v>14340</v>
      </c>
      <c r="H95" s="46">
        <f t="shared" si="12"/>
        <v>-0.13248638838475502</v>
      </c>
      <c r="I95" s="53">
        <v>2672</v>
      </c>
      <c r="J95" s="46">
        <f t="shared" si="13"/>
        <v>-0.37715617715617711</v>
      </c>
      <c r="K95" s="32">
        <v>17963</v>
      </c>
      <c r="L95" s="63">
        <f t="shared" si="14"/>
        <v>0.19015437620088793</v>
      </c>
      <c r="M95" s="9">
        <v>1255</v>
      </c>
      <c r="N95" s="33">
        <f t="shared" si="11"/>
        <v>9.8949211908931703E-2</v>
      </c>
      <c r="O95" s="9"/>
      <c r="P95" s="33"/>
      <c r="Q95" s="9"/>
      <c r="R95" s="33"/>
      <c r="S95" s="12"/>
      <c r="T95" s="13"/>
      <c r="U95" s="42"/>
      <c r="V95" s="46"/>
      <c r="W95" s="53"/>
      <c r="X95" s="46"/>
      <c r="Y95" s="32"/>
      <c r="Z95" s="63"/>
      <c r="AA95" s="9"/>
      <c r="AB95" s="33"/>
    </row>
    <row r="96" spans="1:28" x14ac:dyDescent="0.2">
      <c r="A96" s="69"/>
      <c r="B96" s="8" t="s">
        <v>16</v>
      </c>
      <c r="C96" s="32">
        <v>93323</v>
      </c>
      <c r="D96" s="20">
        <f t="shared" si="15"/>
        <v>2.4019575570039642E-2</v>
      </c>
      <c r="E96" s="32">
        <v>10775</v>
      </c>
      <c r="F96" s="33">
        <f t="shared" si="16"/>
        <v>-0.10979841374752153</v>
      </c>
      <c r="G96" s="42">
        <v>16610</v>
      </c>
      <c r="H96" s="46">
        <f t="shared" si="12"/>
        <v>-0.10938337801608577</v>
      </c>
      <c r="I96" s="53">
        <v>3600</v>
      </c>
      <c r="J96" s="46">
        <f t="shared" si="13"/>
        <v>-0.33640552995391704</v>
      </c>
      <c r="K96" s="32">
        <v>14826</v>
      </c>
      <c r="L96" s="63">
        <f t="shared" si="14"/>
        <v>0.13967253439926197</v>
      </c>
      <c r="M96" s="9">
        <v>765</v>
      </c>
      <c r="N96" s="33">
        <f t="shared" si="11"/>
        <v>0.1119186046511628</v>
      </c>
      <c r="O96" s="9"/>
      <c r="P96" s="33"/>
      <c r="Q96" s="9"/>
      <c r="R96" s="33"/>
      <c r="S96" s="12"/>
      <c r="T96" s="13"/>
      <c r="U96" s="42"/>
      <c r="V96" s="46"/>
      <c r="W96" s="53"/>
      <c r="X96" s="46"/>
      <c r="Y96" s="32"/>
      <c r="Z96" s="63"/>
      <c r="AA96" s="9"/>
      <c r="AB96" s="33"/>
    </row>
    <row r="97" spans="1:28" x14ac:dyDescent="0.2">
      <c r="A97" s="69"/>
      <c r="B97" s="8" t="s">
        <v>17</v>
      </c>
      <c r="C97" s="32">
        <v>86739</v>
      </c>
      <c r="D97" s="20">
        <f t="shared" si="15"/>
        <v>7.4340141446920249E-2</v>
      </c>
      <c r="E97" s="32">
        <v>7156</v>
      </c>
      <c r="F97" s="33">
        <f t="shared" si="16"/>
        <v>1.3993842709207893E-3</v>
      </c>
      <c r="G97" s="42">
        <v>18100</v>
      </c>
      <c r="H97" s="46">
        <f t="shared" si="12"/>
        <v>-9.5904095904095876E-2</v>
      </c>
      <c r="I97" s="53">
        <v>4528</v>
      </c>
      <c r="J97" s="46">
        <f t="shared" si="13"/>
        <v>-0.26672064777327931</v>
      </c>
      <c r="K97" s="32">
        <v>12521</v>
      </c>
      <c r="L97" s="63">
        <f t="shared" si="14"/>
        <v>0.2359095844437864</v>
      </c>
      <c r="M97" s="9">
        <v>647</v>
      </c>
      <c r="N97" s="33">
        <f t="shared" si="11"/>
        <v>-1.5432098765432098E-3</v>
      </c>
      <c r="O97" s="9"/>
      <c r="P97" s="33"/>
      <c r="Q97" s="9"/>
      <c r="R97" s="33"/>
      <c r="S97" s="12"/>
      <c r="T97" s="13"/>
      <c r="U97" s="42"/>
      <c r="V97" s="46"/>
      <c r="W97" s="53"/>
      <c r="X97" s="46"/>
      <c r="Y97" s="32"/>
      <c r="Z97" s="63"/>
      <c r="AA97" s="9"/>
      <c r="AB97" s="33"/>
    </row>
    <row r="98" spans="1:28" x14ac:dyDescent="0.2">
      <c r="A98" s="70"/>
      <c r="B98" s="22" t="s">
        <v>18</v>
      </c>
      <c r="C98" s="34">
        <v>101859</v>
      </c>
      <c r="D98" s="27">
        <f t="shared" si="15"/>
        <v>9.877888287199843E-2</v>
      </c>
      <c r="E98" s="32">
        <v>10311</v>
      </c>
      <c r="F98" s="35">
        <f t="shared" si="16"/>
        <v>-0.10401459854014594</v>
      </c>
      <c r="G98" s="42">
        <v>21020</v>
      </c>
      <c r="H98" s="48">
        <f t="shared" si="12"/>
        <v>4.629168740666989E-2</v>
      </c>
      <c r="I98" s="53">
        <v>6016</v>
      </c>
      <c r="J98" s="48">
        <f t="shared" si="13"/>
        <v>2.6971662683509701E-2</v>
      </c>
      <c r="K98" s="32">
        <v>10715</v>
      </c>
      <c r="L98" s="65">
        <f t="shared" si="14"/>
        <v>0.33022967101179401</v>
      </c>
      <c r="M98" s="9">
        <v>512</v>
      </c>
      <c r="N98" s="33">
        <f t="shared" si="11"/>
        <v>0.19069767441860466</v>
      </c>
      <c r="O98" s="9"/>
      <c r="P98" s="33"/>
      <c r="Q98" s="9"/>
      <c r="R98" s="33"/>
      <c r="S98" s="26"/>
      <c r="T98" s="16"/>
      <c r="U98" s="42"/>
      <c r="V98" s="48"/>
      <c r="W98" s="53"/>
      <c r="X98" s="48"/>
      <c r="Y98" s="32"/>
      <c r="Z98" s="65"/>
      <c r="AA98" s="9"/>
      <c r="AB98" s="33"/>
    </row>
    <row r="99" spans="1:28" x14ac:dyDescent="0.2">
      <c r="A99" s="68" t="s">
        <v>37</v>
      </c>
      <c r="B99" s="17" t="s">
        <v>7</v>
      </c>
      <c r="C99" s="29">
        <v>123371</v>
      </c>
      <c r="D99" s="20">
        <f t="shared" si="15"/>
        <v>-1.3229354129174142E-2</v>
      </c>
      <c r="E99" s="29">
        <v>9177</v>
      </c>
      <c r="F99" s="33">
        <f>E99/E87-1</f>
        <v>-0.16746802140977957</v>
      </c>
      <c r="G99" s="44">
        <v>19910</v>
      </c>
      <c r="H99" s="45">
        <f t="shared" si="12"/>
        <v>-9.2111263109895147E-2</v>
      </c>
      <c r="I99" s="57">
        <v>7648</v>
      </c>
      <c r="J99" s="46">
        <f t="shared" si="13"/>
        <v>-0.12091954022988505</v>
      </c>
      <c r="K99" s="29">
        <v>13862</v>
      </c>
      <c r="L99" s="63">
        <f>(K99/K87-1)</f>
        <v>0.30294200582761532</v>
      </c>
      <c r="M99" s="29">
        <v>692</v>
      </c>
      <c r="N99" s="30">
        <f t="shared" si="11"/>
        <v>0.16891891891891891</v>
      </c>
      <c r="O99" s="29"/>
      <c r="P99" s="30"/>
      <c r="Q99" s="29"/>
      <c r="R99" s="30"/>
      <c r="S99" s="24"/>
      <c r="T99" s="13"/>
      <c r="U99" s="44"/>
      <c r="V99" s="45"/>
      <c r="W99" s="57"/>
      <c r="X99" s="46"/>
      <c r="Y99" s="29"/>
      <c r="Z99" s="63"/>
      <c r="AA99" s="29"/>
      <c r="AB99" s="30"/>
    </row>
    <row r="100" spans="1:28" x14ac:dyDescent="0.2">
      <c r="A100" s="69"/>
      <c r="B100" s="8" t="s">
        <v>8</v>
      </c>
      <c r="C100" s="32">
        <v>91386</v>
      </c>
      <c r="D100" s="20">
        <f t="shared" si="15"/>
        <v>9.8970609456924263E-2</v>
      </c>
      <c r="E100" s="32">
        <v>8273</v>
      </c>
      <c r="F100" s="33">
        <f t="shared" ref="F100:F110" si="17">(E100/E88-1)</f>
        <v>5.5498851747894928E-2</v>
      </c>
      <c r="G100" s="42">
        <v>21880</v>
      </c>
      <c r="H100" s="46">
        <f t="shared" si="12"/>
        <v>0.1095334685598377</v>
      </c>
      <c r="I100" s="53">
        <v>5696</v>
      </c>
      <c r="J100" s="46">
        <f t="shared" si="13"/>
        <v>4.0365296803652972E-2</v>
      </c>
      <c r="K100" s="32">
        <v>14787</v>
      </c>
      <c r="L100" s="63">
        <f t="shared" ref="L100:L118" si="18">(K100/K88-1)</f>
        <v>0.31475060016004264</v>
      </c>
      <c r="M100" s="32">
        <v>638</v>
      </c>
      <c r="N100" s="33">
        <f t="shared" si="11"/>
        <v>0.31275720164609055</v>
      </c>
      <c r="O100" s="32"/>
      <c r="P100" s="33"/>
      <c r="Q100" s="32"/>
      <c r="R100" s="33"/>
      <c r="S100" s="12"/>
      <c r="T100" s="13"/>
      <c r="U100" s="42"/>
      <c r="V100" s="46"/>
      <c r="W100" s="53"/>
      <c r="X100" s="46"/>
      <c r="Y100" s="32"/>
      <c r="Z100" s="63"/>
      <c r="AA100" s="32"/>
      <c r="AB100" s="33"/>
    </row>
    <row r="101" spans="1:28" x14ac:dyDescent="0.2">
      <c r="A101" s="69"/>
      <c r="B101" s="8" t="s">
        <v>9</v>
      </c>
      <c r="C101" s="32">
        <v>84561</v>
      </c>
      <c r="D101" s="20">
        <f t="shared" si="15"/>
        <v>0.1288948815849198</v>
      </c>
      <c r="E101" s="32">
        <v>7505</v>
      </c>
      <c r="F101" s="33">
        <f t="shared" si="17"/>
        <v>-7.2999011857707519E-2</v>
      </c>
      <c r="G101" s="42">
        <v>17570</v>
      </c>
      <c r="H101" s="46">
        <f t="shared" si="12"/>
        <v>6.1631419939577103E-2</v>
      </c>
      <c r="I101" s="53">
        <v>5456</v>
      </c>
      <c r="J101" s="46">
        <f t="shared" si="13"/>
        <v>0.12263374485596712</v>
      </c>
      <c r="K101" s="32">
        <v>13025</v>
      </c>
      <c r="L101" s="63">
        <f t="shared" si="18"/>
        <v>0.30171896861882863</v>
      </c>
      <c r="M101" s="32">
        <v>661</v>
      </c>
      <c r="N101" s="33">
        <f t="shared" si="11"/>
        <v>0.30632411067193677</v>
      </c>
      <c r="O101" s="32"/>
      <c r="P101" s="33"/>
      <c r="Q101" s="32"/>
      <c r="R101" s="33"/>
      <c r="S101" s="12"/>
      <c r="T101" s="13"/>
      <c r="U101" s="42"/>
      <c r="V101" s="46"/>
      <c r="W101" s="53"/>
      <c r="X101" s="46"/>
      <c r="Y101" s="32"/>
      <c r="Z101" s="63"/>
      <c r="AA101" s="32"/>
      <c r="AB101" s="33"/>
    </row>
    <row r="102" spans="1:28" x14ac:dyDescent="0.2">
      <c r="A102" s="69"/>
      <c r="B102" s="8" t="s">
        <v>10</v>
      </c>
      <c r="C102" s="32">
        <v>88266</v>
      </c>
      <c r="D102" s="20">
        <f t="shared" si="15"/>
        <v>0.18839955300041744</v>
      </c>
      <c r="E102" s="32">
        <v>7797</v>
      </c>
      <c r="F102" s="33">
        <f t="shared" si="17"/>
        <v>-0.1960197978964735</v>
      </c>
      <c r="G102" s="42">
        <v>15410</v>
      </c>
      <c r="H102" s="46">
        <f t="shared" si="12"/>
        <v>0.2095761381475667</v>
      </c>
      <c r="I102" s="53">
        <v>3648</v>
      </c>
      <c r="J102" s="46">
        <f t="shared" si="13"/>
        <v>0.38181818181818183</v>
      </c>
      <c r="K102" s="32">
        <v>14598</v>
      </c>
      <c r="L102" s="63">
        <f t="shared" si="18"/>
        <v>0.23995583113904706</v>
      </c>
      <c r="M102" s="32">
        <v>689</v>
      </c>
      <c r="N102" s="33">
        <f t="shared" si="11"/>
        <v>3.6090225563909777E-2</v>
      </c>
      <c r="O102" s="32"/>
      <c r="P102" s="33"/>
      <c r="Q102" s="32"/>
      <c r="R102" s="33"/>
      <c r="S102" s="12"/>
      <c r="T102" s="13"/>
      <c r="U102" s="42"/>
      <c r="V102" s="46"/>
      <c r="W102" s="53"/>
      <c r="X102" s="46"/>
      <c r="Y102" s="32"/>
      <c r="Z102" s="63"/>
      <c r="AA102" s="32"/>
      <c r="AB102" s="33"/>
    </row>
    <row r="103" spans="1:28" x14ac:dyDescent="0.2">
      <c r="A103" s="69"/>
      <c r="B103" s="8" t="s">
        <v>11</v>
      </c>
      <c r="C103" s="32">
        <v>104367</v>
      </c>
      <c r="D103" s="20">
        <f t="shared" si="15"/>
        <v>3.8560283405644213E-2</v>
      </c>
      <c r="E103" s="32">
        <v>13057</v>
      </c>
      <c r="F103" s="33">
        <f t="shared" si="17"/>
        <v>-0.10081950278906415</v>
      </c>
      <c r="G103" s="42">
        <v>13470</v>
      </c>
      <c r="H103" s="46">
        <f t="shared" si="12"/>
        <v>-9.7184986595174272E-2</v>
      </c>
      <c r="I103" s="53">
        <v>3024</v>
      </c>
      <c r="J103" s="46">
        <f t="shared" si="13"/>
        <v>5.7342657342657422E-2</v>
      </c>
      <c r="K103" s="32">
        <v>19803</v>
      </c>
      <c r="L103" s="63">
        <f t="shared" si="18"/>
        <v>0.13764577468834371</v>
      </c>
      <c r="M103" s="32">
        <v>1007</v>
      </c>
      <c r="N103" s="33">
        <f t="shared" si="11"/>
        <v>5.5555555555555552E-2</v>
      </c>
      <c r="O103" s="32"/>
      <c r="P103" s="33"/>
      <c r="Q103" s="32"/>
      <c r="R103" s="33"/>
      <c r="S103" s="12"/>
      <c r="T103" s="13"/>
      <c r="U103" s="42"/>
      <c r="V103" s="46"/>
      <c r="W103" s="53"/>
      <c r="X103" s="46"/>
      <c r="Y103" s="32"/>
      <c r="Z103" s="63"/>
      <c r="AA103" s="32"/>
      <c r="AB103" s="33"/>
    </row>
    <row r="104" spans="1:28" x14ac:dyDescent="0.2">
      <c r="A104" s="69"/>
      <c r="B104" s="8" t="s">
        <v>12</v>
      </c>
      <c r="C104" s="32">
        <v>116625</v>
      </c>
      <c r="D104" s="20">
        <f t="shared" si="15"/>
        <v>6.371820246445159E-2</v>
      </c>
      <c r="E104" s="32">
        <v>17797</v>
      </c>
      <c r="F104" s="33">
        <f t="shared" si="17"/>
        <v>-6.1191116737880469E-2</v>
      </c>
      <c r="G104" s="42">
        <v>13960</v>
      </c>
      <c r="H104" s="46">
        <f t="shared" si="12"/>
        <v>3.4840622683469213E-2</v>
      </c>
      <c r="I104" s="53">
        <v>2896</v>
      </c>
      <c r="J104" s="46">
        <f t="shared" si="13"/>
        <v>4.1726618705036023E-2</v>
      </c>
      <c r="K104" s="32">
        <v>19759</v>
      </c>
      <c r="L104" s="63">
        <f t="shared" si="18"/>
        <v>0.27889967637540458</v>
      </c>
      <c r="M104" s="32">
        <v>1698</v>
      </c>
      <c r="N104" s="33">
        <f t="shared" si="11"/>
        <v>0.15353260869565216</v>
      </c>
      <c r="O104" s="32"/>
      <c r="P104" s="33"/>
      <c r="Q104" s="32"/>
      <c r="R104" s="33"/>
      <c r="S104" s="12"/>
      <c r="T104" s="13"/>
      <c r="U104" s="42"/>
      <c r="V104" s="46"/>
      <c r="W104" s="53"/>
      <c r="X104" s="46"/>
      <c r="Y104" s="32"/>
      <c r="Z104" s="63"/>
      <c r="AA104" s="32"/>
      <c r="AB104" s="33"/>
    </row>
    <row r="105" spans="1:28" x14ac:dyDescent="0.2">
      <c r="A105" s="69"/>
      <c r="B105" s="8" t="s">
        <v>13</v>
      </c>
      <c r="C105" s="32">
        <v>130245</v>
      </c>
      <c r="D105" s="20">
        <f t="shared" si="15"/>
        <v>-4.9916841736694639E-2</v>
      </c>
      <c r="E105" s="32">
        <v>24004</v>
      </c>
      <c r="F105" s="33">
        <f t="shared" si="17"/>
        <v>-5.1300292466998632E-2</v>
      </c>
      <c r="G105" s="42">
        <v>16280</v>
      </c>
      <c r="H105" s="46">
        <f t="shared" si="12"/>
        <v>-0.13312034078807244</v>
      </c>
      <c r="I105" s="53">
        <v>4240</v>
      </c>
      <c r="J105" s="46">
        <f t="shared" si="13"/>
        <v>-0.13961038961038963</v>
      </c>
      <c r="K105" s="32">
        <v>26902</v>
      </c>
      <c r="L105" s="63">
        <f t="shared" si="18"/>
        <v>0.20259275815824762</v>
      </c>
      <c r="M105" s="32">
        <v>1842</v>
      </c>
      <c r="N105" s="33">
        <f t="shared" si="11"/>
        <v>-0.16462585034013605</v>
      </c>
      <c r="O105" s="32"/>
      <c r="P105" s="33"/>
      <c r="Q105" s="32"/>
      <c r="R105" s="33"/>
      <c r="S105" s="12"/>
      <c r="T105" s="13"/>
      <c r="U105" s="42"/>
      <c r="V105" s="46"/>
      <c r="W105" s="53"/>
      <c r="X105" s="46"/>
      <c r="Y105" s="32"/>
      <c r="Z105" s="63"/>
      <c r="AA105" s="32"/>
      <c r="AB105" s="33"/>
    </row>
    <row r="106" spans="1:28" x14ac:dyDescent="0.2">
      <c r="A106" s="69"/>
      <c r="B106" s="8" t="s">
        <v>14</v>
      </c>
      <c r="C106" s="32">
        <v>131807</v>
      </c>
      <c r="D106" s="20">
        <f t="shared" si="15"/>
        <v>1.7775375468128685E-2</v>
      </c>
      <c r="E106" s="32">
        <v>16770</v>
      </c>
      <c r="F106" s="33">
        <f t="shared" si="17"/>
        <v>-2.8783228123009263E-2</v>
      </c>
      <c r="G106" s="42">
        <v>16230</v>
      </c>
      <c r="H106" s="46">
        <f t="shared" si="12"/>
        <v>-3.0712530712531105E-3</v>
      </c>
      <c r="I106" s="53">
        <v>3040</v>
      </c>
      <c r="J106" s="46">
        <f t="shared" si="13"/>
        <v>-0.18454935622317592</v>
      </c>
      <c r="K106" s="32">
        <v>23714</v>
      </c>
      <c r="L106" s="63">
        <f t="shared" si="18"/>
        <v>0.32118780990584428</v>
      </c>
      <c r="M106" s="32">
        <v>2585</v>
      </c>
      <c r="N106" s="33">
        <f t="shared" si="11"/>
        <v>8.294930875576037E-2</v>
      </c>
      <c r="O106" s="32"/>
      <c r="P106" s="33"/>
      <c r="Q106" s="32"/>
      <c r="R106" s="33"/>
      <c r="S106" s="12"/>
      <c r="T106" s="13"/>
      <c r="U106" s="42"/>
      <c r="V106" s="46"/>
      <c r="W106" s="53"/>
      <c r="X106" s="46"/>
      <c r="Y106" s="32"/>
      <c r="Z106" s="63"/>
      <c r="AA106" s="32"/>
      <c r="AB106" s="33"/>
    </row>
    <row r="107" spans="1:28" x14ac:dyDescent="0.2">
      <c r="A107" s="69"/>
      <c r="B107" s="8" t="s">
        <v>15</v>
      </c>
      <c r="C107" s="32">
        <v>103249</v>
      </c>
      <c r="D107" s="20">
        <f t="shared" si="15"/>
        <v>8.4639465501302524E-2</v>
      </c>
      <c r="E107" s="32">
        <v>14101</v>
      </c>
      <c r="F107" s="33">
        <f t="shared" si="17"/>
        <v>-4.328651875975309E-2</v>
      </c>
      <c r="G107" s="42">
        <v>14400</v>
      </c>
      <c r="H107" s="46">
        <f t="shared" si="12"/>
        <v>4.1841004184099972E-3</v>
      </c>
      <c r="I107" s="53">
        <v>2848</v>
      </c>
      <c r="J107" s="46">
        <f t="shared" si="13"/>
        <v>6.5868263473053856E-2</v>
      </c>
      <c r="K107" s="32">
        <v>19323</v>
      </c>
      <c r="L107" s="63">
        <f t="shared" si="18"/>
        <v>7.5711184100651252E-2</v>
      </c>
      <c r="M107" s="32">
        <v>1204</v>
      </c>
      <c r="N107" s="33">
        <f t="shared" si="11"/>
        <v>-4.0637450199203187E-2</v>
      </c>
      <c r="O107" s="32"/>
      <c r="P107" s="33"/>
      <c r="Q107" s="32"/>
      <c r="R107" s="33"/>
      <c r="S107" s="12"/>
      <c r="T107" s="13"/>
      <c r="U107" s="42"/>
      <c r="V107" s="46"/>
      <c r="W107" s="53"/>
      <c r="X107" s="46"/>
      <c r="Y107" s="32"/>
      <c r="Z107" s="63"/>
      <c r="AA107" s="32"/>
      <c r="AB107" s="33"/>
    </row>
    <row r="108" spans="1:28" x14ac:dyDescent="0.2">
      <c r="A108" s="69"/>
      <c r="B108" s="8" t="s">
        <v>16</v>
      </c>
      <c r="C108" s="32">
        <v>104436</v>
      </c>
      <c r="D108" s="20">
        <f t="shared" si="15"/>
        <v>0.1190810411152663</v>
      </c>
      <c r="E108" s="32">
        <v>13617</v>
      </c>
      <c r="F108" s="33">
        <f t="shared" si="17"/>
        <v>0.26375870069605578</v>
      </c>
      <c r="G108" s="42">
        <v>16900</v>
      </c>
      <c r="H108" s="46">
        <f t="shared" si="12"/>
        <v>1.7459361830222786E-2</v>
      </c>
      <c r="I108" s="53">
        <v>4048</v>
      </c>
      <c r="J108" s="46">
        <f t="shared" si="13"/>
        <v>0.12444444444444436</v>
      </c>
      <c r="K108" s="32">
        <v>16732</v>
      </c>
      <c r="L108" s="63">
        <f t="shared" si="18"/>
        <v>0.128557938756239</v>
      </c>
      <c r="M108" s="32">
        <v>912</v>
      </c>
      <c r="N108" s="33">
        <f t="shared" si="11"/>
        <v>0.19215686274509805</v>
      </c>
      <c r="O108" s="32"/>
      <c r="P108" s="33"/>
      <c r="Q108" s="32"/>
      <c r="R108" s="33"/>
      <c r="S108" s="12"/>
      <c r="T108" s="13"/>
      <c r="U108" s="42"/>
      <c r="V108" s="46"/>
      <c r="W108" s="53"/>
      <c r="X108" s="46"/>
      <c r="Y108" s="32"/>
      <c r="Z108" s="63"/>
      <c r="AA108" s="32"/>
      <c r="AB108" s="33"/>
    </row>
    <row r="109" spans="1:28" x14ac:dyDescent="0.2">
      <c r="A109" s="69"/>
      <c r="B109" s="8" t="s">
        <v>17</v>
      </c>
      <c r="C109" s="32">
        <v>99150</v>
      </c>
      <c r="D109" s="20">
        <f t="shared" si="15"/>
        <v>0.14308442569086566</v>
      </c>
      <c r="E109" s="32">
        <v>7292</v>
      </c>
      <c r="F109" s="33">
        <f t="shared" si="17"/>
        <v>1.9005030743432183E-2</v>
      </c>
      <c r="G109" s="42">
        <v>17930</v>
      </c>
      <c r="H109" s="46">
        <f t="shared" si="12"/>
        <v>-9.3922651933702195E-3</v>
      </c>
      <c r="I109" s="53">
        <v>4672</v>
      </c>
      <c r="J109" s="46">
        <f t="shared" si="13"/>
        <v>3.180212014134276E-2</v>
      </c>
      <c r="K109" s="32">
        <v>13795</v>
      </c>
      <c r="L109" s="63">
        <f t="shared" si="18"/>
        <v>0.1017490615765515</v>
      </c>
      <c r="M109" s="32">
        <v>860</v>
      </c>
      <c r="N109" s="33">
        <f t="shared" si="11"/>
        <v>0.32921174652241114</v>
      </c>
      <c r="O109" s="32"/>
      <c r="P109" s="33"/>
      <c r="Q109" s="32"/>
      <c r="R109" s="33"/>
      <c r="S109" s="12"/>
      <c r="T109" s="13"/>
      <c r="U109" s="42"/>
      <c r="V109" s="46"/>
      <c r="W109" s="53"/>
      <c r="X109" s="46"/>
      <c r="Y109" s="32"/>
      <c r="Z109" s="63"/>
      <c r="AA109" s="32"/>
      <c r="AB109" s="33"/>
    </row>
    <row r="110" spans="1:28" x14ac:dyDescent="0.2">
      <c r="A110" s="70"/>
      <c r="B110" s="22" t="s">
        <v>18</v>
      </c>
      <c r="C110" s="32">
        <v>117606</v>
      </c>
      <c r="D110" s="35">
        <f t="shared" si="15"/>
        <v>0.1545960592583866</v>
      </c>
      <c r="E110" s="32">
        <v>11221</v>
      </c>
      <c r="F110" s="33">
        <f t="shared" si="17"/>
        <v>8.8255261371350979E-2</v>
      </c>
      <c r="G110" s="42">
        <v>21330</v>
      </c>
      <c r="H110" s="46">
        <f t="shared" si="12"/>
        <v>1.4747859181731604E-2</v>
      </c>
      <c r="I110" s="53">
        <v>5680</v>
      </c>
      <c r="J110" s="46">
        <f t="shared" si="13"/>
        <v>-5.5851063829787218E-2</v>
      </c>
      <c r="K110" s="32">
        <v>11808</v>
      </c>
      <c r="L110" s="63">
        <f t="shared" si="18"/>
        <v>0.10200653289780681</v>
      </c>
      <c r="M110" s="34">
        <v>821</v>
      </c>
      <c r="N110" s="33">
        <f t="shared" si="11"/>
        <v>0.603515625</v>
      </c>
      <c r="O110" s="34"/>
      <c r="P110" s="33"/>
      <c r="Q110" s="34"/>
      <c r="R110" s="33"/>
      <c r="S110" s="26"/>
      <c r="T110" s="16"/>
      <c r="U110" s="42"/>
      <c r="V110" s="46"/>
      <c r="W110" s="53"/>
      <c r="X110" s="46"/>
      <c r="Y110" s="32"/>
      <c r="Z110" s="63"/>
      <c r="AA110" s="34"/>
      <c r="AB110" s="33"/>
    </row>
    <row r="111" spans="1:28" x14ac:dyDescent="0.2">
      <c r="A111" s="68" t="s">
        <v>38</v>
      </c>
      <c r="B111" s="17" t="s">
        <v>7</v>
      </c>
      <c r="C111" s="29">
        <v>135766</v>
      </c>
      <c r="D111" s="20">
        <f t="shared" si="15"/>
        <v>0.10046931612777721</v>
      </c>
      <c r="E111" s="29">
        <v>10429</v>
      </c>
      <c r="F111" s="30">
        <f t="shared" ref="F111:F174" si="19">E111/E99-1</f>
        <v>0.13642802658820963</v>
      </c>
      <c r="G111" s="44">
        <v>21380</v>
      </c>
      <c r="H111" s="45">
        <f t="shared" si="12"/>
        <v>7.3832245102963379E-2</v>
      </c>
      <c r="I111" s="57">
        <v>7536</v>
      </c>
      <c r="J111" s="45">
        <f t="shared" si="13"/>
        <v>-1.4644351464435101E-2</v>
      </c>
      <c r="K111" s="29">
        <v>16280</v>
      </c>
      <c r="L111" s="64">
        <f t="shared" si="18"/>
        <v>0.174433703650267</v>
      </c>
      <c r="M111" s="29">
        <v>811</v>
      </c>
      <c r="N111" s="30">
        <f t="shared" si="11"/>
        <v>0.17196531791907516</v>
      </c>
      <c r="O111" s="29"/>
      <c r="P111" s="30"/>
      <c r="Q111" s="29"/>
      <c r="R111" s="30"/>
      <c r="S111" s="31"/>
      <c r="T111" s="13"/>
      <c r="U111" s="44"/>
      <c r="V111" s="45"/>
      <c r="W111" s="57"/>
      <c r="X111" s="45"/>
      <c r="Y111" s="29"/>
      <c r="Z111" s="64"/>
      <c r="AA111" s="29"/>
      <c r="AB111" s="30"/>
    </row>
    <row r="112" spans="1:28" x14ac:dyDescent="0.2">
      <c r="A112" s="69"/>
      <c r="B112" s="8" t="s">
        <v>8</v>
      </c>
      <c r="C112" s="32">
        <v>91720</v>
      </c>
      <c r="D112" s="20">
        <f t="shared" si="15"/>
        <v>3.6548267787188671E-3</v>
      </c>
      <c r="E112" s="32">
        <v>8325</v>
      </c>
      <c r="F112" s="33">
        <f t="shared" si="19"/>
        <v>6.2855070711953509E-3</v>
      </c>
      <c r="G112" s="42">
        <v>16560</v>
      </c>
      <c r="H112" s="46">
        <f t="shared" si="12"/>
        <v>-0.24314442413162707</v>
      </c>
      <c r="I112" s="53">
        <v>4080</v>
      </c>
      <c r="J112" s="46">
        <f t="shared" si="13"/>
        <v>-0.2837078651685393</v>
      </c>
      <c r="K112" s="32">
        <v>14067</v>
      </c>
      <c r="L112" s="63">
        <f t="shared" si="18"/>
        <v>-4.8691418137553288E-2</v>
      </c>
      <c r="M112" s="32">
        <v>653</v>
      </c>
      <c r="N112" s="33">
        <f t="shared" si="11"/>
        <v>2.3510971786833857E-2</v>
      </c>
      <c r="O112" s="32"/>
      <c r="P112" s="33"/>
      <c r="Q112" s="32"/>
      <c r="R112" s="33"/>
      <c r="S112" s="31"/>
      <c r="T112" s="13"/>
      <c r="U112" s="42"/>
      <c r="V112" s="46"/>
      <c r="W112" s="53"/>
      <c r="X112" s="46"/>
      <c r="Y112" s="32"/>
      <c r="Z112" s="63"/>
      <c r="AA112" s="32"/>
      <c r="AB112" s="33"/>
    </row>
    <row r="113" spans="1:28" x14ac:dyDescent="0.2">
      <c r="A113" s="69"/>
      <c r="B113" s="8" t="s">
        <v>9</v>
      </c>
      <c r="C113" s="32">
        <v>92551</v>
      </c>
      <c r="D113" s="20">
        <f t="shared" si="15"/>
        <v>9.448800274358149E-2</v>
      </c>
      <c r="E113" s="32">
        <v>8175</v>
      </c>
      <c r="F113" s="33">
        <f t="shared" si="19"/>
        <v>8.9273817455030047E-2</v>
      </c>
      <c r="G113" s="42">
        <v>16590</v>
      </c>
      <c r="H113" s="46">
        <f t="shared" si="12"/>
        <v>-5.5776892430278835E-2</v>
      </c>
      <c r="I113" s="53">
        <v>5200</v>
      </c>
      <c r="J113" s="46">
        <f t="shared" si="13"/>
        <v>-4.692082111436946E-2</v>
      </c>
      <c r="K113" s="32">
        <v>16246</v>
      </c>
      <c r="L113" s="63">
        <f t="shared" si="18"/>
        <v>0.24729366602687142</v>
      </c>
      <c r="M113" s="32">
        <v>633</v>
      </c>
      <c r="N113" s="33">
        <f t="shared" si="11"/>
        <v>-4.2360060514372161E-2</v>
      </c>
      <c r="O113" s="32"/>
      <c r="P113" s="33"/>
      <c r="Q113" s="32"/>
      <c r="R113" s="33"/>
      <c r="S113" s="31"/>
      <c r="T113" s="13"/>
      <c r="U113" s="42"/>
      <c r="V113" s="46"/>
      <c r="W113" s="53"/>
      <c r="X113" s="46"/>
      <c r="Y113" s="32"/>
      <c r="Z113" s="63"/>
      <c r="AA113" s="32"/>
      <c r="AB113" s="33"/>
    </row>
    <row r="114" spans="1:28" x14ac:dyDescent="0.2">
      <c r="A114" s="69"/>
      <c r="B114" s="8" t="s">
        <v>10</v>
      </c>
      <c r="C114" s="32">
        <v>94652</v>
      </c>
      <c r="D114" s="20">
        <f t="shared" si="15"/>
        <v>7.2349489044479132E-2</v>
      </c>
      <c r="E114" s="32">
        <v>8842</v>
      </c>
      <c r="F114" s="33">
        <f t="shared" si="19"/>
        <v>0.13402590740028208</v>
      </c>
      <c r="G114" s="42">
        <v>15290</v>
      </c>
      <c r="H114" s="46">
        <f t="shared" si="12"/>
        <v>-7.7871512005190935E-3</v>
      </c>
      <c r="I114" s="53">
        <v>3808</v>
      </c>
      <c r="J114" s="46">
        <f t="shared" si="13"/>
        <v>4.3859649122806932E-2</v>
      </c>
      <c r="K114" s="32">
        <v>18060</v>
      </c>
      <c r="L114" s="63">
        <f t="shared" si="18"/>
        <v>0.23715577476366634</v>
      </c>
      <c r="M114" s="32">
        <v>754</v>
      </c>
      <c r="N114" s="33">
        <f t="shared" si="11"/>
        <v>9.4339622641509441E-2</v>
      </c>
      <c r="O114" s="32"/>
      <c r="P114" s="33"/>
      <c r="Q114" s="32"/>
      <c r="R114" s="33"/>
      <c r="S114" s="31"/>
      <c r="T114" s="13"/>
      <c r="U114" s="42"/>
      <c r="V114" s="46"/>
      <c r="W114" s="53"/>
      <c r="X114" s="46"/>
      <c r="Y114" s="32"/>
      <c r="Z114" s="63"/>
      <c r="AA114" s="32"/>
      <c r="AB114" s="33"/>
    </row>
    <row r="115" spans="1:28" x14ac:dyDescent="0.2">
      <c r="A115" s="69"/>
      <c r="B115" s="8" t="s">
        <v>11</v>
      </c>
      <c r="C115" s="32">
        <v>120355</v>
      </c>
      <c r="D115" s="20">
        <f t="shared" si="15"/>
        <v>0.15319018463690637</v>
      </c>
      <c r="E115" s="32">
        <v>13985</v>
      </c>
      <c r="F115" s="33">
        <f t="shared" si="19"/>
        <v>7.1072987669449361E-2</v>
      </c>
      <c r="G115" s="42">
        <v>14020</v>
      </c>
      <c r="H115" s="46">
        <f t="shared" si="12"/>
        <v>4.0831477357089918E-2</v>
      </c>
      <c r="I115" s="53">
        <v>2656</v>
      </c>
      <c r="J115" s="46">
        <f t="shared" si="13"/>
        <v>-0.12169312169312174</v>
      </c>
      <c r="K115" s="32">
        <v>19010</v>
      </c>
      <c r="L115" s="63">
        <f t="shared" si="18"/>
        <v>-4.0044437711457825E-2</v>
      </c>
      <c r="M115" s="32">
        <v>1637</v>
      </c>
      <c r="N115" s="33">
        <f t="shared" si="11"/>
        <v>0.6256206554121152</v>
      </c>
      <c r="O115" s="32"/>
      <c r="P115" s="33"/>
      <c r="Q115" s="32"/>
      <c r="R115" s="33"/>
      <c r="S115" s="31"/>
      <c r="T115" s="13"/>
      <c r="U115" s="42"/>
      <c r="V115" s="46"/>
      <c r="W115" s="53"/>
      <c r="X115" s="46"/>
      <c r="Y115" s="32"/>
      <c r="Z115" s="63"/>
      <c r="AA115" s="32"/>
      <c r="AB115" s="33"/>
    </row>
    <row r="116" spans="1:28" x14ac:dyDescent="0.2">
      <c r="A116" s="69"/>
      <c r="B116" s="8" t="s">
        <v>12</v>
      </c>
      <c r="C116" s="32">
        <v>131007</v>
      </c>
      <c r="D116" s="20">
        <f t="shared" si="15"/>
        <v>0.12331832797427644</v>
      </c>
      <c r="E116" s="32">
        <v>18518</v>
      </c>
      <c r="F116" s="33">
        <f t="shared" si="19"/>
        <v>4.0512445917851414E-2</v>
      </c>
      <c r="G116" s="42">
        <v>14540</v>
      </c>
      <c r="H116" s="46">
        <f t="shared" si="12"/>
        <v>4.1547277936962779E-2</v>
      </c>
      <c r="I116" s="53">
        <v>2896</v>
      </c>
      <c r="J116" s="46">
        <f t="shared" si="13"/>
        <v>0</v>
      </c>
      <c r="K116" s="32">
        <v>21718</v>
      </c>
      <c r="L116" s="63">
        <f t="shared" si="18"/>
        <v>9.9144693557366326E-2</v>
      </c>
      <c r="M116" s="32">
        <v>2187</v>
      </c>
      <c r="N116" s="33">
        <f t="shared" si="11"/>
        <v>0.28798586572438162</v>
      </c>
      <c r="O116" s="32"/>
      <c r="P116" s="33"/>
      <c r="Q116" s="32"/>
      <c r="R116" s="33"/>
      <c r="S116" s="31"/>
      <c r="T116" s="13"/>
      <c r="U116" s="42"/>
      <c r="V116" s="46"/>
      <c r="W116" s="53"/>
      <c r="X116" s="46"/>
      <c r="Y116" s="32"/>
      <c r="Z116" s="63"/>
      <c r="AA116" s="32"/>
      <c r="AB116" s="33"/>
    </row>
    <row r="117" spans="1:28" x14ac:dyDescent="0.2">
      <c r="A117" s="69"/>
      <c r="B117" s="8" t="s">
        <v>13</v>
      </c>
      <c r="C117" s="32">
        <v>151207</v>
      </c>
      <c r="D117" s="33">
        <f t="shared" ref="D117:D122" si="20">C117/C105-1</f>
        <v>0.16094283849667934</v>
      </c>
      <c r="E117" s="32">
        <v>24728</v>
      </c>
      <c r="F117" s="33">
        <f t="shared" si="19"/>
        <v>3.0161639726712153E-2</v>
      </c>
      <c r="G117" s="42">
        <v>15900</v>
      </c>
      <c r="H117" s="46">
        <f t="shared" si="12"/>
        <v>-2.3341523341523396E-2</v>
      </c>
      <c r="I117" s="53">
        <v>3808</v>
      </c>
      <c r="J117" s="46">
        <f t="shared" si="13"/>
        <v>-0.10188679245283017</v>
      </c>
      <c r="K117" s="32">
        <v>30333</v>
      </c>
      <c r="L117" s="63">
        <f t="shared" si="18"/>
        <v>0.12753698609768782</v>
      </c>
      <c r="M117" s="32">
        <v>1901</v>
      </c>
      <c r="N117" s="33">
        <f t="shared" si="11"/>
        <v>3.2030401737242128E-2</v>
      </c>
      <c r="O117" s="32"/>
      <c r="P117" s="33"/>
      <c r="Q117" s="32"/>
      <c r="R117" s="33"/>
      <c r="S117" s="31"/>
      <c r="T117" s="13"/>
      <c r="U117" s="42"/>
      <c r="V117" s="46"/>
      <c r="W117" s="53"/>
      <c r="X117" s="46"/>
      <c r="Y117" s="32"/>
      <c r="Z117" s="63"/>
      <c r="AA117" s="32"/>
      <c r="AB117" s="33"/>
    </row>
    <row r="118" spans="1:28" x14ac:dyDescent="0.2">
      <c r="A118" s="69"/>
      <c r="B118" s="8" t="s">
        <v>14</v>
      </c>
      <c r="C118" s="32">
        <v>143227</v>
      </c>
      <c r="D118" s="33">
        <f t="shared" si="20"/>
        <v>8.6641832376125771E-2</v>
      </c>
      <c r="E118" s="32">
        <v>18046</v>
      </c>
      <c r="F118" s="33">
        <f t="shared" si="19"/>
        <v>7.6088252832438918E-2</v>
      </c>
      <c r="G118" s="42">
        <v>15030</v>
      </c>
      <c r="H118" s="46">
        <f t="shared" si="12"/>
        <v>-7.3937153419593393E-2</v>
      </c>
      <c r="I118" s="53">
        <v>2912</v>
      </c>
      <c r="J118" s="46">
        <f t="shared" si="13"/>
        <v>-4.2105263157894757E-2</v>
      </c>
      <c r="K118" s="32">
        <v>23376</v>
      </c>
      <c r="L118" s="63">
        <f t="shared" si="18"/>
        <v>-1.4253183773298428E-2</v>
      </c>
      <c r="M118" s="32">
        <v>2123</v>
      </c>
      <c r="N118" s="33">
        <f t="shared" si="11"/>
        <v>-0.17872340425531916</v>
      </c>
      <c r="O118" s="32"/>
      <c r="P118" s="33"/>
      <c r="Q118" s="32"/>
      <c r="R118" s="33"/>
      <c r="S118" s="31"/>
      <c r="T118" s="13"/>
      <c r="U118" s="42"/>
      <c r="V118" s="46"/>
      <c r="W118" s="53"/>
      <c r="X118" s="46"/>
      <c r="Y118" s="32"/>
      <c r="Z118" s="63"/>
      <c r="AA118" s="32"/>
      <c r="AB118" s="33"/>
    </row>
    <row r="119" spans="1:28" x14ac:dyDescent="0.2">
      <c r="A119" s="69"/>
      <c r="B119" s="8" t="s">
        <v>15</v>
      </c>
      <c r="C119" s="32">
        <v>123909</v>
      </c>
      <c r="D119" s="33">
        <f t="shared" si="20"/>
        <v>0.20009879030305378</v>
      </c>
      <c r="E119" s="32">
        <v>16638</v>
      </c>
      <c r="F119" s="33">
        <f t="shared" si="19"/>
        <v>0.17991631799163188</v>
      </c>
      <c r="G119" s="42">
        <v>16230</v>
      </c>
      <c r="H119" s="46">
        <f t="shared" si="12"/>
        <v>0.12708333333333344</v>
      </c>
      <c r="I119" s="53">
        <v>3504</v>
      </c>
      <c r="J119" s="46">
        <f t="shared" si="13"/>
        <v>0.2303370786516854</v>
      </c>
      <c r="K119" s="32">
        <v>19877</v>
      </c>
      <c r="L119" s="63">
        <f>(K119/K107-1)</f>
        <v>2.8670496299746384E-2</v>
      </c>
      <c r="M119" s="32">
        <v>2254</v>
      </c>
      <c r="N119" s="33">
        <f t="shared" si="11"/>
        <v>0.87209302325581395</v>
      </c>
      <c r="O119" s="32"/>
      <c r="P119" s="33"/>
      <c r="Q119" s="32"/>
      <c r="R119" s="33"/>
      <c r="S119" s="31"/>
      <c r="T119" s="13"/>
      <c r="U119" s="42"/>
      <c r="V119" s="46"/>
      <c r="W119" s="53"/>
      <c r="X119" s="46"/>
      <c r="Y119" s="32"/>
      <c r="Z119" s="63"/>
      <c r="AA119" s="32"/>
      <c r="AB119" s="33"/>
    </row>
    <row r="120" spans="1:28" x14ac:dyDescent="0.2">
      <c r="A120" s="69"/>
      <c r="B120" s="8" t="s">
        <v>16</v>
      </c>
      <c r="C120" s="32">
        <v>117240</v>
      </c>
      <c r="D120" s="33">
        <f t="shared" si="20"/>
        <v>0.12260140181546597</v>
      </c>
      <c r="E120" s="32">
        <v>13068</v>
      </c>
      <c r="F120" s="33">
        <f t="shared" si="19"/>
        <v>-4.0317250495703894E-2</v>
      </c>
      <c r="G120" s="42">
        <v>16600</v>
      </c>
      <c r="H120" s="46">
        <f t="shared" si="12"/>
        <v>-1.7751479289940808E-2</v>
      </c>
      <c r="I120" s="53">
        <v>4224</v>
      </c>
      <c r="J120" s="46">
        <f t="shared" si="13"/>
        <v>4.3478260869565188E-2</v>
      </c>
      <c r="K120" s="32">
        <v>20913</v>
      </c>
      <c r="L120" s="63">
        <f>(K120/K108-1)</f>
        <v>0.24988046856323209</v>
      </c>
      <c r="M120" s="32">
        <v>1218</v>
      </c>
      <c r="N120" s="33">
        <f t="shared" si="11"/>
        <v>0.33552631578947367</v>
      </c>
      <c r="O120" s="32"/>
      <c r="P120" s="33"/>
      <c r="Q120" s="32"/>
      <c r="R120" s="33"/>
      <c r="S120" s="31"/>
      <c r="T120" s="13"/>
      <c r="U120" s="42"/>
      <c r="V120" s="46"/>
      <c r="W120" s="53"/>
      <c r="X120" s="46"/>
      <c r="Y120" s="32"/>
      <c r="Z120" s="63"/>
      <c r="AA120" s="32"/>
      <c r="AB120" s="33"/>
    </row>
    <row r="121" spans="1:28" x14ac:dyDescent="0.2">
      <c r="A121" s="69"/>
      <c r="B121" s="8" t="s">
        <v>17</v>
      </c>
      <c r="C121" s="32">
        <v>108660</v>
      </c>
      <c r="D121" s="33">
        <f t="shared" si="20"/>
        <v>9.5915279878971305E-2</v>
      </c>
      <c r="E121" s="32">
        <v>7478</v>
      </c>
      <c r="F121" s="33">
        <f t="shared" si="19"/>
        <v>2.5507405375754244E-2</v>
      </c>
      <c r="G121" s="42">
        <v>16650</v>
      </c>
      <c r="H121" s="46">
        <f t="shared" si="12"/>
        <v>-7.1388733965421114E-2</v>
      </c>
      <c r="I121" s="53">
        <v>4832</v>
      </c>
      <c r="J121" s="46">
        <f t="shared" si="13"/>
        <v>3.4246575342465668E-2</v>
      </c>
      <c r="K121" s="32">
        <v>15527</v>
      </c>
      <c r="L121" s="63">
        <f>(K121/K109-1)</f>
        <v>0.12555273649873144</v>
      </c>
      <c r="M121" s="32">
        <v>842</v>
      </c>
      <c r="N121" s="33">
        <f t="shared" si="11"/>
        <v>-2.0930232558139535E-2</v>
      </c>
      <c r="O121" s="32"/>
      <c r="P121" s="33"/>
      <c r="Q121" s="32"/>
      <c r="R121" s="33"/>
      <c r="S121" s="31"/>
      <c r="T121" s="13"/>
      <c r="U121" s="42"/>
      <c r="V121" s="46"/>
      <c r="W121" s="53"/>
      <c r="X121" s="46"/>
      <c r="Y121" s="32"/>
      <c r="Z121" s="63"/>
      <c r="AA121" s="32"/>
      <c r="AB121" s="33"/>
    </row>
    <row r="122" spans="1:28" x14ac:dyDescent="0.2">
      <c r="A122" s="70"/>
      <c r="B122" s="22" t="s">
        <v>18</v>
      </c>
      <c r="C122" s="32">
        <v>127630</v>
      </c>
      <c r="D122" s="33">
        <f t="shared" si="20"/>
        <v>8.5233746577555669E-2</v>
      </c>
      <c r="E122" s="32">
        <v>10291</v>
      </c>
      <c r="F122" s="33">
        <f t="shared" si="19"/>
        <v>-8.288031369753146E-2</v>
      </c>
      <c r="G122" s="42">
        <v>20080</v>
      </c>
      <c r="H122" s="46">
        <f t="shared" si="12"/>
        <v>-5.8602906704172564E-2</v>
      </c>
      <c r="I122" s="53">
        <v>5536</v>
      </c>
      <c r="J122" s="46">
        <f>(I122/I110-1)</f>
        <v>-2.5352112676056304E-2</v>
      </c>
      <c r="K122" s="32">
        <v>13458</v>
      </c>
      <c r="L122" s="63">
        <f>(K122/K110-1)</f>
        <v>0.1397357723577235</v>
      </c>
      <c r="M122" s="32">
        <v>842</v>
      </c>
      <c r="N122" s="33">
        <f t="shared" si="11"/>
        <v>2.5578562728380026E-2</v>
      </c>
      <c r="O122" s="32"/>
      <c r="P122" s="33"/>
      <c r="Q122" s="32"/>
      <c r="R122" s="33"/>
      <c r="S122" s="31"/>
      <c r="T122" s="13"/>
      <c r="U122" s="42"/>
      <c r="V122" s="46"/>
      <c r="W122" s="53"/>
      <c r="X122" s="46"/>
      <c r="Y122" s="32"/>
      <c r="Z122" s="63"/>
      <c r="AA122" s="32"/>
      <c r="AB122" s="33"/>
    </row>
    <row r="123" spans="1:28" x14ac:dyDescent="0.2">
      <c r="A123" s="68" t="s">
        <v>39</v>
      </c>
      <c r="B123" s="17" t="s">
        <v>7</v>
      </c>
      <c r="C123" s="29">
        <v>1473365</v>
      </c>
      <c r="D123" s="30">
        <f>C123/SUM(C111:C122)-1</f>
        <v>2.4647338802328944E-2</v>
      </c>
      <c r="E123" s="29">
        <v>10459</v>
      </c>
      <c r="F123" s="30">
        <f t="shared" si="19"/>
        <v>2.8765941125707961E-3</v>
      </c>
      <c r="G123" s="44">
        <v>22100</v>
      </c>
      <c r="H123" s="45">
        <f t="shared" ref="H123:H145" si="21">(G123-G111)/G111</f>
        <v>3.3676333021515438E-2</v>
      </c>
      <c r="I123" s="57">
        <v>8080</v>
      </c>
      <c r="J123" s="45">
        <f>(I123-I111)/I111</f>
        <v>7.2186836518046707E-2</v>
      </c>
      <c r="K123" s="29">
        <v>19021</v>
      </c>
      <c r="L123" s="30">
        <f t="shared" ref="L123:L160" si="22">K123/K111-1</f>
        <v>0.16836609336609332</v>
      </c>
      <c r="M123" s="57">
        <v>1085</v>
      </c>
      <c r="N123" s="30">
        <f t="shared" si="11"/>
        <v>0.33785450061652283</v>
      </c>
      <c r="O123" s="57"/>
      <c r="P123" s="30"/>
      <c r="Q123" s="57"/>
      <c r="R123" s="30"/>
      <c r="S123" s="24"/>
      <c r="T123" s="18"/>
      <c r="U123" s="44"/>
      <c r="V123" s="45"/>
      <c r="W123" s="57"/>
      <c r="X123" s="45"/>
      <c r="Y123" s="29"/>
      <c r="Z123" s="30"/>
      <c r="AA123" s="57"/>
      <c r="AB123" s="30"/>
    </row>
    <row r="124" spans="1:28" x14ac:dyDescent="0.2">
      <c r="A124" s="69"/>
      <c r="B124" s="8" t="s">
        <v>8</v>
      </c>
      <c r="C124" s="32"/>
      <c r="D124" s="33"/>
      <c r="E124" s="32">
        <v>8922</v>
      </c>
      <c r="F124" s="33">
        <f t="shared" si="19"/>
        <v>7.1711711711711645E-2</v>
      </c>
      <c r="G124" s="42">
        <v>18510</v>
      </c>
      <c r="H124" s="46">
        <f t="shared" si="21"/>
        <v>0.11775362318840579</v>
      </c>
      <c r="I124" s="53">
        <v>5376</v>
      </c>
      <c r="J124" s="46">
        <f t="shared" ref="J124:J166" si="23">I124/I112-1</f>
        <v>0.31764705882352939</v>
      </c>
      <c r="K124" s="32">
        <v>16661</v>
      </c>
      <c r="L124" s="63">
        <f t="shared" si="22"/>
        <v>0.1844032131940001</v>
      </c>
      <c r="M124" s="53">
        <v>862</v>
      </c>
      <c r="N124" s="33">
        <f t="shared" si="11"/>
        <v>0.32006125574272587</v>
      </c>
      <c r="O124" s="53"/>
      <c r="P124" s="33"/>
      <c r="Q124" s="53"/>
      <c r="R124" s="33"/>
      <c r="S124" s="9"/>
      <c r="T124" s="13"/>
      <c r="U124" s="42"/>
      <c r="V124" s="46"/>
      <c r="W124" s="53"/>
      <c r="X124" s="46"/>
      <c r="Y124" s="32"/>
      <c r="Z124" s="63"/>
      <c r="AA124" s="53"/>
      <c r="AB124" s="33"/>
    </row>
    <row r="125" spans="1:28" x14ac:dyDescent="0.2">
      <c r="A125" s="69"/>
      <c r="B125" s="8" t="s">
        <v>9</v>
      </c>
      <c r="C125" s="32"/>
      <c r="D125" s="33"/>
      <c r="E125" s="32">
        <v>8764</v>
      </c>
      <c r="F125" s="33">
        <f t="shared" si="19"/>
        <v>7.2048929663608652E-2</v>
      </c>
      <c r="G125" s="42">
        <v>16450</v>
      </c>
      <c r="H125" s="46">
        <f t="shared" si="21"/>
        <v>-8.4388185654008432E-3</v>
      </c>
      <c r="I125" s="53">
        <v>5312</v>
      </c>
      <c r="J125" s="46">
        <f t="shared" si="23"/>
        <v>2.1538461538461506E-2</v>
      </c>
      <c r="K125" s="32">
        <v>16467</v>
      </c>
      <c r="L125" s="63">
        <f t="shared" si="22"/>
        <v>1.3603348516557867E-2</v>
      </c>
      <c r="M125" s="53">
        <v>984</v>
      </c>
      <c r="N125" s="33">
        <f t="shared" si="11"/>
        <v>0.5545023696682464</v>
      </c>
      <c r="O125" s="53"/>
      <c r="P125" s="33"/>
      <c r="Q125" s="53"/>
      <c r="R125" s="33"/>
      <c r="S125" s="9"/>
      <c r="T125" s="13"/>
      <c r="U125" s="42"/>
      <c r="V125" s="46"/>
      <c r="W125" s="53"/>
      <c r="X125" s="46"/>
      <c r="Y125" s="32"/>
      <c r="Z125" s="63"/>
      <c r="AA125" s="53"/>
      <c r="AB125" s="33"/>
    </row>
    <row r="126" spans="1:28" x14ac:dyDescent="0.2">
      <c r="A126" s="69"/>
      <c r="B126" s="8" t="s">
        <v>10</v>
      </c>
      <c r="C126" s="32"/>
      <c r="D126" s="33"/>
      <c r="E126" s="32">
        <v>10969</v>
      </c>
      <c r="F126" s="33">
        <f t="shared" si="19"/>
        <v>0.24055643519565706</v>
      </c>
      <c r="G126" s="42">
        <v>14700</v>
      </c>
      <c r="H126" s="46">
        <f t="shared" si="21"/>
        <v>-3.858731196860693E-2</v>
      </c>
      <c r="I126" s="53">
        <v>3696</v>
      </c>
      <c r="J126" s="46">
        <f t="shared" si="23"/>
        <v>-2.9411764705882359E-2</v>
      </c>
      <c r="K126" s="32">
        <v>19058</v>
      </c>
      <c r="L126" s="63">
        <f t="shared" si="22"/>
        <v>5.5260243632336614E-2</v>
      </c>
      <c r="M126" s="53">
        <v>899</v>
      </c>
      <c r="N126" s="33">
        <f t="shared" si="11"/>
        <v>0.19230769230769232</v>
      </c>
      <c r="O126" s="53"/>
      <c r="P126" s="33"/>
      <c r="Q126" s="53"/>
      <c r="R126" s="33"/>
      <c r="S126" s="9"/>
      <c r="T126" s="13"/>
      <c r="U126" s="42"/>
      <c r="V126" s="46"/>
      <c r="W126" s="53"/>
      <c r="X126" s="46"/>
      <c r="Y126" s="32"/>
      <c r="Z126" s="63"/>
      <c r="AA126" s="53"/>
      <c r="AB126" s="33"/>
    </row>
    <row r="127" spans="1:28" x14ac:dyDescent="0.2">
      <c r="A127" s="69"/>
      <c r="B127" s="8" t="s">
        <v>11</v>
      </c>
      <c r="C127" s="32"/>
      <c r="D127" s="33"/>
      <c r="E127" s="32">
        <v>17133</v>
      </c>
      <c r="F127" s="33">
        <f t="shared" si="19"/>
        <v>0.22509831962817306</v>
      </c>
      <c r="G127" s="42">
        <v>14710</v>
      </c>
      <c r="H127" s="46">
        <f t="shared" si="21"/>
        <v>4.9215406562054205E-2</v>
      </c>
      <c r="I127" s="53">
        <v>3184</v>
      </c>
      <c r="J127" s="46">
        <f t="shared" si="23"/>
        <v>0.1987951807228916</v>
      </c>
      <c r="K127" s="32">
        <v>21521</v>
      </c>
      <c r="L127" s="63">
        <f t="shared" si="22"/>
        <v>0.13208837453971589</v>
      </c>
      <c r="M127" s="53">
        <v>1145</v>
      </c>
      <c r="N127" s="33">
        <f t="shared" si="11"/>
        <v>-0.30054978619425776</v>
      </c>
      <c r="O127" s="53"/>
      <c r="P127" s="33"/>
      <c r="Q127" s="53"/>
      <c r="R127" s="33"/>
      <c r="S127" s="9"/>
      <c r="T127" s="13"/>
      <c r="U127" s="42"/>
      <c r="V127" s="46"/>
      <c r="W127" s="53"/>
      <c r="X127" s="46"/>
      <c r="Y127" s="32"/>
      <c r="Z127" s="63"/>
      <c r="AA127" s="53"/>
      <c r="AB127" s="33"/>
    </row>
    <row r="128" spans="1:28" x14ac:dyDescent="0.2">
      <c r="A128" s="69"/>
      <c r="B128" s="8" t="s">
        <v>12</v>
      </c>
      <c r="C128" s="32"/>
      <c r="D128" s="33"/>
      <c r="E128" s="32">
        <v>20635</v>
      </c>
      <c r="F128" s="33">
        <f t="shared" si="19"/>
        <v>0.11432120099362786</v>
      </c>
      <c r="G128" s="42">
        <v>12620</v>
      </c>
      <c r="H128" s="46">
        <f t="shared" si="21"/>
        <v>-0.13204951856946354</v>
      </c>
      <c r="I128" s="53">
        <v>2608</v>
      </c>
      <c r="J128" s="46">
        <f t="shared" si="23"/>
        <v>-9.9447513812154664E-2</v>
      </c>
      <c r="K128" s="32">
        <v>22293</v>
      </c>
      <c r="L128" s="63">
        <f t="shared" si="22"/>
        <v>2.6475734413850205E-2</v>
      </c>
      <c r="M128" s="53">
        <v>2193</v>
      </c>
      <c r="N128" s="33">
        <f t="shared" si="11"/>
        <v>2.7434842249657062E-3</v>
      </c>
      <c r="O128" s="53"/>
      <c r="P128" s="33"/>
      <c r="Q128" s="53"/>
      <c r="R128" s="33"/>
      <c r="S128" s="9"/>
      <c r="T128" s="13"/>
      <c r="U128" s="42"/>
      <c r="V128" s="46"/>
      <c r="W128" s="53"/>
      <c r="X128" s="46"/>
      <c r="Y128" s="32"/>
      <c r="Z128" s="63"/>
      <c r="AA128" s="53"/>
      <c r="AB128" s="33"/>
    </row>
    <row r="129" spans="1:28" x14ac:dyDescent="0.2">
      <c r="A129" s="69"/>
      <c r="B129" s="8" t="s">
        <v>13</v>
      </c>
      <c r="C129" s="32"/>
      <c r="D129" s="33"/>
      <c r="E129" s="32">
        <v>28997</v>
      </c>
      <c r="F129" s="33">
        <f t="shared" si="19"/>
        <v>0.17263830475574249</v>
      </c>
      <c r="G129" s="42">
        <v>15500</v>
      </c>
      <c r="H129" s="46">
        <f t="shared" si="21"/>
        <v>-2.5157232704402517E-2</v>
      </c>
      <c r="I129" s="53">
        <v>3904</v>
      </c>
      <c r="J129" s="46">
        <f t="shared" si="23"/>
        <v>2.5210084033613356E-2</v>
      </c>
      <c r="K129" s="32">
        <v>29670</v>
      </c>
      <c r="L129" s="63">
        <f t="shared" si="22"/>
        <v>-2.1857383048165313E-2</v>
      </c>
      <c r="M129" s="53">
        <v>1937</v>
      </c>
      <c r="N129" s="33">
        <f t="shared" si="11"/>
        <v>1.8937401367701209E-2</v>
      </c>
      <c r="O129" s="53"/>
      <c r="P129" s="33"/>
      <c r="Q129" s="53"/>
      <c r="R129" s="33"/>
      <c r="S129" s="9"/>
      <c r="T129" s="13"/>
      <c r="U129" s="42"/>
      <c r="V129" s="46"/>
      <c r="W129" s="53"/>
      <c r="X129" s="46"/>
      <c r="Y129" s="32"/>
      <c r="Z129" s="63"/>
      <c r="AA129" s="53"/>
      <c r="AB129" s="33"/>
    </row>
    <row r="130" spans="1:28" x14ac:dyDescent="0.2">
      <c r="A130" s="69"/>
      <c r="B130" s="8" t="s">
        <v>14</v>
      </c>
      <c r="C130" s="32"/>
      <c r="D130" s="33"/>
      <c r="E130" s="32">
        <v>20603</v>
      </c>
      <c r="F130" s="33">
        <f t="shared" si="19"/>
        <v>0.14169345007203815</v>
      </c>
      <c r="G130" s="42">
        <v>16260</v>
      </c>
      <c r="H130" s="46">
        <f t="shared" si="21"/>
        <v>8.1836327345309379E-2</v>
      </c>
      <c r="I130" s="53">
        <v>3200</v>
      </c>
      <c r="J130" s="46">
        <f t="shared" si="23"/>
        <v>9.8901098901098994E-2</v>
      </c>
      <c r="K130" s="32">
        <v>26244</v>
      </c>
      <c r="L130" s="63">
        <f t="shared" si="22"/>
        <v>0.12268993839835729</v>
      </c>
      <c r="M130" s="53">
        <v>2136</v>
      </c>
      <c r="N130" s="33">
        <f t="shared" si="11"/>
        <v>6.1234102684879889E-3</v>
      </c>
      <c r="O130" s="53"/>
      <c r="P130" s="33"/>
      <c r="Q130" s="53"/>
      <c r="R130" s="33"/>
      <c r="S130" s="9"/>
      <c r="T130" s="13"/>
      <c r="U130" s="42"/>
      <c r="V130" s="46"/>
      <c r="W130" s="53"/>
      <c r="X130" s="46"/>
      <c r="Y130" s="32"/>
      <c r="Z130" s="63"/>
      <c r="AA130" s="53"/>
      <c r="AB130" s="33"/>
    </row>
    <row r="131" spans="1:28" x14ac:dyDescent="0.2">
      <c r="A131" s="69"/>
      <c r="B131" s="8" t="s">
        <v>15</v>
      </c>
      <c r="C131" s="32"/>
      <c r="D131" s="33"/>
      <c r="E131" s="32">
        <v>19661</v>
      </c>
      <c r="F131" s="33">
        <f t="shared" si="19"/>
        <v>0.18169251111912499</v>
      </c>
      <c r="G131" s="42">
        <v>15230</v>
      </c>
      <c r="H131" s="46">
        <f t="shared" si="21"/>
        <v>-6.1614294516327786E-2</v>
      </c>
      <c r="I131" s="53">
        <v>3520</v>
      </c>
      <c r="J131" s="46">
        <f t="shared" si="23"/>
        <v>4.5662100456620447E-3</v>
      </c>
      <c r="K131" s="32">
        <v>26584</v>
      </c>
      <c r="L131" s="63">
        <f t="shared" si="22"/>
        <v>0.33742516476329421</v>
      </c>
      <c r="M131" s="53">
        <v>1230</v>
      </c>
      <c r="N131" s="33">
        <f t="shared" si="11"/>
        <v>-0.45430346051464066</v>
      </c>
      <c r="O131" s="53"/>
      <c r="P131" s="33"/>
      <c r="Q131" s="53"/>
      <c r="R131" s="33"/>
      <c r="S131" s="9"/>
      <c r="T131" s="13"/>
      <c r="U131" s="42"/>
      <c r="V131" s="46"/>
      <c r="W131" s="53"/>
      <c r="X131" s="46"/>
      <c r="Y131" s="32"/>
      <c r="Z131" s="63"/>
      <c r="AA131" s="53"/>
      <c r="AB131" s="33"/>
    </row>
    <row r="132" spans="1:28" x14ac:dyDescent="0.2">
      <c r="A132" s="69"/>
      <c r="B132" s="8" t="s">
        <v>16</v>
      </c>
      <c r="C132" s="32"/>
      <c r="D132" s="33"/>
      <c r="E132" s="32">
        <v>17946</v>
      </c>
      <c r="F132" s="33">
        <f t="shared" si="19"/>
        <v>0.3732782369146006</v>
      </c>
      <c r="G132" s="42">
        <v>15790</v>
      </c>
      <c r="H132" s="46">
        <f t="shared" si="21"/>
        <v>-4.8795180722891567E-2</v>
      </c>
      <c r="I132" s="53">
        <v>4400</v>
      </c>
      <c r="J132" s="46">
        <f t="shared" si="23"/>
        <v>4.1666666666666741E-2</v>
      </c>
      <c r="K132" s="32">
        <v>22465</v>
      </c>
      <c r="L132" s="63">
        <f t="shared" si="22"/>
        <v>7.4212212499402241E-2</v>
      </c>
      <c r="M132" s="53">
        <v>1191</v>
      </c>
      <c r="N132" s="33">
        <f t="shared" si="11"/>
        <v>-2.2167487684729065E-2</v>
      </c>
      <c r="O132" s="53"/>
      <c r="P132" s="33"/>
      <c r="Q132" s="53"/>
      <c r="R132" s="33"/>
      <c r="S132" s="9"/>
      <c r="T132" s="13"/>
      <c r="U132" s="42"/>
      <c r="V132" s="46"/>
      <c r="W132" s="53"/>
      <c r="X132" s="46"/>
      <c r="Y132" s="32"/>
      <c r="Z132" s="63"/>
      <c r="AA132" s="53"/>
      <c r="AB132" s="33"/>
    </row>
    <row r="133" spans="1:28" x14ac:dyDescent="0.2">
      <c r="A133" s="69"/>
      <c r="B133" s="8" t="s">
        <v>17</v>
      </c>
      <c r="C133" s="32"/>
      <c r="D133" s="33"/>
      <c r="E133" s="32">
        <v>8368</v>
      </c>
      <c r="F133" s="33">
        <f t="shared" si="19"/>
        <v>0.11901577962021936</v>
      </c>
      <c r="G133" s="42">
        <v>17590</v>
      </c>
      <c r="H133" s="46">
        <f t="shared" si="21"/>
        <v>5.6456456456456458E-2</v>
      </c>
      <c r="I133" s="53">
        <v>5456</v>
      </c>
      <c r="J133" s="46">
        <f t="shared" si="23"/>
        <v>0.12913907284768222</v>
      </c>
      <c r="K133" s="32">
        <v>18033</v>
      </c>
      <c r="L133" s="63">
        <f t="shared" si="22"/>
        <v>0.16139627745217999</v>
      </c>
      <c r="M133" s="53">
        <v>1171</v>
      </c>
      <c r="N133" s="33">
        <f t="shared" si="11"/>
        <v>0.39073634204275537</v>
      </c>
      <c r="O133" s="53"/>
      <c r="P133" s="33"/>
      <c r="Q133" s="53"/>
      <c r="R133" s="33"/>
      <c r="S133" s="9"/>
      <c r="T133" s="13"/>
      <c r="U133" s="42"/>
      <c r="V133" s="46"/>
      <c r="W133" s="53"/>
      <c r="X133" s="46"/>
      <c r="Y133" s="32"/>
      <c r="Z133" s="63"/>
      <c r="AA133" s="53"/>
      <c r="AB133" s="33"/>
    </row>
    <row r="134" spans="1:28" x14ac:dyDescent="0.2">
      <c r="A134" s="70"/>
      <c r="B134" s="22" t="s">
        <v>18</v>
      </c>
      <c r="C134" s="34"/>
      <c r="D134" s="35"/>
      <c r="E134" s="34">
        <v>11313</v>
      </c>
      <c r="F134" s="35">
        <f t="shared" si="19"/>
        <v>9.931007676610637E-2</v>
      </c>
      <c r="G134" s="47">
        <v>23360</v>
      </c>
      <c r="H134" s="48">
        <f t="shared" si="21"/>
        <v>0.16334661354581673</v>
      </c>
      <c r="I134" s="59">
        <v>6752</v>
      </c>
      <c r="J134" s="48">
        <f t="shared" si="23"/>
        <v>0.21965317919075145</v>
      </c>
      <c r="K134" s="34">
        <v>16315</v>
      </c>
      <c r="L134" s="35">
        <f t="shared" si="22"/>
        <v>0.21229008768019031</v>
      </c>
      <c r="M134" s="59">
        <v>936</v>
      </c>
      <c r="N134" s="33">
        <f t="shared" si="11"/>
        <v>0.11163895486935867</v>
      </c>
      <c r="O134" s="59"/>
      <c r="P134" s="33"/>
      <c r="Q134" s="59"/>
      <c r="R134" s="33"/>
      <c r="S134" s="23"/>
      <c r="T134" s="16"/>
      <c r="U134" s="47"/>
      <c r="V134" s="48"/>
      <c r="W134" s="59"/>
      <c r="X134" s="48"/>
      <c r="Y134" s="34"/>
      <c r="Z134" s="35"/>
      <c r="AA134" s="59"/>
      <c r="AB134" s="33"/>
    </row>
    <row r="135" spans="1:28" x14ac:dyDescent="0.2">
      <c r="A135" s="69" t="s">
        <v>40</v>
      </c>
      <c r="B135" s="8" t="s">
        <v>7</v>
      </c>
      <c r="C135" s="32">
        <v>160175</v>
      </c>
      <c r="D135" s="33" t="s">
        <v>41</v>
      </c>
      <c r="E135" s="32">
        <v>11115</v>
      </c>
      <c r="F135" s="33">
        <f t="shared" si="19"/>
        <v>6.2721101443732774E-2</v>
      </c>
      <c r="G135" s="42">
        <v>23980</v>
      </c>
      <c r="H135" s="46">
        <f t="shared" si="21"/>
        <v>8.5067873303167424E-2</v>
      </c>
      <c r="I135" s="57">
        <v>10112</v>
      </c>
      <c r="J135" s="46">
        <f t="shared" si="23"/>
        <v>0.25148514851485149</v>
      </c>
      <c r="K135" s="32">
        <v>24048</v>
      </c>
      <c r="L135" s="63">
        <f t="shared" si="22"/>
        <v>0.26428684086010201</v>
      </c>
      <c r="M135" s="57">
        <v>1272</v>
      </c>
      <c r="N135" s="30">
        <f t="shared" si="11"/>
        <v>0.17235023041474654</v>
      </c>
      <c r="O135" s="57"/>
      <c r="P135" s="30"/>
      <c r="Q135" s="57"/>
      <c r="R135" s="30"/>
      <c r="S135" s="12"/>
      <c r="T135" s="13"/>
      <c r="U135" s="42"/>
      <c r="V135" s="46"/>
      <c r="W135" s="57"/>
      <c r="X135" s="46"/>
      <c r="Y135" s="32"/>
      <c r="Z135" s="63"/>
      <c r="AA135" s="57"/>
      <c r="AB135" s="30"/>
    </row>
    <row r="136" spans="1:28" x14ac:dyDescent="0.2">
      <c r="A136" s="69"/>
      <c r="B136" s="8" t="s">
        <v>8</v>
      </c>
      <c r="C136" s="9">
        <v>118912</v>
      </c>
      <c r="D136" s="33" t="str">
        <f t="shared" ref="D136:D146" si="24">IFERROR(C136/C124-1,"-")</f>
        <v>-</v>
      </c>
      <c r="E136" s="32">
        <v>9397</v>
      </c>
      <c r="F136" s="33">
        <f t="shared" si="19"/>
        <v>5.3239184039453047E-2</v>
      </c>
      <c r="G136" s="42">
        <v>20860</v>
      </c>
      <c r="H136" s="46">
        <f t="shared" si="21"/>
        <v>0.12695840086439764</v>
      </c>
      <c r="I136" s="53">
        <v>6000</v>
      </c>
      <c r="J136" s="46">
        <f t="shared" si="23"/>
        <v>0.1160714285714286</v>
      </c>
      <c r="K136" s="32">
        <v>19396</v>
      </c>
      <c r="L136" s="63">
        <f t="shared" si="22"/>
        <v>0.16415581297641202</v>
      </c>
      <c r="M136" s="53">
        <v>884</v>
      </c>
      <c r="N136" s="33">
        <f t="shared" si="11"/>
        <v>2.5522041763341066E-2</v>
      </c>
      <c r="O136" s="53"/>
      <c r="P136" s="33"/>
      <c r="Q136" s="53"/>
      <c r="R136" s="33"/>
      <c r="S136" s="9"/>
      <c r="T136" s="13"/>
      <c r="U136" s="42"/>
      <c r="V136" s="46"/>
      <c r="W136" s="53"/>
      <c r="X136" s="46"/>
      <c r="Y136" s="32"/>
      <c r="Z136" s="63"/>
      <c r="AA136" s="53"/>
      <c r="AB136" s="33"/>
    </row>
    <row r="137" spans="1:28" x14ac:dyDescent="0.2">
      <c r="A137" s="69"/>
      <c r="B137" s="8" t="s">
        <v>9</v>
      </c>
      <c r="C137" s="9">
        <v>113589</v>
      </c>
      <c r="D137" s="33" t="str">
        <f t="shared" si="24"/>
        <v>-</v>
      </c>
      <c r="E137" s="32">
        <v>9197</v>
      </c>
      <c r="F137" s="33">
        <f t="shared" si="19"/>
        <v>4.9406663623916103E-2</v>
      </c>
      <c r="G137" s="42">
        <v>19410</v>
      </c>
      <c r="H137" s="46">
        <f t="shared" si="21"/>
        <v>0.17993920972644378</v>
      </c>
      <c r="I137" s="53">
        <v>6352</v>
      </c>
      <c r="J137" s="46">
        <f t="shared" si="23"/>
        <v>0.19578313253012047</v>
      </c>
      <c r="K137" s="32">
        <v>18959</v>
      </c>
      <c r="L137" s="63">
        <f t="shared" si="22"/>
        <v>0.15133296896823945</v>
      </c>
      <c r="M137" s="53">
        <v>895</v>
      </c>
      <c r="N137" s="33">
        <f t="shared" si="11"/>
        <v>-9.0447154471544722E-2</v>
      </c>
      <c r="O137" s="53"/>
      <c r="P137" s="33"/>
      <c r="Q137" s="53"/>
      <c r="R137" s="33"/>
      <c r="S137" s="9"/>
      <c r="T137" s="13"/>
      <c r="U137" s="42"/>
      <c r="V137" s="46"/>
      <c r="W137" s="53"/>
      <c r="X137" s="46"/>
      <c r="Y137" s="32"/>
      <c r="Z137" s="63"/>
      <c r="AA137" s="53"/>
      <c r="AB137" s="33"/>
    </row>
    <row r="138" spans="1:28" x14ac:dyDescent="0.2">
      <c r="A138" s="69"/>
      <c r="B138" s="8" t="s">
        <v>10</v>
      </c>
      <c r="C138" s="9">
        <v>132226</v>
      </c>
      <c r="D138" s="33" t="str">
        <f t="shared" si="24"/>
        <v>-</v>
      </c>
      <c r="E138" s="32">
        <v>11823</v>
      </c>
      <c r="F138" s="33">
        <f t="shared" si="19"/>
        <v>7.7855775366943103E-2</v>
      </c>
      <c r="G138" s="42">
        <v>16380</v>
      </c>
      <c r="H138" s="46">
        <f t="shared" si="21"/>
        <v>0.11428571428571428</v>
      </c>
      <c r="I138" s="53">
        <v>4416</v>
      </c>
      <c r="J138" s="46">
        <f t="shared" si="23"/>
        <v>0.19480519480519476</v>
      </c>
      <c r="K138" s="32">
        <v>21403</v>
      </c>
      <c r="L138" s="63">
        <f t="shared" si="22"/>
        <v>0.1230454402350718</v>
      </c>
      <c r="M138" s="53">
        <v>989</v>
      </c>
      <c r="N138" s="33">
        <f t="shared" si="11"/>
        <v>0.10011123470522804</v>
      </c>
      <c r="O138" s="53"/>
      <c r="P138" s="33"/>
      <c r="Q138" s="53"/>
      <c r="R138" s="33"/>
      <c r="S138" s="9"/>
      <c r="T138" s="13"/>
      <c r="U138" s="42"/>
      <c r="V138" s="46"/>
      <c r="W138" s="53"/>
      <c r="X138" s="46"/>
      <c r="Y138" s="32"/>
      <c r="Z138" s="63"/>
      <c r="AA138" s="53"/>
      <c r="AB138" s="33"/>
    </row>
    <row r="139" spans="1:28" x14ac:dyDescent="0.2">
      <c r="A139" s="69"/>
      <c r="B139" s="8" t="s">
        <v>11</v>
      </c>
      <c r="C139" s="9">
        <v>154737</v>
      </c>
      <c r="D139" s="33" t="str">
        <f t="shared" si="24"/>
        <v>-</v>
      </c>
      <c r="E139" s="32">
        <v>19841</v>
      </c>
      <c r="F139" s="33">
        <f t="shared" si="19"/>
        <v>0.15805754975777742</v>
      </c>
      <c r="G139" s="42">
        <v>15600</v>
      </c>
      <c r="H139" s="46">
        <f t="shared" si="21"/>
        <v>6.0503059143439834E-2</v>
      </c>
      <c r="I139" s="53">
        <v>3584</v>
      </c>
      <c r="J139" s="46">
        <f t="shared" si="23"/>
        <v>0.12562814070351758</v>
      </c>
      <c r="K139" s="32">
        <v>24663</v>
      </c>
      <c r="L139" s="63">
        <f t="shared" si="22"/>
        <v>0.14599693322800977</v>
      </c>
      <c r="M139" s="53">
        <v>1762</v>
      </c>
      <c r="N139" s="33">
        <f t="shared" si="11"/>
        <v>0.53886462882096064</v>
      </c>
      <c r="O139" s="53"/>
      <c r="P139" s="33"/>
      <c r="Q139" s="53"/>
      <c r="R139" s="33"/>
      <c r="S139" s="9"/>
      <c r="T139" s="13"/>
      <c r="U139" s="42"/>
      <c r="V139" s="46"/>
      <c r="W139" s="53"/>
      <c r="X139" s="46"/>
      <c r="Y139" s="32"/>
      <c r="Z139" s="63"/>
      <c r="AA139" s="53"/>
      <c r="AB139" s="33"/>
    </row>
    <row r="140" spans="1:28" x14ac:dyDescent="0.2">
      <c r="A140" s="69"/>
      <c r="B140" s="8" t="s">
        <v>12</v>
      </c>
      <c r="C140" s="9">
        <v>147947</v>
      </c>
      <c r="D140" s="33" t="str">
        <f t="shared" si="24"/>
        <v>-</v>
      </c>
      <c r="E140" s="32">
        <v>24961</v>
      </c>
      <c r="F140" s="33">
        <f t="shared" si="19"/>
        <v>0.20964380906227276</v>
      </c>
      <c r="G140" s="42">
        <v>12460</v>
      </c>
      <c r="H140" s="46">
        <f t="shared" si="21"/>
        <v>-1.2678288431061807E-2</v>
      </c>
      <c r="I140" s="53">
        <v>2912</v>
      </c>
      <c r="J140" s="46">
        <f t="shared" si="23"/>
        <v>0.1165644171779141</v>
      </c>
      <c r="K140" s="32">
        <v>28923</v>
      </c>
      <c r="L140" s="63">
        <f t="shared" si="22"/>
        <v>0.29740277217063649</v>
      </c>
      <c r="M140" s="53">
        <v>2075</v>
      </c>
      <c r="N140" s="33">
        <f t="shared" si="11"/>
        <v>-5.3807569539443684E-2</v>
      </c>
      <c r="O140" s="53"/>
      <c r="P140" s="33"/>
      <c r="Q140" s="53"/>
      <c r="R140" s="33"/>
      <c r="S140" s="9"/>
      <c r="T140" s="13"/>
      <c r="U140" s="42"/>
      <c r="V140" s="46"/>
      <c r="W140" s="53"/>
      <c r="X140" s="46"/>
      <c r="Y140" s="32"/>
      <c r="Z140" s="63"/>
      <c r="AA140" s="53"/>
      <c r="AB140" s="33"/>
    </row>
    <row r="141" spans="1:28" x14ac:dyDescent="0.2">
      <c r="A141" s="69"/>
      <c r="B141" s="8" t="s">
        <v>13</v>
      </c>
      <c r="C141" s="9">
        <v>176272</v>
      </c>
      <c r="D141" s="33" t="str">
        <f t="shared" si="24"/>
        <v>-</v>
      </c>
      <c r="E141" s="32">
        <v>32107</v>
      </c>
      <c r="F141" s="33">
        <f t="shared" si="19"/>
        <v>0.10725247439390273</v>
      </c>
      <c r="G141" s="42">
        <v>15410</v>
      </c>
      <c r="H141" s="46">
        <f t="shared" si="21"/>
        <v>-5.8064516129032262E-3</v>
      </c>
      <c r="I141" s="53">
        <v>3936</v>
      </c>
      <c r="J141" s="46">
        <f t="shared" si="23"/>
        <v>8.1967213114753079E-3</v>
      </c>
      <c r="K141" s="32">
        <v>36441</v>
      </c>
      <c r="L141" s="63">
        <f t="shared" si="22"/>
        <v>0.22821031344792719</v>
      </c>
      <c r="M141" s="53">
        <v>2877</v>
      </c>
      <c r="N141" s="33">
        <f t="shared" si="11"/>
        <v>0.48528652555498192</v>
      </c>
      <c r="O141" s="53"/>
      <c r="P141" s="33"/>
      <c r="Q141" s="53"/>
      <c r="R141" s="33"/>
      <c r="S141" s="9"/>
      <c r="T141" s="13"/>
      <c r="U141" s="42"/>
      <c r="V141" s="46"/>
      <c r="W141" s="53"/>
      <c r="X141" s="46"/>
      <c r="Y141" s="32"/>
      <c r="Z141" s="63"/>
      <c r="AA141" s="53"/>
      <c r="AB141" s="33"/>
    </row>
    <row r="142" spans="1:28" x14ac:dyDescent="0.2">
      <c r="A142" s="69"/>
      <c r="B142" s="8" t="s">
        <v>14</v>
      </c>
      <c r="C142" s="9">
        <v>161642</v>
      </c>
      <c r="D142" s="33" t="str">
        <f t="shared" si="24"/>
        <v>-</v>
      </c>
      <c r="E142" s="32">
        <v>22622</v>
      </c>
      <c r="F142" s="33">
        <f t="shared" si="19"/>
        <v>9.7995437557637288E-2</v>
      </c>
      <c r="G142" s="42">
        <v>16820</v>
      </c>
      <c r="H142" s="46">
        <f t="shared" si="21"/>
        <v>3.4440344403444033E-2</v>
      </c>
      <c r="I142" s="53">
        <v>3296</v>
      </c>
      <c r="J142" s="46">
        <f t="shared" si="23"/>
        <v>3.0000000000000027E-2</v>
      </c>
      <c r="K142" s="32">
        <v>30435</v>
      </c>
      <c r="L142" s="63">
        <f t="shared" si="22"/>
        <v>0.15969364426154553</v>
      </c>
      <c r="M142" s="53">
        <v>2852</v>
      </c>
      <c r="N142" s="33">
        <f t="shared" si="11"/>
        <v>0.33520599250936328</v>
      </c>
      <c r="O142" s="53"/>
      <c r="P142" s="33"/>
      <c r="Q142" s="53"/>
      <c r="R142" s="33"/>
      <c r="S142" s="9"/>
      <c r="T142" s="13"/>
      <c r="U142" s="42"/>
      <c r="V142" s="46"/>
      <c r="W142" s="53"/>
      <c r="X142" s="46"/>
      <c r="Y142" s="32"/>
      <c r="Z142" s="63"/>
      <c r="AA142" s="53"/>
      <c r="AB142" s="33"/>
    </row>
    <row r="143" spans="1:28" x14ac:dyDescent="0.2">
      <c r="A143" s="69"/>
      <c r="B143" s="8" t="s">
        <v>15</v>
      </c>
      <c r="C143" s="9">
        <v>146037</v>
      </c>
      <c r="D143" s="33" t="str">
        <f t="shared" si="24"/>
        <v>-</v>
      </c>
      <c r="E143" s="32">
        <v>20968</v>
      </c>
      <c r="F143" s="33">
        <f t="shared" si="19"/>
        <v>6.6476781445501176E-2</v>
      </c>
      <c r="G143" s="42">
        <v>15290</v>
      </c>
      <c r="H143" s="46">
        <f t="shared" si="21"/>
        <v>3.939592908732764E-3</v>
      </c>
      <c r="I143" s="53">
        <v>3200</v>
      </c>
      <c r="J143" s="46">
        <f t="shared" si="23"/>
        <v>-9.0909090909090939E-2</v>
      </c>
      <c r="K143" s="32">
        <v>26551</v>
      </c>
      <c r="L143" s="63">
        <f t="shared" si="22"/>
        <v>-1.24134817935595E-3</v>
      </c>
      <c r="M143" s="53">
        <v>1630</v>
      </c>
      <c r="N143" s="33">
        <f t="shared" ref="N143:N194" si="25">(M143-M131)/M131</f>
        <v>0.32520325203252032</v>
      </c>
      <c r="O143" s="53"/>
      <c r="P143" s="33"/>
      <c r="Q143" s="53"/>
      <c r="R143" s="33"/>
      <c r="S143" s="9"/>
      <c r="T143" s="13"/>
      <c r="U143" s="42"/>
      <c r="V143" s="46"/>
      <c r="W143" s="53"/>
      <c r="X143" s="46"/>
      <c r="Y143" s="32"/>
      <c r="Z143" s="63"/>
      <c r="AA143" s="53"/>
      <c r="AB143" s="33"/>
    </row>
    <row r="144" spans="1:28" x14ac:dyDescent="0.2">
      <c r="A144" s="69"/>
      <c r="B144" s="8" t="s">
        <v>16</v>
      </c>
      <c r="C144" s="9">
        <v>153690</v>
      </c>
      <c r="D144" s="33" t="str">
        <f t="shared" si="24"/>
        <v>-</v>
      </c>
      <c r="E144" s="32">
        <v>20265</v>
      </c>
      <c r="F144" s="33">
        <f t="shared" si="19"/>
        <v>0.12922099632230033</v>
      </c>
      <c r="G144" s="42">
        <v>18470</v>
      </c>
      <c r="H144" s="46">
        <f t="shared" si="21"/>
        <v>0.16972767574414185</v>
      </c>
      <c r="I144" s="53">
        <v>5264</v>
      </c>
      <c r="J144" s="46">
        <f t="shared" si="23"/>
        <v>0.1963636363636363</v>
      </c>
      <c r="K144" s="32">
        <v>26778</v>
      </c>
      <c r="L144" s="33">
        <f t="shared" si="22"/>
        <v>0.19198753616737152</v>
      </c>
      <c r="M144" s="53">
        <v>1574</v>
      </c>
      <c r="N144" s="33">
        <f t="shared" si="25"/>
        <v>0.32157850545759864</v>
      </c>
      <c r="O144" s="53"/>
      <c r="P144" s="33"/>
      <c r="Q144" s="53"/>
      <c r="R144" s="33"/>
      <c r="S144" s="9"/>
      <c r="T144" s="13"/>
      <c r="U144" s="42"/>
      <c r="V144" s="46"/>
      <c r="W144" s="53"/>
      <c r="X144" s="46"/>
      <c r="Y144" s="32"/>
      <c r="Z144" s="33"/>
      <c r="AA144" s="53"/>
      <c r="AB144" s="33"/>
    </row>
    <row r="145" spans="1:28" x14ac:dyDescent="0.2">
      <c r="A145" s="69"/>
      <c r="B145" s="8" t="s">
        <v>17</v>
      </c>
      <c r="C145" s="9">
        <v>145991</v>
      </c>
      <c r="D145" s="33" t="str">
        <f t="shared" si="24"/>
        <v>-</v>
      </c>
      <c r="E145" s="32">
        <v>9718</v>
      </c>
      <c r="F145" s="33">
        <f t="shared" si="19"/>
        <v>0.16132887189292533</v>
      </c>
      <c r="G145" s="42">
        <v>22370</v>
      </c>
      <c r="H145" s="46">
        <f t="shared" si="21"/>
        <v>0.27174530983513362</v>
      </c>
      <c r="I145" s="53">
        <v>6880</v>
      </c>
      <c r="J145" s="46">
        <f t="shared" si="23"/>
        <v>0.26099706744868034</v>
      </c>
      <c r="K145" s="32">
        <v>20304</v>
      </c>
      <c r="L145" s="33">
        <f t="shared" si="22"/>
        <v>0.12593578439527531</v>
      </c>
      <c r="M145" s="53">
        <v>1097</v>
      </c>
      <c r="N145" s="33">
        <f t="shared" si="25"/>
        <v>-6.3193851409052093E-2</v>
      </c>
      <c r="O145" s="53"/>
      <c r="P145" s="33"/>
      <c r="Q145" s="53"/>
      <c r="R145" s="33"/>
      <c r="S145" s="9"/>
      <c r="T145" s="13"/>
      <c r="U145" s="42"/>
      <c r="V145" s="46"/>
      <c r="W145" s="53"/>
      <c r="X145" s="46"/>
      <c r="Y145" s="32"/>
      <c r="Z145" s="33"/>
      <c r="AA145" s="53"/>
      <c r="AB145" s="33"/>
    </row>
    <row r="146" spans="1:28" x14ac:dyDescent="0.2">
      <c r="A146" s="69"/>
      <c r="B146" s="36" t="s">
        <v>18</v>
      </c>
      <c r="C146" s="9">
        <v>164238</v>
      </c>
      <c r="D146" s="33" t="str">
        <f t="shared" si="24"/>
        <v>-</v>
      </c>
      <c r="E146" s="32">
        <v>12727</v>
      </c>
      <c r="F146" s="33">
        <f t="shared" si="19"/>
        <v>0.12498895076460714</v>
      </c>
      <c r="G146" s="42">
        <v>29730</v>
      </c>
      <c r="H146" s="46">
        <f t="shared" ref="H146:H194" si="26">G146/G134-1</f>
        <v>0.27268835616438358</v>
      </c>
      <c r="I146" s="53">
        <v>9040</v>
      </c>
      <c r="J146" s="46">
        <f t="shared" si="23"/>
        <v>0.33886255924170605</v>
      </c>
      <c r="K146" s="32">
        <v>18999</v>
      </c>
      <c r="L146" s="33">
        <f t="shared" si="22"/>
        <v>0.16451118602513026</v>
      </c>
      <c r="M146" s="59">
        <v>928</v>
      </c>
      <c r="N146" s="33">
        <f t="shared" si="25"/>
        <v>-8.5470085470085479E-3</v>
      </c>
      <c r="O146" s="59"/>
      <c r="P146" s="33"/>
      <c r="Q146" s="59"/>
      <c r="R146" s="33"/>
      <c r="S146" s="9"/>
      <c r="T146" s="13"/>
      <c r="U146" s="42"/>
      <c r="V146" s="46"/>
      <c r="W146" s="53"/>
      <c r="X146" s="46"/>
      <c r="Y146" s="32"/>
      <c r="Z146" s="33"/>
      <c r="AA146" s="59"/>
      <c r="AB146" s="33"/>
    </row>
    <row r="147" spans="1:28" x14ac:dyDescent="0.2">
      <c r="A147" s="68" t="s">
        <v>42</v>
      </c>
      <c r="B147" s="37" t="s">
        <v>7</v>
      </c>
      <c r="C147" s="10">
        <v>181347</v>
      </c>
      <c r="D147" s="30">
        <f t="shared" ref="D147:D194" si="27">C147/C135-1</f>
        <v>0.1321804276572498</v>
      </c>
      <c r="E147" s="29">
        <v>12658</v>
      </c>
      <c r="F147" s="30">
        <f t="shared" si="19"/>
        <v>0.13882141250562308</v>
      </c>
      <c r="G147" s="44">
        <v>28110</v>
      </c>
      <c r="H147" s="45">
        <f t="shared" si="26"/>
        <v>0.17222685571309415</v>
      </c>
      <c r="I147" s="57">
        <v>12752</v>
      </c>
      <c r="J147" s="45">
        <f t="shared" si="23"/>
        <v>0.26107594936708867</v>
      </c>
      <c r="K147" s="29">
        <v>26113</v>
      </c>
      <c r="L147" s="30">
        <f t="shared" si="22"/>
        <v>8.5869926813040509E-2</v>
      </c>
      <c r="M147" s="57">
        <v>1128</v>
      </c>
      <c r="N147" s="30">
        <f t="shared" si="25"/>
        <v>-0.11320754716981132</v>
      </c>
      <c r="O147" s="57"/>
      <c r="P147" s="30"/>
      <c r="Q147" s="57"/>
      <c r="R147" s="30"/>
      <c r="S147" s="10"/>
      <c r="T147" s="18"/>
      <c r="U147" s="44"/>
      <c r="V147" s="45"/>
      <c r="W147" s="57"/>
      <c r="X147" s="45"/>
      <c r="Y147" s="29"/>
      <c r="Z147" s="30"/>
      <c r="AA147" s="57"/>
      <c r="AB147" s="30"/>
    </row>
    <row r="148" spans="1:28" x14ac:dyDescent="0.2">
      <c r="A148" s="69"/>
      <c r="B148" s="36" t="s">
        <v>8</v>
      </c>
      <c r="C148" s="9">
        <v>150529</v>
      </c>
      <c r="D148" s="33">
        <f t="shared" si="27"/>
        <v>0.26588569698600639</v>
      </c>
      <c r="E148" s="32">
        <v>11806</v>
      </c>
      <c r="F148" s="33">
        <f t="shared" si="19"/>
        <v>0.25635841225923173</v>
      </c>
      <c r="G148" s="42">
        <v>28180</v>
      </c>
      <c r="H148" s="46">
        <f t="shared" si="26"/>
        <v>0.35091083413231061</v>
      </c>
      <c r="I148" s="53">
        <v>8800</v>
      </c>
      <c r="J148" s="46">
        <f t="shared" si="23"/>
        <v>0.46666666666666656</v>
      </c>
      <c r="K148" s="32">
        <v>22607</v>
      </c>
      <c r="L148" s="33">
        <f t="shared" si="22"/>
        <v>0.16554959785522794</v>
      </c>
      <c r="M148" s="53">
        <v>1219</v>
      </c>
      <c r="N148" s="33">
        <f t="shared" si="25"/>
        <v>0.37895927601809953</v>
      </c>
      <c r="O148" s="53"/>
      <c r="P148" s="33"/>
      <c r="Q148" s="53"/>
      <c r="R148" s="33"/>
      <c r="S148" s="9"/>
      <c r="T148" s="13"/>
      <c r="U148" s="42"/>
      <c r="V148" s="46"/>
      <c r="W148" s="53"/>
      <c r="X148" s="46"/>
      <c r="Y148" s="32"/>
      <c r="Z148" s="33"/>
      <c r="AA148" s="53"/>
      <c r="AB148" s="33"/>
    </row>
    <row r="149" spans="1:28" x14ac:dyDescent="0.2">
      <c r="A149" s="69"/>
      <c r="B149" s="36" t="s">
        <v>23</v>
      </c>
      <c r="C149" s="9">
        <v>126499</v>
      </c>
      <c r="D149" s="33">
        <f t="shared" si="27"/>
        <v>0.11365537155886574</v>
      </c>
      <c r="E149" s="32">
        <v>10341</v>
      </c>
      <c r="F149" s="33">
        <f t="shared" si="19"/>
        <v>0.12438838751766879</v>
      </c>
      <c r="G149" s="42">
        <v>24410</v>
      </c>
      <c r="H149" s="46">
        <f t="shared" si="26"/>
        <v>0.2575991756826379</v>
      </c>
      <c r="I149" s="53">
        <v>7328</v>
      </c>
      <c r="J149" s="46">
        <f t="shared" si="23"/>
        <v>0.1536523929471032</v>
      </c>
      <c r="K149" s="32">
        <v>20495</v>
      </c>
      <c r="L149" s="33">
        <f t="shared" si="22"/>
        <v>8.1016931272746451E-2</v>
      </c>
      <c r="M149" s="53">
        <v>1086</v>
      </c>
      <c r="N149" s="33">
        <f t="shared" si="25"/>
        <v>0.21340782122905028</v>
      </c>
      <c r="O149" s="53"/>
      <c r="P149" s="33"/>
      <c r="Q149" s="53"/>
      <c r="R149" s="33"/>
      <c r="S149" s="9"/>
      <c r="T149" s="13"/>
      <c r="U149" s="42"/>
      <c r="V149" s="46"/>
      <c r="W149" s="53"/>
      <c r="X149" s="46"/>
      <c r="Y149" s="32"/>
      <c r="Z149" s="33"/>
      <c r="AA149" s="53"/>
      <c r="AB149" s="33"/>
    </row>
    <row r="150" spans="1:28" x14ac:dyDescent="0.2">
      <c r="A150" s="69"/>
      <c r="B150" s="36" t="s">
        <v>24</v>
      </c>
      <c r="C150" s="9">
        <v>136312</v>
      </c>
      <c r="D150" s="33">
        <f t="shared" si="27"/>
        <v>3.0901638104457563E-2</v>
      </c>
      <c r="E150" s="32">
        <v>14582</v>
      </c>
      <c r="F150" s="33">
        <f t="shared" si="19"/>
        <v>0.23335870760382305</v>
      </c>
      <c r="G150" s="42">
        <v>20570</v>
      </c>
      <c r="H150" s="46">
        <f t="shared" si="26"/>
        <v>0.25579975579975578</v>
      </c>
      <c r="I150" s="53">
        <v>5952</v>
      </c>
      <c r="J150" s="46">
        <f t="shared" si="23"/>
        <v>0.34782608695652173</v>
      </c>
      <c r="K150" s="32">
        <v>25712</v>
      </c>
      <c r="L150" s="33">
        <f t="shared" si="22"/>
        <v>0.20132691678736636</v>
      </c>
      <c r="M150" s="53">
        <v>1025</v>
      </c>
      <c r="N150" s="33">
        <f t="shared" si="25"/>
        <v>3.6400404448938321E-2</v>
      </c>
      <c r="O150" s="53"/>
      <c r="P150" s="33"/>
      <c r="Q150" s="53"/>
      <c r="R150" s="33"/>
      <c r="S150" s="9"/>
      <c r="T150" s="13"/>
      <c r="U150" s="42"/>
      <c r="V150" s="46"/>
      <c r="W150" s="53"/>
      <c r="X150" s="46"/>
      <c r="Y150" s="32"/>
      <c r="Z150" s="33"/>
      <c r="AA150" s="53"/>
      <c r="AB150" s="33"/>
    </row>
    <row r="151" spans="1:28" x14ac:dyDescent="0.2">
      <c r="A151" s="69"/>
      <c r="B151" s="36" t="s">
        <v>25</v>
      </c>
      <c r="C151" s="9">
        <v>154922</v>
      </c>
      <c r="D151" s="33">
        <f t="shared" si="27"/>
        <v>1.1955770113158959E-3</v>
      </c>
      <c r="E151" s="32">
        <v>21143</v>
      </c>
      <c r="F151" s="33">
        <f t="shared" si="19"/>
        <v>6.5621692455017477E-2</v>
      </c>
      <c r="G151" s="42">
        <v>18930</v>
      </c>
      <c r="H151" s="46">
        <f t="shared" si="26"/>
        <v>0.21346153846153837</v>
      </c>
      <c r="I151" s="53">
        <v>4864</v>
      </c>
      <c r="J151" s="46">
        <f t="shared" si="23"/>
        <v>0.35714285714285721</v>
      </c>
      <c r="K151" s="32">
        <v>26877</v>
      </c>
      <c r="L151" s="33">
        <f t="shared" si="22"/>
        <v>8.9770100960953725E-2</v>
      </c>
      <c r="M151" s="53">
        <v>1741</v>
      </c>
      <c r="N151" s="33">
        <f t="shared" si="25"/>
        <v>-1.191827468785471E-2</v>
      </c>
      <c r="O151" s="53"/>
      <c r="P151" s="33"/>
      <c r="Q151" s="53"/>
      <c r="R151" s="33"/>
      <c r="S151" s="9"/>
      <c r="T151" s="13"/>
      <c r="U151" s="42"/>
      <c r="V151" s="46"/>
      <c r="W151" s="53"/>
      <c r="X151" s="46"/>
      <c r="Y151" s="32"/>
      <c r="Z151" s="33"/>
      <c r="AA151" s="53"/>
      <c r="AB151" s="33"/>
    </row>
    <row r="152" spans="1:28" x14ac:dyDescent="0.2">
      <c r="A152" s="69"/>
      <c r="B152" s="36" t="s">
        <v>12</v>
      </c>
      <c r="C152" s="9">
        <v>172488</v>
      </c>
      <c r="D152" s="33">
        <f t="shared" si="27"/>
        <v>0.16587696945527797</v>
      </c>
      <c r="E152" s="32">
        <v>29325</v>
      </c>
      <c r="F152" s="33">
        <f t="shared" si="19"/>
        <v>0.17483273907295382</v>
      </c>
      <c r="G152" s="42">
        <v>17790</v>
      </c>
      <c r="H152" s="46">
        <f t="shared" si="26"/>
        <v>0.42776886035313</v>
      </c>
      <c r="I152" s="53">
        <v>3776</v>
      </c>
      <c r="J152" s="46">
        <f t="shared" si="23"/>
        <v>0.29670329670329676</v>
      </c>
      <c r="K152" s="32">
        <v>30789</v>
      </c>
      <c r="L152" s="33">
        <f t="shared" si="22"/>
        <v>6.4516129032258007E-2</v>
      </c>
      <c r="M152" s="53">
        <v>2852</v>
      </c>
      <c r="N152" s="33">
        <f t="shared" si="25"/>
        <v>0.37445783132530119</v>
      </c>
      <c r="O152" s="53"/>
      <c r="P152" s="33"/>
      <c r="Q152" s="53"/>
      <c r="R152" s="33"/>
      <c r="S152" s="9"/>
      <c r="T152" s="13"/>
      <c r="U152" s="42"/>
      <c r="V152" s="46"/>
      <c r="W152" s="53"/>
      <c r="X152" s="46"/>
      <c r="Y152" s="32"/>
      <c r="Z152" s="33"/>
      <c r="AA152" s="53"/>
      <c r="AB152" s="33"/>
    </row>
    <row r="153" spans="1:28" x14ac:dyDescent="0.2">
      <c r="A153" s="69"/>
      <c r="B153" s="36" t="s">
        <v>13</v>
      </c>
      <c r="C153" s="9">
        <v>195374</v>
      </c>
      <c r="D153" s="33">
        <f t="shared" si="27"/>
        <v>0.10836661523100655</v>
      </c>
      <c r="E153" s="32">
        <v>41841</v>
      </c>
      <c r="F153" s="33">
        <f t="shared" si="19"/>
        <v>0.3031737627308686</v>
      </c>
      <c r="G153" s="42">
        <v>20700</v>
      </c>
      <c r="H153" s="46">
        <f t="shared" si="26"/>
        <v>0.34328358208955234</v>
      </c>
      <c r="I153" s="53">
        <v>5504</v>
      </c>
      <c r="J153" s="46">
        <f t="shared" si="23"/>
        <v>0.39837398373983746</v>
      </c>
      <c r="K153" s="32">
        <v>37460</v>
      </c>
      <c r="L153" s="33">
        <f t="shared" si="22"/>
        <v>2.7963008698992819E-2</v>
      </c>
      <c r="M153" s="53">
        <v>3306</v>
      </c>
      <c r="N153" s="33">
        <f t="shared" si="25"/>
        <v>0.14911366006256518</v>
      </c>
      <c r="O153" s="53"/>
      <c r="P153" s="33"/>
      <c r="Q153" s="53"/>
      <c r="R153" s="33"/>
      <c r="S153" s="9"/>
      <c r="T153" s="13"/>
      <c r="U153" s="42"/>
      <c r="V153" s="46"/>
      <c r="W153" s="53"/>
      <c r="X153" s="46"/>
      <c r="Y153" s="32"/>
      <c r="Z153" s="33"/>
      <c r="AA153" s="53"/>
      <c r="AB153" s="33"/>
    </row>
    <row r="154" spans="1:28" x14ac:dyDescent="0.2">
      <c r="A154" s="69"/>
      <c r="B154" s="36" t="s">
        <v>28</v>
      </c>
      <c r="C154" s="9">
        <v>171043</v>
      </c>
      <c r="D154" s="33">
        <f t="shared" si="27"/>
        <v>5.815938926764086E-2</v>
      </c>
      <c r="E154" s="32">
        <v>31165</v>
      </c>
      <c r="F154" s="33">
        <f t="shared" si="19"/>
        <v>0.37764123419679962</v>
      </c>
      <c r="G154" s="42">
        <v>21090</v>
      </c>
      <c r="H154" s="46">
        <f t="shared" si="26"/>
        <v>0.25386444708680145</v>
      </c>
      <c r="I154" s="53">
        <v>4368</v>
      </c>
      <c r="J154" s="46">
        <f t="shared" si="23"/>
        <v>0.32524271844660202</v>
      </c>
      <c r="K154" s="32">
        <v>32807</v>
      </c>
      <c r="L154" s="33">
        <f t="shared" si="22"/>
        <v>7.7936586167241639E-2</v>
      </c>
      <c r="M154" s="53">
        <v>3977</v>
      </c>
      <c r="N154" s="33">
        <f t="shared" si="25"/>
        <v>0.39446002805049091</v>
      </c>
      <c r="O154" s="53"/>
      <c r="P154" s="33"/>
      <c r="Q154" s="53"/>
      <c r="R154" s="33"/>
      <c r="S154" s="9"/>
      <c r="T154" s="13"/>
      <c r="U154" s="42"/>
      <c r="V154" s="46"/>
      <c r="W154" s="53"/>
      <c r="X154" s="46"/>
      <c r="Y154" s="32"/>
      <c r="Z154" s="33"/>
      <c r="AA154" s="53"/>
      <c r="AB154" s="33"/>
    </row>
    <row r="155" spans="1:28" x14ac:dyDescent="0.2">
      <c r="A155" s="69"/>
      <c r="B155" s="36" t="s">
        <v>15</v>
      </c>
      <c r="C155" s="9">
        <v>179262</v>
      </c>
      <c r="D155" s="33">
        <f t="shared" si="27"/>
        <v>0.22751083629491164</v>
      </c>
      <c r="E155" s="32">
        <v>33283</v>
      </c>
      <c r="F155" s="33">
        <f t="shared" si="19"/>
        <v>0.58732354063334613</v>
      </c>
      <c r="G155" s="42">
        <v>22020</v>
      </c>
      <c r="H155" s="46">
        <f t="shared" si="26"/>
        <v>0.44015696533682136</v>
      </c>
      <c r="I155" s="53">
        <v>5328</v>
      </c>
      <c r="J155" s="46">
        <f t="shared" si="23"/>
        <v>0.66500000000000004</v>
      </c>
      <c r="K155" s="32">
        <v>29564</v>
      </c>
      <c r="L155" s="33">
        <f t="shared" si="22"/>
        <v>0.11347971827803094</v>
      </c>
      <c r="M155" s="53">
        <v>1924</v>
      </c>
      <c r="N155" s="33">
        <f t="shared" si="25"/>
        <v>0.18036809815950922</v>
      </c>
      <c r="O155" s="53"/>
      <c r="P155" s="33"/>
      <c r="Q155" s="53"/>
      <c r="R155" s="33"/>
      <c r="S155" s="9"/>
      <c r="T155" s="13"/>
      <c r="U155" s="42"/>
      <c r="V155" s="46"/>
      <c r="W155" s="53"/>
      <c r="X155" s="46"/>
      <c r="Y155" s="32"/>
      <c r="Z155" s="33"/>
      <c r="AA155" s="53"/>
      <c r="AB155" s="33"/>
    </row>
    <row r="156" spans="1:28" x14ac:dyDescent="0.2">
      <c r="A156" s="69"/>
      <c r="B156" s="36" t="s">
        <v>16</v>
      </c>
      <c r="C156" s="9">
        <v>168447</v>
      </c>
      <c r="D156" s="33">
        <f t="shared" si="27"/>
        <v>9.6017958227601063E-2</v>
      </c>
      <c r="E156" s="32">
        <v>23195</v>
      </c>
      <c r="F156" s="33">
        <f t="shared" si="19"/>
        <v>0.1445842585738959</v>
      </c>
      <c r="G156" s="42">
        <v>21850</v>
      </c>
      <c r="H156" s="46">
        <f t="shared" si="26"/>
        <v>0.18299945858148359</v>
      </c>
      <c r="I156" s="53">
        <v>5840</v>
      </c>
      <c r="J156" s="46">
        <f t="shared" si="23"/>
        <v>0.10942249240121571</v>
      </c>
      <c r="K156" s="32">
        <v>25960</v>
      </c>
      <c r="L156" s="33">
        <f t="shared" si="22"/>
        <v>-3.0547464336395547E-2</v>
      </c>
      <c r="M156" s="53">
        <v>1559</v>
      </c>
      <c r="N156" s="33">
        <f t="shared" si="25"/>
        <v>-9.5298602287166457E-3</v>
      </c>
      <c r="O156" s="53"/>
      <c r="P156" s="33"/>
      <c r="Q156" s="53"/>
      <c r="R156" s="33"/>
      <c r="S156" s="9"/>
      <c r="T156" s="13"/>
      <c r="U156" s="42"/>
      <c r="V156" s="46"/>
      <c r="W156" s="53"/>
      <c r="X156" s="46"/>
      <c r="Y156" s="32"/>
      <c r="Z156" s="33"/>
      <c r="AA156" s="53"/>
      <c r="AB156" s="33"/>
    </row>
    <row r="157" spans="1:28" x14ac:dyDescent="0.2">
      <c r="A157" s="69"/>
      <c r="B157" s="36" t="s">
        <v>17</v>
      </c>
      <c r="C157" s="9">
        <v>159663</v>
      </c>
      <c r="D157" s="33">
        <f t="shared" si="27"/>
        <v>9.3649608537512696E-2</v>
      </c>
      <c r="E157" s="32">
        <v>11170</v>
      </c>
      <c r="F157" s="33">
        <f t="shared" si="19"/>
        <v>0.14941345955958019</v>
      </c>
      <c r="G157" s="42">
        <v>26220</v>
      </c>
      <c r="H157" s="46">
        <f t="shared" si="26"/>
        <v>0.17210549843540446</v>
      </c>
      <c r="I157" s="53">
        <v>8752</v>
      </c>
      <c r="J157" s="46">
        <f t="shared" si="23"/>
        <v>0.27209302325581386</v>
      </c>
      <c r="K157" s="32">
        <v>20619</v>
      </c>
      <c r="L157" s="33">
        <f t="shared" si="22"/>
        <v>1.5514184397163122E-2</v>
      </c>
      <c r="M157" s="53">
        <v>1428</v>
      </c>
      <c r="N157" s="33">
        <f t="shared" si="25"/>
        <v>0.30173199635369191</v>
      </c>
      <c r="O157" s="53"/>
      <c r="P157" s="33"/>
      <c r="Q157" s="53"/>
      <c r="R157" s="33"/>
      <c r="S157" s="9"/>
      <c r="T157" s="13"/>
      <c r="U157" s="42"/>
      <c r="V157" s="46"/>
      <c r="W157" s="53"/>
      <c r="X157" s="46"/>
      <c r="Y157" s="32"/>
      <c r="Z157" s="33"/>
      <c r="AA157" s="53"/>
      <c r="AB157" s="33"/>
    </row>
    <row r="158" spans="1:28" x14ac:dyDescent="0.2">
      <c r="A158" s="69"/>
      <c r="B158" s="36" t="s">
        <v>18</v>
      </c>
      <c r="C158" s="9">
        <v>186630</v>
      </c>
      <c r="D158" s="33">
        <f t="shared" si="27"/>
        <v>0.13633872794359414</v>
      </c>
      <c r="E158" s="32">
        <v>14250</v>
      </c>
      <c r="F158" s="33">
        <f t="shared" si="19"/>
        <v>0.11966685000392863</v>
      </c>
      <c r="G158" s="42">
        <v>30230</v>
      </c>
      <c r="H158" s="46">
        <f t="shared" si="26"/>
        <v>1.6818028927009676E-2</v>
      </c>
      <c r="I158" s="53">
        <v>9120</v>
      </c>
      <c r="J158" s="46">
        <f t="shared" si="23"/>
        <v>8.8495575221239076E-3</v>
      </c>
      <c r="K158" s="32">
        <v>19327</v>
      </c>
      <c r="L158" s="33">
        <f t="shared" si="22"/>
        <v>1.7264066529817379E-2</v>
      </c>
      <c r="M158" s="59">
        <v>1703</v>
      </c>
      <c r="N158" s="33">
        <f t="shared" si="25"/>
        <v>0.83512931034482762</v>
      </c>
      <c r="O158" s="59"/>
      <c r="P158" s="33"/>
      <c r="Q158" s="59"/>
      <c r="R158" s="33"/>
      <c r="S158" s="9"/>
      <c r="T158" s="13"/>
      <c r="U158" s="42"/>
      <c r="V158" s="46"/>
      <c r="W158" s="53"/>
      <c r="X158" s="46"/>
      <c r="Y158" s="32"/>
      <c r="Z158" s="33"/>
      <c r="AA158" s="59"/>
      <c r="AB158" s="33"/>
    </row>
    <row r="159" spans="1:28" x14ac:dyDescent="0.2">
      <c r="A159" s="68" t="s">
        <v>43</v>
      </c>
      <c r="B159" s="37" t="s">
        <v>7</v>
      </c>
      <c r="C159" s="10">
        <v>206737</v>
      </c>
      <c r="D159" s="30">
        <f t="shared" si="27"/>
        <v>0.14000783029220232</v>
      </c>
      <c r="E159" s="29">
        <v>15946</v>
      </c>
      <c r="F159" s="30">
        <f t="shared" si="19"/>
        <v>0.25975667562016125</v>
      </c>
      <c r="G159" s="44">
        <v>32420</v>
      </c>
      <c r="H159" s="45">
        <f t="shared" si="26"/>
        <v>0.15332621842760585</v>
      </c>
      <c r="I159" s="57">
        <v>12592</v>
      </c>
      <c r="J159" s="45">
        <f t="shared" si="23"/>
        <v>-1.2547051442910906E-2</v>
      </c>
      <c r="K159" s="29">
        <v>25272</v>
      </c>
      <c r="L159" s="30">
        <f t="shared" si="22"/>
        <v>-3.2206180829471909E-2</v>
      </c>
      <c r="M159" s="57">
        <v>1582</v>
      </c>
      <c r="N159" s="30">
        <f t="shared" si="25"/>
        <v>0.4024822695035461</v>
      </c>
      <c r="O159" s="57"/>
      <c r="P159" s="30"/>
      <c r="Q159" s="57"/>
      <c r="R159" s="30"/>
      <c r="S159" s="10"/>
      <c r="T159" s="18"/>
      <c r="U159" s="44"/>
      <c r="V159" s="45"/>
      <c r="W159" s="57"/>
      <c r="X159" s="45"/>
      <c r="Y159" s="29"/>
      <c r="Z159" s="30"/>
      <c r="AA159" s="57"/>
      <c r="AB159" s="30"/>
    </row>
    <row r="160" spans="1:28" x14ac:dyDescent="0.2">
      <c r="A160" s="69"/>
      <c r="B160" s="36" t="s">
        <v>8</v>
      </c>
      <c r="C160" s="9">
        <v>171611</v>
      </c>
      <c r="D160" s="33">
        <f t="shared" si="27"/>
        <v>0.14005274731114925</v>
      </c>
      <c r="E160" s="32">
        <v>12419</v>
      </c>
      <c r="F160" s="33">
        <f t="shared" si="19"/>
        <v>5.1922751143486323E-2</v>
      </c>
      <c r="G160" s="42">
        <v>29750</v>
      </c>
      <c r="H160" s="46">
        <f t="shared" si="26"/>
        <v>5.5713271823988553E-2</v>
      </c>
      <c r="I160" s="53">
        <v>8768</v>
      </c>
      <c r="J160" s="46">
        <f t="shared" si="23"/>
        <v>-3.6363636363636598E-3</v>
      </c>
      <c r="K160" s="32">
        <v>24140</v>
      </c>
      <c r="L160" s="33">
        <f t="shared" si="22"/>
        <v>6.78108550448977E-2</v>
      </c>
      <c r="M160" s="53">
        <v>1186</v>
      </c>
      <c r="N160" s="33">
        <f t="shared" si="25"/>
        <v>-2.7071369975389663E-2</v>
      </c>
      <c r="O160" s="53"/>
      <c r="P160" s="33"/>
      <c r="Q160" s="53"/>
      <c r="R160" s="33"/>
      <c r="S160" s="9"/>
      <c r="T160" s="13"/>
      <c r="U160" s="42"/>
      <c r="V160" s="46"/>
      <c r="W160" s="53"/>
      <c r="X160" s="46"/>
      <c r="Y160" s="32"/>
      <c r="Z160" s="33"/>
      <c r="AA160" s="53"/>
      <c r="AB160" s="33"/>
    </row>
    <row r="161" spans="1:28" x14ac:dyDescent="0.2">
      <c r="A161" s="69"/>
      <c r="B161" s="36" t="s">
        <v>23</v>
      </c>
      <c r="C161" s="9">
        <v>158169</v>
      </c>
      <c r="D161" s="33">
        <f t="shared" si="27"/>
        <v>0.2503577103376311</v>
      </c>
      <c r="E161" s="32">
        <v>12672</v>
      </c>
      <c r="F161" s="33">
        <f t="shared" si="19"/>
        <v>0.22541340295909484</v>
      </c>
      <c r="G161" s="42">
        <v>23710</v>
      </c>
      <c r="H161" s="46">
        <f t="shared" si="26"/>
        <v>-2.8676771814829971E-2</v>
      </c>
      <c r="I161" s="53">
        <v>7584</v>
      </c>
      <c r="J161" s="46">
        <f t="shared" si="23"/>
        <v>3.4934497816593968E-2</v>
      </c>
      <c r="K161" s="32">
        <v>25919</v>
      </c>
      <c r="L161" s="33">
        <f>K161/K149-1</f>
        <v>0.26464991461332033</v>
      </c>
      <c r="M161" s="53">
        <v>1008</v>
      </c>
      <c r="N161" s="33">
        <f t="shared" si="25"/>
        <v>-7.18232044198895E-2</v>
      </c>
      <c r="O161" s="53"/>
      <c r="P161" s="33"/>
      <c r="Q161" s="53"/>
      <c r="R161" s="33"/>
      <c r="S161" s="9"/>
      <c r="T161" s="13"/>
      <c r="U161" s="42"/>
      <c r="V161" s="46"/>
      <c r="W161" s="53"/>
      <c r="X161" s="46"/>
      <c r="Y161" s="32"/>
      <c r="Z161" s="33"/>
      <c r="AA161" s="53"/>
      <c r="AB161" s="33"/>
    </row>
    <row r="162" spans="1:28" x14ac:dyDescent="0.2">
      <c r="A162" s="69"/>
      <c r="B162" s="36" t="s">
        <v>10</v>
      </c>
      <c r="C162" s="9">
        <v>181498</v>
      </c>
      <c r="D162" s="33">
        <f t="shared" si="27"/>
        <v>0.33148952403310061</v>
      </c>
      <c r="E162" s="32">
        <v>19846</v>
      </c>
      <c r="F162" s="33">
        <f t="shared" si="19"/>
        <v>0.36099300507474963</v>
      </c>
      <c r="G162" s="42">
        <v>22940</v>
      </c>
      <c r="H162" s="46">
        <f t="shared" si="26"/>
        <v>0.11521633446767132</v>
      </c>
      <c r="I162" s="53">
        <v>6512</v>
      </c>
      <c r="J162" s="46">
        <f t="shared" si="23"/>
        <v>9.4086021505376261E-2</v>
      </c>
      <c r="K162" s="32">
        <v>28390</v>
      </c>
      <c r="L162" s="33">
        <f>K162/K150-1</f>
        <v>0.10415370255133793</v>
      </c>
      <c r="M162" s="53">
        <v>1109</v>
      </c>
      <c r="N162" s="33">
        <f t="shared" si="25"/>
        <v>8.1951219512195125E-2</v>
      </c>
      <c r="O162" s="53"/>
      <c r="P162" s="33"/>
      <c r="Q162" s="53"/>
      <c r="R162" s="33"/>
      <c r="S162" s="9"/>
      <c r="T162" s="13"/>
      <c r="U162" s="42"/>
      <c r="V162" s="46"/>
      <c r="W162" s="53"/>
      <c r="X162" s="46"/>
      <c r="Y162" s="32"/>
      <c r="Z162" s="33"/>
      <c r="AA162" s="53"/>
      <c r="AB162" s="33"/>
    </row>
    <row r="163" spans="1:28" x14ac:dyDescent="0.2">
      <c r="A163" s="69"/>
      <c r="B163" s="36" t="s">
        <v>11</v>
      </c>
      <c r="C163" s="9">
        <v>182857</v>
      </c>
      <c r="D163" s="33">
        <f t="shared" si="27"/>
        <v>0.18031654639108718</v>
      </c>
      <c r="E163" s="32">
        <v>26633</v>
      </c>
      <c r="F163" s="33">
        <f t="shared" si="19"/>
        <v>0.25966040769994803</v>
      </c>
      <c r="G163" s="42">
        <v>20010</v>
      </c>
      <c r="H163" s="46">
        <f t="shared" si="26"/>
        <v>5.7052297939778063E-2</v>
      </c>
      <c r="I163" s="53">
        <v>5008</v>
      </c>
      <c r="J163" s="46">
        <f t="shared" si="23"/>
        <v>2.960526315789469E-2</v>
      </c>
      <c r="K163" s="32">
        <v>34051</v>
      </c>
      <c r="L163" s="33">
        <f>K163/K151-1</f>
        <v>0.26691967109424408</v>
      </c>
      <c r="M163" s="53">
        <v>2314</v>
      </c>
      <c r="N163" s="33">
        <f t="shared" si="25"/>
        <v>0.32912119471568063</v>
      </c>
      <c r="O163" s="53"/>
      <c r="P163" s="33"/>
      <c r="Q163" s="53"/>
      <c r="R163" s="33"/>
      <c r="S163" s="9"/>
      <c r="T163" s="13"/>
      <c r="U163" s="42"/>
      <c r="V163" s="46"/>
      <c r="W163" s="53"/>
      <c r="X163" s="46"/>
      <c r="Y163" s="32"/>
      <c r="Z163" s="33"/>
      <c r="AA163" s="53"/>
      <c r="AB163" s="33"/>
    </row>
    <row r="164" spans="1:28" x14ac:dyDescent="0.2">
      <c r="A164" s="69"/>
      <c r="B164" s="36" t="s">
        <v>26</v>
      </c>
      <c r="C164" s="9">
        <v>198157</v>
      </c>
      <c r="D164" s="33">
        <f t="shared" si="27"/>
        <v>0.1488161495292426</v>
      </c>
      <c r="E164" s="32">
        <v>33701</v>
      </c>
      <c r="F164" s="33">
        <f t="shared" si="19"/>
        <v>0.1492242114236999</v>
      </c>
      <c r="G164" s="42">
        <v>17780</v>
      </c>
      <c r="H164" s="46">
        <f t="shared" si="26"/>
        <v>-5.6211354693647131E-4</v>
      </c>
      <c r="I164" s="53">
        <v>3968</v>
      </c>
      <c r="J164" s="46">
        <f t="shared" si="23"/>
        <v>5.0847457627118731E-2</v>
      </c>
      <c r="K164" s="32">
        <v>34838</v>
      </c>
      <c r="L164" s="33">
        <f t="shared" ref="L164:L171" si="28">K164/K152-1</f>
        <v>0.13150800610607694</v>
      </c>
      <c r="M164" s="53">
        <v>3856</v>
      </c>
      <c r="N164" s="33">
        <f t="shared" si="25"/>
        <v>0.35203366058906033</v>
      </c>
      <c r="O164" s="53"/>
      <c r="P164" s="33"/>
      <c r="Q164" s="53"/>
      <c r="R164" s="33"/>
      <c r="S164" s="9"/>
      <c r="T164" s="13"/>
      <c r="U164" s="42"/>
      <c r="V164" s="46"/>
      <c r="W164" s="53"/>
      <c r="X164" s="46"/>
      <c r="Y164" s="32"/>
      <c r="Z164" s="33"/>
      <c r="AA164" s="53"/>
      <c r="AB164" s="33"/>
    </row>
    <row r="165" spans="1:28" x14ac:dyDescent="0.2">
      <c r="A165" s="69"/>
      <c r="B165" s="36" t="s">
        <v>27</v>
      </c>
      <c r="C165" s="9">
        <v>219753</v>
      </c>
      <c r="D165" s="33">
        <f t="shared" si="27"/>
        <v>0.12478118889923939</v>
      </c>
      <c r="E165" s="32">
        <v>41148</v>
      </c>
      <c r="F165" s="33">
        <f t="shared" si="19"/>
        <v>-1.6562701656270162E-2</v>
      </c>
      <c r="G165" s="42">
        <v>20090</v>
      </c>
      <c r="H165" s="46">
        <f t="shared" si="26"/>
        <v>-2.9468599033816378E-2</v>
      </c>
      <c r="I165" s="53">
        <v>6000</v>
      </c>
      <c r="J165" s="46">
        <f t="shared" si="23"/>
        <v>9.011627906976738E-2</v>
      </c>
      <c r="K165" s="32">
        <v>42747</v>
      </c>
      <c r="L165" s="33">
        <f t="shared" si="28"/>
        <v>0.14113721302722904</v>
      </c>
      <c r="M165" s="53">
        <v>3963</v>
      </c>
      <c r="N165" s="33">
        <f t="shared" si="25"/>
        <v>0.1987295825771325</v>
      </c>
      <c r="O165" s="53"/>
      <c r="P165" s="33"/>
      <c r="Q165" s="53"/>
      <c r="R165" s="33"/>
      <c r="S165" s="9"/>
      <c r="T165" s="13"/>
      <c r="U165" s="42"/>
      <c r="V165" s="46"/>
      <c r="W165" s="53"/>
      <c r="X165" s="46"/>
      <c r="Y165" s="32"/>
      <c r="Z165" s="33"/>
      <c r="AA165" s="53"/>
      <c r="AB165" s="33"/>
    </row>
    <row r="166" spans="1:28" x14ac:dyDescent="0.2">
      <c r="A166" s="69"/>
      <c r="B166" s="36" t="s">
        <v>28</v>
      </c>
      <c r="C166" s="9">
        <v>202835</v>
      </c>
      <c r="D166" s="33">
        <f t="shared" si="27"/>
        <v>0.18587138906590739</v>
      </c>
      <c r="E166" s="32">
        <v>30231</v>
      </c>
      <c r="F166" s="33">
        <f t="shared" si="19"/>
        <v>-2.9969517086475217E-2</v>
      </c>
      <c r="G166" s="42">
        <v>21190</v>
      </c>
      <c r="H166" s="46">
        <f t="shared" si="26"/>
        <v>4.7415836889521668E-3</v>
      </c>
      <c r="I166" s="53">
        <v>4688</v>
      </c>
      <c r="J166" s="46">
        <f t="shared" si="23"/>
        <v>7.3260073260073222E-2</v>
      </c>
      <c r="K166" s="32">
        <v>36735</v>
      </c>
      <c r="L166" s="33">
        <f t="shared" si="28"/>
        <v>0.11973054531045202</v>
      </c>
      <c r="M166" s="53">
        <v>4696</v>
      </c>
      <c r="N166" s="33">
        <f t="shared" si="25"/>
        <v>0.18078953985416144</v>
      </c>
      <c r="O166" s="53"/>
      <c r="P166" s="33"/>
      <c r="Q166" s="53"/>
      <c r="R166" s="33"/>
      <c r="S166" s="9"/>
      <c r="T166" s="13"/>
      <c r="U166" s="42"/>
      <c r="V166" s="46"/>
      <c r="W166" s="53"/>
      <c r="X166" s="46"/>
      <c r="Y166" s="32"/>
      <c r="Z166" s="33"/>
      <c r="AA166" s="53"/>
      <c r="AB166" s="33"/>
    </row>
    <row r="167" spans="1:28" x14ac:dyDescent="0.2">
      <c r="A167" s="69"/>
      <c r="B167" s="36" t="s">
        <v>29</v>
      </c>
      <c r="C167" s="9">
        <v>219849</v>
      </c>
      <c r="D167" s="33">
        <f t="shared" si="27"/>
        <v>0.22641162097934875</v>
      </c>
      <c r="E167" s="32">
        <v>41309</v>
      </c>
      <c r="F167" s="33">
        <f t="shared" si="19"/>
        <v>0.24114412763272552</v>
      </c>
      <c r="G167" s="42">
        <v>26370</v>
      </c>
      <c r="H167" s="46">
        <f t="shared" si="26"/>
        <v>0.19754768392370581</v>
      </c>
      <c r="I167" s="53">
        <v>6688</v>
      </c>
      <c r="J167" s="46">
        <f>I167/I154-1</f>
        <v>0.53113553113553102</v>
      </c>
      <c r="K167" s="32">
        <v>33720</v>
      </c>
      <c r="L167" s="33">
        <f t="shared" si="28"/>
        <v>0.14057637667433376</v>
      </c>
      <c r="M167" s="53">
        <v>2678</v>
      </c>
      <c r="N167" s="33">
        <f t="shared" si="25"/>
        <v>0.39189189189189189</v>
      </c>
      <c r="O167" s="53"/>
      <c r="P167" s="33"/>
      <c r="Q167" s="53"/>
      <c r="R167" s="33"/>
      <c r="S167" s="9"/>
      <c r="T167" s="13"/>
      <c r="U167" s="42"/>
      <c r="V167" s="46"/>
      <c r="W167" s="53"/>
      <c r="X167" s="46"/>
      <c r="Y167" s="32"/>
      <c r="Z167" s="33"/>
      <c r="AA167" s="53"/>
      <c r="AB167" s="33"/>
    </row>
    <row r="168" spans="1:28" x14ac:dyDescent="0.2">
      <c r="A168" s="69"/>
      <c r="B168" s="36" t="s">
        <v>30</v>
      </c>
      <c r="C168" s="9">
        <v>203809</v>
      </c>
      <c r="D168" s="33">
        <f t="shared" si="27"/>
        <v>0.2099295327313635</v>
      </c>
      <c r="E168" s="32">
        <v>34917</v>
      </c>
      <c r="F168" s="33">
        <f t="shared" si="19"/>
        <v>0.50536753610691965</v>
      </c>
      <c r="G168" s="42">
        <v>27940</v>
      </c>
      <c r="H168" s="46">
        <f t="shared" si="26"/>
        <v>0.27871853546910752</v>
      </c>
      <c r="I168" s="53">
        <v>8928</v>
      </c>
      <c r="J168" s="46">
        <f>I168/I156-1</f>
        <v>0.52876712328767117</v>
      </c>
      <c r="K168" s="32">
        <v>32176</v>
      </c>
      <c r="L168" s="33">
        <f t="shared" si="28"/>
        <v>0.23944530046224966</v>
      </c>
      <c r="M168" s="53">
        <v>2350</v>
      </c>
      <c r="N168" s="33">
        <f t="shared" si="25"/>
        <v>0.50737652341244388</v>
      </c>
      <c r="O168" s="53"/>
      <c r="P168" s="33"/>
      <c r="Q168" s="53"/>
      <c r="R168" s="33"/>
      <c r="S168" s="9"/>
      <c r="T168" s="13"/>
      <c r="U168" s="42"/>
      <c r="V168" s="46"/>
      <c r="W168" s="53"/>
      <c r="X168" s="46"/>
      <c r="Y168" s="32"/>
      <c r="Z168" s="33"/>
      <c r="AA168" s="53"/>
      <c r="AB168" s="33"/>
    </row>
    <row r="169" spans="1:28" x14ac:dyDescent="0.2">
      <c r="A169" s="69"/>
      <c r="B169" s="36" t="s">
        <v>35</v>
      </c>
      <c r="C169" s="9">
        <v>178959</v>
      </c>
      <c r="D169" s="33">
        <f t="shared" si="27"/>
        <v>0.12085454989571787</v>
      </c>
      <c r="E169" s="32">
        <v>16479</v>
      </c>
      <c r="F169" s="33">
        <f t="shared" si="19"/>
        <v>0.47529095792300802</v>
      </c>
      <c r="G169" s="42">
        <v>27310</v>
      </c>
      <c r="H169" s="46">
        <f t="shared" si="26"/>
        <v>4.1571319603356249E-2</v>
      </c>
      <c r="I169" s="53">
        <v>9312</v>
      </c>
      <c r="J169" s="46">
        <f t="shared" ref="J169:J194" si="29">I169/I157-1</f>
        <v>6.3985374771480696E-2</v>
      </c>
      <c r="K169" s="32">
        <v>25639</v>
      </c>
      <c r="L169" s="33">
        <f t="shared" si="28"/>
        <v>0.24346476550754148</v>
      </c>
      <c r="M169" s="53">
        <v>1579</v>
      </c>
      <c r="N169" s="33">
        <f t="shared" si="25"/>
        <v>0.10574229691876751</v>
      </c>
      <c r="O169" s="53"/>
      <c r="P169" s="33"/>
      <c r="Q169" s="53"/>
      <c r="R169" s="33"/>
      <c r="S169" s="9"/>
      <c r="T169" s="13"/>
      <c r="U169" s="42"/>
      <c r="V169" s="46"/>
      <c r="W169" s="53"/>
      <c r="X169" s="46"/>
      <c r="Y169" s="32"/>
      <c r="Z169" s="33"/>
      <c r="AA169" s="53"/>
      <c r="AB169" s="33"/>
    </row>
    <row r="170" spans="1:28" x14ac:dyDescent="0.2">
      <c r="A170" s="70"/>
      <c r="B170" s="38" t="s">
        <v>31</v>
      </c>
      <c r="C170" s="23">
        <v>210605</v>
      </c>
      <c r="D170" s="35">
        <f t="shared" si="27"/>
        <v>0.12846273375127248</v>
      </c>
      <c r="E170" s="34">
        <v>16175</v>
      </c>
      <c r="F170" s="35">
        <f t="shared" si="19"/>
        <v>0.13508771929824559</v>
      </c>
      <c r="G170" s="47">
        <v>32700</v>
      </c>
      <c r="H170" s="48">
        <f t="shared" si="26"/>
        <v>8.1706913661925284E-2</v>
      </c>
      <c r="I170" s="59">
        <v>11120</v>
      </c>
      <c r="J170" s="48">
        <f t="shared" si="29"/>
        <v>0.2192982456140351</v>
      </c>
      <c r="K170" s="34">
        <v>23545</v>
      </c>
      <c r="L170" s="35">
        <f t="shared" si="28"/>
        <v>0.21824390748693534</v>
      </c>
      <c r="M170" s="59">
        <v>1717</v>
      </c>
      <c r="N170" s="33">
        <f t="shared" si="25"/>
        <v>8.2207868467410444E-3</v>
      </c>
      <c r="O170" s="59"/>
      <c r="P170" s="33"/>
      <c r="Q170" s="59"/>
      <c r="R170" s="33"/>
      <c r="S170" s="23"/>
      <c r="T170" s="16"/>
      <c r="U170" s="47"/>
      <c r="V170" s="48"/>
      <c r="W170" s="59"/>
      <c r="X170" s="48"/>
      <c r="Y170" s="34"/>
      <c r="Z170" s="35"/>
      <c r="AA170" s="59"/>
      <c r="AB170" s="33"/>
    </row>
    <row r="171" spans="1:28" x14ac:dyDescent="0.2">
      <c r="A171" s="68" t="s">
        <v>44</v>
      </c>
      <c r="B171" s="37" t="s">
        <v>7</v>
      </c>
      <c r="C171" s="10">
        <v>224005</v>
      </c>
      <c r="D171" s="30">
        <f t="shared" si="27"/>
        <v>8.3526412785326354E-2</v>
      </c>
      <c r="E171" s="29">
        <v>15156</v>
      </c>
      <c r="F171" s="30">
        <f t="shared" si="19"/>
        <v>-4.9542204941678158E-2</v>
      </c>
      <c r="G171" s="44">
        <v>34530</v>
      </c>
      <c r="H171" s="45">
        <f t="shared" si="26"/>
        <v>6.5083281924737779E-2</v>
      </c>
      <c r="I171" s="57">
        <v>14016</v>
      </c>
      <c r="J171" s="45">
        <f t="shared" si="29"/>
        <v>0.1130876747141043</v>
      </c>
      <c r="K171" s="32">
        <v>28717</v>
      </c>
      <c r="L171" s="33">
        <f t="shared" si="28"/>
        <v>0.13631687242798352</v>
      </c>
      <c r="M171" s="57">
        <v>1731</v>
      </c>
      <c r="N171" s="30">
        <f t="shared" si="25"/>
        <v>9.4184576485461441E-2</v>
      </c>
      <c r="O171" s="57"/>
      <c r="P171" s="30"/>
      <c r="Q171" s="57"/>
      <c r="R171" s="30"/>
      <c r="S171" s="10"/>
      <c r="T171" s="18"/>
      <c r="U171" s="44"/>
      <c r="V171" s="45"/>
      <c r="W171" s="57"/>
      <c r="X171" s="45"/>
      <c r="Y171" s="32"/>
      <c r="Z171" s="33"/>
      <c r="AA171" s="57"/>
      <c r="AB171" s="30"/>
    </row>
    <row r="172" spans="1:28" x14ac:dyDescent="0.2">
      <c r="A172" s="69"/>
      <c r="B172" s="36" t="s">
        <v>8</v>
      </c>
      <c r="C172" s="9">
        <v>168171</v>
      </c>
      <c r="D172" s="33">
        <f t="shared" si="27"/>
        <v>-2.0045335089242555E-2</v>
      </c>
      <c r="E172" s="32">
        <v>10934</v>
      </c>
      <c r="F172" s="33">
        <f t="shared" si="19"/>
        <v>-0.11957484499557125</v>
      </c>
      <c r="G172" s="42">
        <v>26640</v>
      </c>
      <c r="H172" s="46">
        <f t="shared" si="26"/>
        <v>-0.10453781512605043</v>
      </c>
      <c r="I172" s="53">
        <v>8560</v>
      </c>
      <c r="J172" s="46">
        <f t="shared" si="29"/>
        <v>-2.3722627737226332E-2</v>
      </c>
      <c r="K172" s="32">
        <v>22470</v>
      </c>
      <c r="L172" s="33">
        <f>K172/K160-1</f>
        <v>-6.9179784589892268E-2</v>
      </c>
      <c r="M172" s="53">
        <v>1248</v>
      </c>
      <c r="N172" s="33">
        <f t="shared" si="25"/>
        <v>5.2276559865092748E-2</v>
      </c>
      <c r="O172" s="53"/>
      <c r="P172" s="33"/>
      <c r="Q172" s="53"/>
      <c r="R172" s="33"/>
      <c r="S172" s="9"/>
      <c r="T172" s="13"/>
      <c r="U172" s="42"/>
      <c r="V172" s="46"/>
      <c r="W172" s="53"/>
      <c r="X172" s="46"/>
      <c r="Y172" s="32"/>
      <c r="Z172" s="33"/>
      <c r="AA172" s="53"/>
      <c r="AB172" s="33"/>
    </row>
    <row r="173" spans="1:28" x14ac:dyDescent="0.2">
      <c r="A173" s="69"/>
      <c r="B173" s="36" t="s">
        <v>23</v>
      </c>
      <c r="C173" s="9">
        <v>156455</v>
      </c>
      <c r="D173" s="33">
        <f t="shared" si="27"/>
        <v>-1.0836510314916281E-2</v>
      </c>
      <c r="E173" s="32">
        <v>13359</v>
      </c>
      <c r="F173" s="33">
        <f t="shared" si="19"/>
        <v>5.4214015151515138E-2</v>
      </c>
      <c r="G173" s="42">
        <v>26270</v>
      </c>
      <c r="H173" s="46">
        <f t="shared" si="26"/>
        <v>0.10797132011809363</v>
      </c>
      <c r="I173" s="53">
        <v>9136</v>
      </c>
      <c r="J173" s="46">
        <f t="shared" si="29"/>
        <v>0.20464135021097052</v>
      </c>
      <c r="K173" s="32">
        <v>23987</v>
      </c>
      <c r="L173" s="33">
        <f t="shared" ref="L173:L183" si="30">K173/K161-1</f>
        <v>-7.4539912805277941E-2</v>
      </c>
      <c r="M173" s="53">
        <v>942</v>
      </c>
      <c r="N173" s="33">
        <f t="shared" si="25"/>
        <v>-6.5476190476190479E-2</v>
      </c>
      <c r="O173" s="53"/>
      <c r="P173" s="33"/>
      <c r="Q173" s="53"/>
      <c r="R173" s="33"/>
      <c r="S173" s="9"/>
      <c r="T173" s="13"/>
      <c r="U173" s="42"/>
      <c r="V173" s="46"/>
      <c r="W173" s="53"/>
      <c r="X173" s="46"/>
      <c r="Y173" s="32"/>
      <c r="Z173" s="33"/>
      <c r="AA173" s="53"/>
      <c r="AB173" s="33"/>
    </row>
    <row r="174" spans="1:28" x14ac:dyDescent="0.2">
      <c r="A174" s="69"/>
      <c r="B174" s="36" t="s">
        <v>10</v>
      </c>
      <c r="C174" s="9">
        <v>170804</v>
      </c>
      <c r="D174" s="33">
        <f t="shared" si="27"/>
        <v>-5.8920759457404492E-2</v>
      </c>
      <c r="E174" s="32">
        <v>15786</v>
      </c>
      <c r="F174" s="33">
        <f t="shared" si="19"/>
        <v>-0.20457522926534311</v>
      </c>
      <c r="G174" s="42">
        <v>21610</v>
      </c>
      <c r="H174" s="46">
        <f t="shared" si="26"/>
        <v>-5.7977332170880524E-2</v>
      </c>
      <c r="I174" s="53">
        <v>6432</v>
      </c>
      <c r="J174" s="46">
        <f t="shared" si="29"/>
        <v>-1.2285012285012331E-2</v>
      </c>
      <c r="K174" s="32">
        <v>26988</v>
      </c>
      <c r="L174" s="33">
        <f t="shared" si="30"/>
        <v>-4.9383585769637195E-2</v>
      </c>
      <c r="M174" s="53">
        <v>1408</v>
      </c>
      <c r="N174" s="33">
        <f t="shared" si="25"/>
        <v>0.26961226330027049</v>
      </c>
      <c r="O174" s="53"/>
      <c r="P174" s="33"/>
      <c r="Q174" s="53"/>
      <c r="R174" s="33"/>
      <c r="S174" s="9"/>
      <c r="T174" s="13"/>
      <c r="U174" s="42"/>
      <c r="V174" s="46"/>
      <c r="W174" s="53"/>
      <c r="X174" s="46"/>
      <c r="Y174" s="32"/>
      <c r="Z174" s="33"/>
      <c r="AA174" s="53"/>
      <c r="AB174" s="33"/>
    </row>
    <row r="175" spans="1:28" x14ac:dyDescent="0.2">
      <c r="A175" s="69"/>
      <c r="B175" s="36" t="s">
        <v>11</v>
      </c>
      <c r="C175" s="9">
        <v>189192</v>
      </c>
      <c r="D175" s="33">
        <f t="shared" si="27"/>
        <v>3.464455831606128E-2</v>
      </c>
      <c r="E175" s="32">
        <v>25296</v>
      </c>
      <c r="F175" s="33">
        <f t="shared" ref="F175:F194" si="31">E175/E163-1</f>
        <v>-5.0200878609244159E-2</v>
      </c>
      <c r="G175" s="42">
        <v>20010</v>
      </c>
      <c r="H175" s="46">
        <f t="shared" si="26"/>
        <v>0</v>
      </c>
      <c r="I175" s="53">
        <v>5024</v>
      </c>
      <c r="J175" s="46">
        <f t="shared" si="29"/>
        <v>3.1948881789136685E-3</v>
      </c>
      <c r="K175" s="32">
        <v>29890</v>
      </c>
      <c r="L175" s="33">
        <f t="shared" si="30"/>
        <v>-0.12219905435963696</v>
      </c>
      <c r="M175" s="53">
        <v>4607</v>
      </c>
      <c r="N175" s="33">
        <f t="shared" si="25"/>
        <v>0.99092480553154716</v>
      </c>
      <c r="O175" s="53"/>
      <c r="P175" s="33"/>
      <c r="Q175" s="53"/>
      <c r="R175" s="33"/>
      <c r="S175" s="9"/>
      <c r="T175" s="13"/>
      <c r="U175" s="42"/>
      <c r="V175" s="46"/>
      <c r="W175" s="53"/>
      <c r="X175" s="46"/>
      <c r="Y175" s="32"/>
      <c r="Z175" s="33"/>
      <c r="AA175" s="53"/>
      <c r="AB175" s="33"/>
    </row>
    <row r="176" spans="1:28" x14ac:dyDescent="0.2">
      <c r="A176" s="69"/>
      <c r="B176" s="36" t="s">
        <v>26</v>
      </c>
      <c r="C176" s="9">
        <v>202116</v>
      </c>
      <c r="D176" s="33">
        <f t="shared" si="27"/>
        <v>1.9979107475385671E-2</v>
      </c>
      <c r="E176" s="32">
        <v>32411</v>
      </c>
      <c r="F176" s="33">
        <f t="shared" si="31"/>
        <v>-3.8277795911100587E-2</v>
      </c>
      <c r="G176" s="42">
        <v>19750</v>
      </c>
      <c r="H176" s="46">
        <f t="shared" si="26"/>
        <v>0.11079865016872881</v>
      </c>
      <c r="I176" s="53">
        <v>3840</v>
      </c>
      <c r="J176" s="46">
        <f t="shared" si="29"/>
        <v>-3.2258064516129004E-2</v>
      </c>
      <c r="K176" s="32">
        <v>36051</v>
      </c>
      <c r="L176" s="33">
        <f t="shared" si="30"/>
        <v>3.4818301854297129E-2</v>
      </c>
      <c r="M176" s="53">
        <v>5096</v>
      </c>
      <c r="N176" s="33">
        <f t="shared" si="25"/>
        <v>0.3215767634854772</v>
      </c>
      <c r="O176" s="53"/>
      <c r="P176" s="33"/>
      <c r="Q176" s="53"/>
      <c r="R176" s="33"/>
      <c r="S176" s="9"/>
      <c r="T176" s="13"/>
      <c r="U176" s="42"/>
      <c r="V176" s="46"/>
      <c r="W176" s="53"/>
      <c r="X176" s="46"/>
      <c r="Y176" s="32"/>
      <c r="Z176" s="33"/>
      <c r="AA176" s="53"/>
      <c r="AB176" s="33"/>
    </row>
    <row r="177" spans="1:28" x14ac:dyDescent="0.2">
      <c r="A177" s="69"/>
      <c r="B177" s="36" t="s">
        <v>27</v>
      </c>
      <c r="C177" s="9">
        <v>218681</v>
      </c>
      <c r="D177" s="33">
        <f t="shared" si="27"/>
        <v>-4.878204165585931E-3</v>
      </c>
      <c r="E177" s="32">
        <v>42845</v>
      </c>
      <c r="F177" s="33">
        <f t="shared" si="31"/>
        <v>4.1241372606201976E-2</v>
      </c>
      <c r="G177" s="42">
        <v>21960</v>
      </c>
      <c r="H177" s="46">
        <f t="shared" si="26"/>
        <v>9.3081134892981643E-2</v>
      </c>
      <c r="I177" s="53">
        <v>5456</v>
      </c>
      <c r="J177" s="46">
        <f t="shared" si="29"/>
        <v>-9.0666666666666673E-2</v>
      </c>
      <c r="K177" s="32">
        <v>40143</v>
      </c>
      <c r="L177" s="33">
        <f t="shared" si="30"/>
        <v>-6.0916555547757767E-2</v>
      </c>
      <c r="M177" s="53">
        <v>5742</v>
      </c>
      <c r="N177" s="33">
        <f t="shared" si="25"/>
        <v>0.4489023467070401</v>
      </c>
      <c r="O177" s="53"/>
      <c r="P177" s="33"/>
      <c r="Q177" s="53"/>
      <c r="R177" s="33"/>
      <c r="S177" s="9"/>
      <c r="T177" s="13"/>
      <c r="U177" s="42"/>
      <c r="V177" s="46"/>
      <c r="W177" s="53"/>
      <c r="X177" s="46"/>
      <c r="Y177" s="32"/>
      <c r="Z177" s="33"/>
      <c r="AA177" s="53"/>
      <c r="AB177" s="33"/>
    </row>
    <row r="178" spans="1:28" x14ac:dyDescent="0.2">
      <c r="A178" s="69"/>
      <c r="B178" s="36" t="s">
        <v>28</v>
      </c>
      <c r="C178" s="9">
        <v>201782</v>
      </c>
      <c r="D178" s="33">
        <f t="shared" si="27"/>
        <v>-5.1914117386052672E-3</v>
      </c>
      <c r="E178" s="32">
        <v>23646</v>
      </c>
      <c r="F178" s="33">
        <f t="shared" si="31"/>
        <v>-0.2178227647117198</v>
      </c>
      <c r="G178" s="42">
        <v>23840</v>
      </c>
      <c r="H178" s="46">
        <f t="shared" si="26"/>
        <v>0.12505899008966503</v>
      </c>
      <c r="I178" s="53">
        <v>4640</v>
      </c>
      <c r="J178" s="46">
        <f t="shared" si="29"/>
        <v>-1.0238907849829393E-2</v>
      </c>
      <c r="K178" s="32">
        <v>36786</v>
      </c>
      <c r="L178" s="33">
        <f t="shared" si="30"/>
        <v>1.3883217639854006E-3</v>
      </c>
      <c r="M178" s="53">
        <v>4682</v>
      </c>
      <c r="N178" s="33">
        <f t="shared" si="25"/>
        <v>-2.981260647359455E-3</v>
      </c>
      <c r="O178" s="53"/>
      <c r="P178" s="33"/>
      <c r="Q178" s="53"/>
      <c r="R178" s="33"/>
      <c r="S178" s="9"/>
      <c r="T178" s="13"/>
      <c r="U178" s="42"/>
      <c r="V178" s="46"/>
      <c r="W178" s="53"/>
      <c r="X178" s="46"/>
      <c r="Y178" s="32"/>
      <c r="Z178" s="33"/>
      <c r="AA178" s="53"/>
      <c r="AB178" s="33"/>
    </row>
    <row r="179" spans="1:28" x14ac:dyDescent="0.2">
      <c r="A179" s="69"/>
      <c r="B179" s="36" t="s">
        <v>29</v>
      </c>
      <c r="C179" s="9">
        <v>192400</v>
      </c>
      <c r="D179" s="33">
        <f t="shared" si="27"/>
        <v>-0.12485387697919936</v>
      </c>
      <c r="E179" s="32">
        <v>25294</v>
      </c>
      <c r="F179" s="33">
        <f t="shared" si="31"/>
        <v>-0.38768791304558325</v>
      </c>
      <c r="G179" s="42">
        <v>21410</v>
      </c>
      <c r="H179" s="46">
        <f t="shared" si="26"/>
        <v>-0.18809252938945775</v>
      </c>
      <c r="I179" s="53">
        <v>5360</v>
      </c>
      <c r="J179" s="46">
        <f t="shared" si="29"/>
        <v>-0.19856459330143539</v>
      </c>
      <c r="K179" s="32">
        <v>33000</v>
      </c>
      <c r="L179" s="33">
        <f t="shared" si="30"/>
        <v>-2.1352313167259829E-2</v>
      </c>
      <c r="M179" s="53">
        <v>2246</v>
      </c>
      <c r="N179" s="33">
        <f t="shared" si="25"/>
        <v>-0.16131441374159822</v>
      </c>
      <c r="O179" s="53"/>
      <c r="P179" s="33"/>
      <c r="Q179" s="53"/>
      <c r="R179" s="33"/>
      <c r="S179" s="9"/>
      <c r="T179" s="13"/>
      <c r="U179" s="42"/>
      <c r="V179" s="46"/>
      <c r="W179" s="53"/>
      <c r="X179" s="46"/>
      <c r="Y179" s="32"/>
      <c r="Z179" s="33"/>
      <c r="AA179" s="53"/>
      <c r="AB179" s="33"/>
    </row>
    <row r="180" spans="1:28" x14ac:dyDescent="0.2">
      <c r="A180" s="69"/>
      <c r="B180" s="36" t="s">
        <v>30</v>
      </c>
      <c r="C180" s="9">
        <v>178648</v>
      </c>
      <c r="D180" s="33">
        <f t="shared" si="27"/>
        <v>-0.12345382196075738</v>
      </c>
      <c r="E180" s="32">
        <v>24067</v>
      </c>
      <c r="F180" s="33">
        <f t="shared" si="31"/>
        <v>-0.310736890339949</v>
      </c>
      <c r="G180" s="42">
        <v>19300</v>
      </c>
      <c r="H180" s="46">
        <f t="shared" si="26"/>
        <v>-0.30923407301360062</v>
      </c>
      <c r="I180" s="53">
        <v>6720</v>
      </c>
      <c r="J180" s="46">
        <f t="shared" si="29"/>
        <v>-0.24731182795698925</v>
      </c>
      <c r="K180" s="32">
        <v>31516</v>
      </c>
      <c r="L180" s="33">
        <f t="shared" si="30"/>
        <v>-2.0512182993535522E-2</v>
      </c>
      <c r="M180" s="53">
        <v>1692</v>
      </c>
      <c r="N180" s="33">
        <f t="shared" si="25"/>
        <v>-0.28000000000000003</v>
      </c>
      <c r="O180" s="53"/>
      <c r="P180" s="33"/>
      <c r="Q180" s="53"/>
      <c r="R180" s="33"/>
      <c r="S180" s="9"/>
      <c r="T180" s="13"/>
      <c r="U180" s="42"/>
      <c r="V180" s="46"/>
      <c r="W180" s="53"/>
      <c r="X180" s="46"/>
      <c r="Y180" s="32"/>
      <c r="Z180" s="33"/>
      <c r="AA180" s="53"/>
      <c r="AB180" s="33"/>
    </row>
    <row r="181" spans="1:28" x14ac:dyDescent="0.2">
      <c r="A181" s="69"/>
      <c r="B181" s="36" t="s">
        <v>35</v>
      </c>
      <c r="C181" s="9">
        <v>139298</v>
      </c>
      <c r="D181" s="33">
        <f t="shared" si="27"/>
        <v>-0.22162059466134698</v>
      </c>
      <c r="E181" s="32">
        <v>11315</v>
      </c>
      <c r="F181" s="33">
        <f t="shared" si="31"/>
        <v>-0.31336852964378903</v>
      </c>
      <c r="G181" s="42">
        <v>24070</v>
      </c>
      <c r="H181" s="46">
        <f t="shared" si="26"/>
        <v>-0.11863786158916145</v>
      </c>
      <c r="I181" s="53">
        <v>8839</v>
      </c>
      <c r="J181" s="46">
        <f t="shared" si="29"/>
        <v>-5.0794673539518942E-2</v>
      </c>
      <c r="K181" s="32">
        <v>24828</v>
      </c>
      <c r="L181" s="33">
        <f t="shared" si="30"/>
        <v>-3.1631498888412213E-2</v>
      </c>
      <c r="M181" s="53">
        <v>1223</v>
      </c>
      <c r="N181" s="33">
        <f t="shared" si="25"/>
        <v>-0.22545915136162129</v>
      </c>
      <c r="O181" s="53"/>
      <c r="P181" s="33"/>
      <c r="Q181" s="53"/>
      <c r="R181" s="33"/>
      <c r="S181" s="9"/>
      <c r="T181" s="13"/>
      <c r="U181" s="42"/>
      <c r="V181" s="46"/>
      <c r="W181" s="53"/>
      <c r="X181" s="46"/>
      <c r="Y181" s="32"/>
      <c r="Z181" s="33"/>
      <c r="AA181" s="53"/>
      <c r="AB181" s="33"/>
    </row>
    <row r="182" spans="1:28" x14ac:dyDescent="0.2">
      <c r="A182" s="70"/>
      <c r="B182" s="38" t="s">
        <v>31</v>
      </c>
      <c r="C182" s="23">
        <v>169045</v>
      </c>
      <c r="D182" s="35">
        <f t="shared" si="27"/>
        <v>-0.19733624557821516</v>
      </c>
      <c r="E182" s="34">
        <v>13127</v>
      </c>
      <c r="F182" s="35">
        <f t="shared" si="31"/>
        <v>-0.18843894899536318</v>
      </c>
      <c r="G182" s="47">
        <v>28600</v>
      </c>
      <c r="H182" s="48">
        <f t="shared" si="26"/>
        <v>-0.12538226299694188</v>
      </c>
      <c r="I182" s="59">
        <v>9830</v>
      </c>
      <c r="J182" s="48">
        <f t="shared" si="29"/>
        <v>-0.11600719424460426</v>
      </c>
      <c r="K182" s="34">
        <v>23586</v>
      </c>
      <c r="L182" s="35">
        <f t="shared" si="30"/>
        <v>1.7413463580377986E-3</v>
      </c>
      <c r="M182" s="59">
        <v>2186</v>
      </c>
      <c r="N182" s="33">
        <f t="shared" si="25"/>
        <v>0.27315084449621435</v>
      </c>
      <c r="O182" s="59"/>
      <c r="P182" s="33"/>
      <c r="Q182" s="59"/>
      <c r="R182" s="33"/>
      <c r="S182" s="23"/>
      <c r="T182" s="16"/>
      <c r="U182" s="47"/>
      <c r="V182" s="48"/>
      <c r="W182" s="59"/>
      <c r="X182" s="48"/>
      <c r="Y182" s="34"/>
      <c r="Z182" s="35"/>
      <c r="AA182" s="59"/>
      <c r="AB182" s="33"/>
    </row>
    <row r="183" spans="1:28" x14ac:dyDescent="0.2">
      <c r="A183" s="69" t="s">
        <v>45</v>
      </c>
      <c r="B183" s="36" t="s">
        <v>7</v>
      </c>
      <c r="C183" s="9">
        <v>211479</v>
      </c>
      <c r="D183" s="33">
        <f t="shared" si="27"/>
        <v>-5.5918394678690198E-2</v>
      </c>
      <c r="E183" s="32">
        <v>14639</v>
      </c>
      <c r="F183" s="33">
        <f t="shared" si="31"/>
        <v>-3.4111902876748479E-2</v>
      </c>
      <c r="G183" s="42">
        <v>29770</v>
      </c>
      <c r="H183" s="46">
        <f t="shared" si="26"/>
        <v>-0.13785114393281206</v>
      </c>
      <c r="I183" s="53">
        <v>13700</v>
      </c>
      <c r="J183" s="46">
        <f t="shared" si="29"/>
        <v>-2.2545662100456609E-2</v>
      </c>
      <c r="K183" s="29">
        <v>25012</v>
      </c>
      <c r="L183" s="30">
        <f t="shared" si="30"/>
        <v>-0.12901765504753282</v>
      </c>
      <c r="M183" s="10">
        <v>1765</v>
      </c>
      <c r="N183" s="30">
        <f t="shared" si="25"/>
        <v>1.9641825534373193E-2</v>
      </c>
      <c r="O183" s="10"/>
      <c r="P183" s="30"/>
      <c r="Q183" s="10"/>
      <c r="R183" s="30"/>
      <c r="S183" s="9"/>
      <c r="T183" s="13"/>
      <c r="U183" s="42"/>
      <c r="V183" s="46"/>
      <c r="W183" s="53"/>
      <c r="X183" s="46"/>
      <c r="Y183" s="29"/>
      <c r="Z183" s="30"/>
      <c r="AA183" s="10"/>
      <c r="AB183" s="30"/>
    </row>
    <row r="184" spans="1:28" x14ac:dyDescent="0.2">
      <c r="A184" s="69"/>
      <c r="B184" s="36" t="s">
        <v>8</v>
      </c>
      <c r="C184" s="9">
        <v>165478</v>
      </c>
      <c r="D184" s="33">
        <f t="shared" si="27"/>
        <v>-1.601346248758706E-2</v>
      </c>
      <c r="E184" s="32">
        <v>12993</v>
      </c>
      <c r="F184" s="33">
        <f t="shared" si="31"/>
        <v>0.18831168831168821</v>
      </c>
      <c r="G184" s="42">
        <v>30930</v>
      </c>
      <c r="H184" s="46">
        <f t="shared" si="26"/>
        <v>0.16103603603603611</v>
      </c>
      <c r="I184" s="53">
        <v>10385</v>
      </c>
      <c r="J184" s="46">
        <f t="shared" si="29"/>
        <v>0.21320093457943923</v>
      </c>
      <c r="K184" s="32">
        <v>23048</v>
      </c>
      <c r="L184" s="33">
        <f>K184/K172-1</f>
        <v>2.5723186470850035E-2</v>
      </c>
      <c r="M184" s="9">
        <v>1472</v>
      </c>
      <c r="N184" s="33">
        <f t="shared" si="25"/>
        <v>0.17948717948717949</v>
      </c>
      <c r="O184" s="9"/>
      <c r="P184" s="33"/>
      <c r="Q184" s="9"/>
      <c r="R184" s="33"/>
      <c r="S184" s="9"/>
      <c r="T184" s="13"/>
      <c r="U184" s="42"/>
      <c r="V184" s="46"/>
      <c r="W184" s="53"/>
      <c r="X184" s="46"/>
      <c r="Y184" s="32"/>
      <c r="Z184" s="33"/>
      <c r="AA184" s="9"/>
      <c r="AB184" s="33"/>
    </row>
    <row r="185" spans="1:28" x14ac:dyDescent="0.2">
      <c r="A185" s="69"/>
      <c r="B185" s="36" t="s">
        <v>23</v>
      </c>
      <c r="C185" s="9">
        <v>144854</v>
      </c>
      <c r="D185" s="33">
        <f t="shared" si="27"/>
        <v>-7.414911635933652E-2</v>
      </c>
      <c r="E185" s="32">
        <v>11156</v>
      </c>
      <c r="F185" s="33">
        <f t="shared" si="31"/>
        <v>-0.16490755296055093</v>
      </c>
      <c r="G185" s="42">
        <v>26130</v>
      </c>
      <c r="H185" s="46">
        <f t="shared" si="26"/>
        <v>-5.3292729349067036E-3</v>
      </c>
      <c r="I185" s="53">
        <v>8737</v>
      </c>
      <c r="J185" s="46">
        <f t="shared" si="29"/>
        <v>-4.3673380035026299E-2</v>
      </c>
      <c r="K185" s="32">
        <v>24478</v>
      </c>
      <c r="L185" s="33">
        <f t="shared" ref="L185:L194" si="32">K185/K173-1</f>
        <v>2.0469420936340521E-2</v>
      </c>
      <c r="M185" s="9">
        <v>1388</v>
      </c>
      <c r="N185" s="33">
        <f t="shared" si="25"/>
        <v>0.47346072186836519</v>
      </c>
      <c r="O185" s="9"/>
      <c r="P185" s="33"/>
      <c r="Q185" s="9"/>
      <c r="R185" s="33"/>
      <c r="S185" s="9"/>
      <c r="T185" s="13"/>
      <c r="U185" s="42"/>
      <c r="V185" s="46"/>
      <c r="W185" s="53"/>
      <c r="X185" s="46"/>
      <c r="Y185" s="32"/>
      <c r="Z185" s="33"/>
      <c r="AA185" s="9"/>
      <c r="AB185" s="33"/>
    </row>
    <row r="186" spans="1:28" x14ac:dyDescent="0.2">
      <c r="A186" s="69"/>
      <c r="B186" s="36" t="s">
        <v>10</v>
      </c>
      <c r="C186" s="9">
        <v>159186</v>
      </c>
      <c r="D186" s="33">
        <f t="shared" si="27"/>
        <v>-6.80194843212103E-2</v>
      </c>
      <c r="E186" s="32">
        <v>17621</v>
      </c>
      <c r="F186" s="33">
        <f t="shared" si="31"/>
        <v>0.11624223995945782</v>
      </c>
      <c r="G186" s="42">
        <v>16700</v>
      </c>
      <c r="H186" s="46">
        <f t="shared" si="26"/>
        <v>-0.22720962517353083</v>
      </c>
      <c r="I186" s="53">
        <v>5380</v>
      </c>
      <c r="J186" s="46">
        <f t="shared" si="29"/>
        <v>-0.16355721393034828</v>
      </c>
      <c r="K186" s="32">
        <v>23246</v>
      </c>
      <c r="L186" s="33">
        <f t="shared" si="32"/>
        <v>-0.13865421668889877</v>
      </c>
      <c r="M186" s="9">
        <v>1129</v>
      </c>
      <c r="N186" s="33">
        <f t="shared" si="25"/>
        <v>-0.19815340909090909</v>
      </c>
      <c r="O186" s="9"/>
      <c r="P186" s="33"/>
      <c r="Q186" s="9"/>
      <c r="R186" s="33"/>
      <c r="S186" s="9"/>
      <c r="T186" s="13"/>
      <c r="U186" s="42"/>
      <c r="V186" s="46"/>
      <c r="W186" s="53"/>
      <c r="X186" s="46"/>
      <c r="Y186" s="32"/>
      <c r="Z186" s="33"/>
      <c r="AA186" s="9"/>
      <c r="AB186" s="33"/>
    </row>
    <row r="187" spans="1:28" x14ac:dyDescent="0.2">
      <c r="A187" s="69"/>
      <c r="B187" s="36" t="s">
        <v>11</v>
      </c>
      <c r="C187" s="9">
        <v>187309</v>
      </c>
      <c r="D187" s="33">
        <f t="shared" si="27"/>
        <v>-9.9528521290540573E-3</v>
      </c>
      <c r="E187" s="32">
        <v>27673</v>
      </c>
      <c r="F187" s="33">
        <f t="shared" si="31"/>
        <v>9.3967425679949423E-2</v>
      </c>
      <c r="G187" s="42">
        <v>18830</v>
      </c>
      <c r="H187" s="46">
        <f t="shared" si="26"/>
        <v>-5.897051474262871E-2</v>
      </c>
      <c r="I187" s="53">
        <v>4344</v>
      </c>
      <c r="J187" s="46">
        <f t="shared" si="29"/>
        <v>-0.13535031847133761</v>
      </c>
      <c r="K187" s="32">
        <v>30847</v>
      </c>
      <c r="L187" s="33">
        <f t="shared" si="32"/>
        <v>3.2017397122783509E-2</v>
      </c>
      <c r="M187" s="9">
        <v>2160</v>
      </c>
      <c r="N187" s="33">
        <f t="shared" si="25"/>
        <v>-0.53114825265899723</v>
      </c>
      <c r="O187" s="9"/>
      <c r="P187" s="33"/>
      <c r="Q187" s="9"/>
      <c r="R187" s="33"/>
      <c r="S187" s="9"/>
      <c r="T187" s="13"/>
      <c r="U187" s="42"/>
      <c r="V187" s="46"/>
      <c r="W187" s="53"/>
      <c r="X187" s="46"/>
      <c r="Y187" s="32"/>
      <c r="Z187" s="33"/>
      <c r="AA187" s="9"/>
      <c r="AB187" s="33"/>
    </row>
    <row r="188" spans="1:28" x14ac:dyDescent="0.2">
      <c r="A188" s="69"/>
      <c r="B188" s="36" t="s">
        <v>26</v>
      </c>
      <c r="C188" s="9">
        <v>198870</v>
      </c>
      <c r="D188" s="33">
        <f t="shared" si="27"/>
        <v>-1.6060084308021083E-2</v>
      </c>
      <c r="E188" s="32">
        <v>30830</v>
      </c>
      <c r="F188" s="33">
        <f t="shared" si="31"/>
        <v>-4.8779735275060965E-2</v>
      </c>
      <c r="G188" s="42">
        <v>19160</v>
      </c>
      <c r="H188" s="46">
        <f t="shared" si="26"/>
        <v>-2.9873417721518969E-2</v>
      </c>
      <c r="I188" s="53">
        <v>3927</v>
      </c>
      <c r="J188" s="46">
        <f t="shared" si="29"/>
        <v>2.2656250000000044E-2</v>
      </c>
      <c r="K188" s="32">
        <v>31908</v>
      </c>
      <c r="L188" s="33">
        <f t="shared" si="32"/>
        <v>-0.11492052925022889</v>
      </c>
      <c r="M188" s="9">
        <v>3993</v>
      </c>
      <c r="N188" s="33">
        <f t="shared" si="25"/>
        <v>-0.21644427001569858</v>
      </c>
      <c r="O188" s="9"/>
      <c r="P188" s="33"/>
      <c r="Q188" s="9"/>
      <c r="R188" s="33"/>
      <c r="S188" s="9"/>
      <c r="T188" s="13"/>
      <c r="U188" s="42"/>
      <c r="V188" s="46"/>
      <c r="W188" s="53"/>
      <c r="X188" s="46"/>
      <c r="Y188" s="32"/>
      <c r="Z188" s="33"/>
      <c r="AA188" s="9"/>
      <c r="AB188" s="33"/>
    </row>
    <row r="189" spans="1:28" x14ac:dyDescent="0.2">
      <c r="A189" s="69"/>
      <c r="B189" s="36" t="s">
        <v>27</v>
      </c>
      <c r="C189" s="9">
        <v>222906</v>
      </c>
      <c r="D189" s="33">
        <f t="shared" si="27"/>
        <v>1.9320379914121499E-2</v>
      </c>
      <c r="E189" s="32">
        <v>41235</v>
      </c>
      <c r="F189" s="33">
        <f t="shared" si="31"/>
        <v>-3.757731357217875E-2</v>
      </c>
      <c r="G189" s="42">
        <v>20930</v>
      </c>
      <c r="H189" s="46">
        <f t="shared" si="26"/>
        <v>-4.6903460837887101E-2</v>
      </c>
      <c r="I189" s="53">
        <v>5294</v>
      </c>
      <c r="J189" s="46">
        <f t="shared" si="29"/>
        <v>-2.9692082111436924E-2</v>
      </c>
      <c r="K189" s="32">
        <v>38007</v>
      </c>
      <c r="L189" s="33">
        <f t="shared" si="32"/>
        <v>-5.3209775054181341E-2</v>
      </c>
      <c r="M189" s="9">
        <v>3730</v>
      </c>
      <c r="N189" s="33">
        <f t="shared" si="25"/>
        <v>-0.35040055729710901</v>
      </c>
      <c r="O189" s="9"/>
      <c r="P189" s="33"/>
      <c r="Q189" s="9"/>
      <c r="R189" s="33"/>
      <c r="S189" s="9"/>
      <c r="T189" s="13"/>
      <c r="U189" s="42"/>
      <c r="V189" s="46"/>
      <c r="W189" s="53"/>
      <c r="X189" s="46"/>
      <c r="Y189" s="32"/>
      <c r="Z189" s="33"/>
      <c r="AA189" s="9"/>
      <c r="AB189" s="33"/>
    </row>
    <row r="190" spans="1:28" x14ac:dyDescent="0.2">
      <c r="A190" s="69"/>
      <c r="B190" s="36" t="s">
        <v>28</v>
      </c>
      <c r="C190" s="9">
        <v>209738</v>
      </c>
      <c r="D190" s="33">
        <f t="shared" si="27"/>
        <v>3.9428690368813912E-2</v>
      </c>
      <c r="E190" s="32">
        <v>30508</v>
      </c>
      <c r="F190" s="33">
        <f t="shared" si="31"/>
        <v>0.29019707350080348</v>
      </c>
      <c r="G190" s="42">
        <v>20960</v>
      </c>
      <c r="H190" s="46">
        <f t="shared" si="26"/>
        <v>-0.12080536912751683</v>
      </c>
      <c r="I190" s="53">
        <v>4460</v>
      </c>
      <c r="J190" s="46">
        <f t="shared" si="29"/>
        <v>-3.8793103448275912E-2</v>
      </c>
      <c r="K190" s="32">
        <v>34959</v>
      </c>
      <c r="L190" s="33">
        <f t="shared" si="32"/>
        <v>-4.9665633664981224E-2</v>
      </c>
      <c r="M190" s="9">
        <v>4187</v>
      </c>
      <c r="N190" s="33">
        <f t="shared" si="25"/>
        <v>-0.10572404955147373</v>
      </c>
      <c r="O190" s="9"/>
      <c r="P190" s="33"/>
      <c r="Q190" s="9"/>
      <c r="R190" s="33"/>
      <c r="S190" s="9"/>
      <c r="T190" s="13"/>
      <c r="U190" s="42"/>
      <c r="V190" s="46"/>
      <c r="W190" s="53"/>
      <c r="X190" s="46"/>
      <c r="Y190" s="32"/>
      <c r="Z190" s="33"/>
      <c r="AA190" s="9"/>
      <c r="AB190" s="33"/>
    </row>
    <row r="191" spans="1:28" x14ac:dyDescent="0.2">
      <c r="A191" s="69"/>
      <c r="B191" s="36" t="s">
        <v>29</v>
      </c>
      <c r="C191" s="9">
        <v>195890</v>
      </c>
      <c r="D191" s="33">
        <f t="shared" si="27"/>
        <v>1.8139293139293189E-2</v>
      </c>
      <c r="E191" s="32">
        <v>32709</v>
      </c>
      <c r="F191" s="33">
        <f t="shared" si="31"/>
        <v>0.29315252629081989</v>
      </c>
      <c r="G191" s="42">
        <v>19980</v>
      </c>
      <c r="H191" s="46">
        <f t="shared" si="26"/>
        <v>-6.6791219056515638E-2</v>
      </c>
      <c r="I191" s="53">
        <v>4992</v>
      </c>
      <c r="J191" s="46">
        <f t="shared" si="29"/>
        <v>-6.8656716417910491E-2</v>
      </c>
      <c r="K191" s="32">
        <v>30889</v>
      </c>
      <c r="L191" s="33">
        <f t="shared" si="32"/>
        <v>-6.396969696969701E-2</v>
      </c>
      <c r="M191" s="9">
        <v>2377</v>
      </c>
      <c r="N191" s="33">
        <f t="shared" si="25"/>
        <v>5.8325912733748889E-2</v>
      </c>
      <c r="O191" s="9"/>
      <c r="P191" s="33"/>
      <c r="Q191" s="9"/>
      <c r="R191" s="33"/>
      <c r="S191" s="9"/>
      <c r="T191" s="13"/>
      <c r="U191" s="42"/>
      <c r="V191" s="46"/>
      <c r="W191" s="53"/>
      <c r="X191" s="46"/>
      <c r="Y191" s="32"/>
      <c r="Z191" s="33"/>
      <c r="AA191" s="9"/>
      <c r="AB191" s="33"/>
    </row>
    <row r="192" spans="1:28" x14ac:dyDescent="0.2">
      <c r="A192" s="69"/>
      <c r="B192" s="36" t="s">
        <v>30</v>
      </c>
      <c r="C192" s="9">
        <v>202448</v>
      </c>
      <c r="D192" s="33">
        <f t="shared" si="27"/>
        <v>0.13322287403161526</v>
      </c>
      <c r="E192" s="32">
        <v>18998</v>
      </c>
      <c r="F192" s="33">
        <f t="shared" si="31"/>
        <v>-0.21062035151867697</v>
      </c>
      <c r="G192" s="42">
        <v>19820</v>
      </c>
      <c r="H192" s="46">
        <f t="shared" si="26"/>
        <v>2.6943005181347068E-2</v>
      </c>
      <c r="I192" s="53">
        <v>5944</v>
      </c>
      <c r="J192" s="46">
        <f t="shared" si="29"/>
        <v>-0.11547619047619051</v>
      </c>
      <c r="K192" s="32">
        <v>29497</v>
      </c>
      <c r="L192" s="33">
        <f t="shared" si="32"/>
        <v>-6.4062698311968536E-2</v>
      </c>
      <c r="M192" s="9">
        <v>1815</v>
      </c>
      <c r="N192" s="33">
        <f t="shared" si="25"/>
        <v>7.2695035460992902E-2</v>
      </c>
      <c r="O192" s="9"/>
      <c r="P192" s="33"/>
      <c r="Q192" s="9"/>
      <c r="R192" s="33"/>
      <c r="S192" s="9"/>
      <c r="T192" s="13"/>
      <c r="U192" s="42"/>
      <c r="V192" s="46"/>
      <c r="W192" s="53"/>
      <c r="X192" s="46"/>
      <c r="Y192" s="32"/>
      <c r="Z192" s="33"/>
      <c r="AA192" s="9"/>
      <c r="AB192" s="33"/>
    </row>
    <row r="193" spans="1:28" x14ac:dyDescent="0.2">
      <c r="A193" s="69"/>
      <c r="B193" s="36" t="s">
        <v>35</v>
      </c>
      <c r="C193" s="9">
        <v>177888</v>
      </c>
      <c r="D193" s="33">
        <f t="shared" si="27"/>
        <v>0.27703197461557227</v>
      </c>
      <c r="E193" s="32">
        <v>11991</v>
      </c>
      <c r="F193" s="33">
        <f t="shared" si="31"/>
        <v>5.9743703049049968E-2</v>
      </c>
      <c r="G193" s="42">
        <v>26010</v>
      </c>
      <c r="H193" s="46">
        <f t="shared" si="26"/>
        <v>8.0598255089322723E-2</v>
      </c>
      <c r="I193" s="53">
        <v>9336</v>
      </c>
      <c r="J193" s="46">
        <f t="shared" si="29"/>
        <v>5.6228080099558708E-2</v>
      </c>
      <c r="K193" s="32">
        <v>24388</v>
      </c>
      <c r="L193" s="33">
        <f t="shared" si="32"/>
        <v>-1.772192685677465E-2</v>
      </c>
      <c r="M193" s="9">
        <v>1980</v>
      </c>
      <c r="N193" s="33">
        <f t="shared" si="25"/>
        <v>0.61896974652493864</v>
      </c>
      <c r="O193" s="9"/>
      <c r="P193" s="33"/>
      <c r="Q193" s="9"/>
      <c r="R193" s="33"/>
      <c r="S193" s="9"/>
      <c r="T193" s="13"/>
      <c r="U193" s="42"/>
      <c r="V193" s="46"/>
      <c r="W193" s="53"/>
      <c r="X193" s="46"/>
      <c r="Y193" s="32"/>
      <c r="Z193" s="33"/>
      <c r="AA193" s="9"/>
      <c r="AB193" s="33"/>
    </row>
    <row r="194" spans="1:28" x14ac:dyDescent="0.2">
      <c r="A194" s="70"/>
      <c r="B194" s="38" t="s">
        <v>31</v>
      </c>
      <c r="C194" s="23">
        <v>222233</v>
      </c>
      <c r="D194" s="35">
        <f t="shared" si="27"/>
        <v>0.31463811411162701</v>
      </c>
      <c r="E194" s="34">
        <v>16414</v>
      </c>
      <c r="F194" s="35">
        <f t="shared" si="31"/>
        <v>0.25039993905690561</v>
      </c>
      <c r="G194" s="47">
        <v>31260</v>
      </c>
      <c r="H194" s="48">
        <f t="shared" si="26"/>
        <v>9.3006993006993E-2</v>
      </c>
      <c r="I194" s="59">
        <v>11932</v>
      </c>
      <c r="J194" s="48">
        <f t="shared" si="29"/>
        <v>0.21383519837232967</v>
      </c>
      <c r="K194" s="34">
        <v>26026</v>
      </c>
      <c r="L194" s="35">
        <f t="shared" si="32"/>
        <v>0.10345119986432638</v>
      </c>
      <c r="M194" s="23">
        <v>2048</v>
      </c>
      <c r="N194" s="33">
        <f t="shared" si="25"/>
        <v>-6.3129002744739246E-2</v>
      </c>
      <c r="O194" s="23"/>
      <c r="P194" s="33"/>
      <c r="Q194" s="23"/>
      <c r="R194" s="33"/>
      <c r="S194" s="23"/>
      <c r="T194" s="16"/>
      <c r="U194" s="47"/>
      <c r="V194" s="48"/>
      <c r="W194" s="59"/>
      <c r="X194" s="48"/>
      <c r="Y194" s="34"/>
      <c r="Z194" s="35"/>
      <c r="AA194" s="23"/>
      <c r="AB194" s="33"/>
    </row>
    <row r="195" spans="1:28" x14ac:dyDescent="0.2">
      <c r="A195" s="68" t="s">
        <v>46</v>
      </c>
      <c r="B195" s="37" t="s">
        <v>7</v>
      </c>
      <c r="C195" s="10">
        <v>233958</v>
      </c>
      <c r="D195" s="30">
        <f t="shared" ref="D195:D230" si="33">IFERROR(IF((C195/C183-1)=-100%,"",(C195/C183-1)),"")</f>
        <v>0.10629424198147341</v>
      </c>
      <c r="E195" s="29">
        <v>15115</v>
      </c>
      <c r="F195" s="30">
        <f t="shared" ref="F195:F203" si="34">IFERROR(IF((E195/E183-1)=-100%,"",(E195/E183-1)),"")</f>
        <v>3.251588223239299E-2</v>
      </c>
      <c r="G195" s="44">
        <v>29440</v>
      </c>
      <c r="H195" s="45">
        <f t="shared" ref="H195:H206" si="35">(G195/G183-1)</f>
        <v>-1.1084984884111471E-2</v>
      </c>
      <c r="I195" s="57">
        <v>14159</v>
      </c>
      <c r="J195" s="45">
        <f t="shared" ref="J195:J206" si="36">(I195/I183-1)</f>
        <v>3.3503649635036492E-2</v>
      </c>
      <c r="K195" s="29">
        <v>3740</v>
      </c>
      <c r="L195" s="30">
        <f t="shared" ref="L195:L230" si="37">IFERROR(IF((K195/K183-1)=-100%,"",(K195/K183-1)),"")</f>
        <v>-0.85047177354869663</v>
      </c>
      <c r="M195" s="10">
        <v>2335</v>
      </c>
      <c r="N195" s="30">
        <f t="shared" ref="N195:N230" si="38">IFERROR(IF((M195/M183-1)=-100%,"",(M195/M183-1)),"")</f>
        <v>0.3229461756373937</v>
      </c>
      <c r="O195" s="10"/>
      <c r="P195" s="30"/>
      <c r="Q195" s="10"/>
      <c r="R195" s="30"/>
      <c r="S195" s="10"/>
      <c r="T195" s="18"/>
      <c r="U195" s="44"/>
      <c r="V195" s="45"/>
      <c r="W195" s="57"/>
      <c r="X195" s="45"/>
      <c r="Y195" s="29"/>
      <c r="Z195" s="30"/>
      <c r="AA195" s="10"/>
      <c r="AB195" s="30"/>
    </row>
    <row r="196" spans="1:28" x14ac:dyDescent="0.2">
      <c r="A196" s="69"/>
      <c r="B196" s="36" t="s">
        <v>8</v>
      </c>
      <c r="C196" s="9">
        <v>135959</v>
      </c>
      <c r="D196" s="33">
        <f t="shared" si="33"/>
        <v>-0.17838625074027969</v>
      </c>
      <c r="E196" s="32">
        <v>10843</v>
      </c>
      <c r="F196" s="33">
        <f t="shared" si="34"/>
        <v>-0.16547371661663968</v>
      </c>
      <c r="G196" s="42">
        <v>21060</v>
      </c>
      <c r="H196" s="46">
        <f t="shared" si="35"/>
        <v>-0.31910766246362754</v>
      </c>
      <c r="I196" s="53">
        <v>10991</v>
      </c>
      <c r="J196" s="46">
        <f t="shared" si="36"/>
        <v>5.8353394318728879E-2</v>
      </c>
      <c r="K196" s="32">
        <v>26226</v>
      </c>
      <c r="L196" s="33">
        <f t="shared" si="37"/>
        <v>0.13788615064213805</v>
      </c>
      <c r="M196" s="9">
        <v>1569</v>
      </c>
      <c r="N196" s="33">
        <f t="shared" si="38"/>
        <v>6.5896739130434812E-2</v>
      </c>
      <c r="O196" s="9"/>
      <c r="P196" s="33"/>
      <c r="Q196" s="9"/>
      <c r="R196" s="33"/>
      <c r="S196" s="9"/>
      <c r="T196" s="13"/>
      <c r="U196" s="42"/>
      <c r="V196" s="46"/>
      <c r="W196" s="53"/>
      <c r="X196" s="46"/>
      <c r="Y196" s="32"/>
      <c r="Z196" s="33"/>
      <c r="AA196" s="9"/>
      <c r="AB196" s="33"/>
    </row>
    <row r="197" spans="1:28" x14ac:dyDescent="0.2">
      <c r="A197" s="69"/>
      <c r="B197" s="36" t="s">
        <v>23</v>
      </c>
      <c r="C197" s="9">
        <v>20838</v>
      </c>
      <c r="D197" s="33">
        <f t="shared" si="33"/>
        <v>-0.85614480787551606</v>
      </c>
      <c r="E197" s="32">
        <v>3335</v>
      </c>
      <c r="F197" s="33">
        <f t="shared" si="34"/>
        <v>-0.70105772678379341</v>
      </c>
      <c r="G197" s="42">
        <v>2720</v>
      </c>
      <c r="H197" s="46">
        <f t="shared" si="35"/>
        <v>-0.89590508993494067</v>
      </c>
      <c r="I197" s="53">
        <v>851</v>
      </c>
      <c r="J197" s="46">
        <f t="shared" si="36"/>
        <v>-0.90259814581664188</v>
      </c>
      <c r="K197" s="32">
        <v>20496</v>
      </c>
      <c r="L197" s="33">
        <f t="shared" si="37"/>
        <v>-0.1626766892719993</v>
      </c>
      <c r="M197" s="9">
        <v>274</v>
      </c>
      <c r="N197" s="33">
        <f t="shared" si="38"/>
        <v>-0.80259365994236309</v>
      </c>
      <c r="O197" s="9"/>
      <c r="P197" s="33"/>
      <c r="Q197" s="9"/>
      <c r="R197" s="33"/>
      <c r="S197" s="9"/>
      <c r="T197" s="13"/>
      <c r="U197" s="42"/>
      <c r="V197" s="46"/>
      <c r="W197" s="53"/>
      <c r="X197" s="46"/>
      <c r="Y197" s="32"/>
      <c r="Z197" s="33"/>
      <c r="AA197" s="9"/>
      <c r="AB197" s="33"/>
    </row>
    <row r="198" spans="1:28" x14ac:dyDescent="0.2">
      <c r="A198" s="69"/>
      <c r="B198" s="36" t="s">
        <v>10</v>
      </c>
      <c r="C198" s="9">
        <v>1904</v>
      </c>
      <c r="D198" s="33">
        <f t="shared" si="33"/>
        <v>-0.98803914917140956</v>
      </c>
      <c r="E198" s="32">
        <v>122</v>
      </c>
      <c r="F198" s="33">
        <f t="shared" si="34"/>
        <v>-0.99307644288065378</v>
      </c>
      <c r="G198" s="42">
        <v>10</v>
      </c>
      <c r="H198" s="46">
        <f t="shared" si="35"/>
        <v>-0.9994011976047904</v>
      </c>
      <c r="I198" s="53">
        <v>5</v>
      </c>
      <c r="J198" s="46">
        <f t="shared" si="36"/>
        <v>-0.99907063197026025</v>
      </c>
      <c r="K198" s="32">
        <v>571</v>
      </c>
      <c r="L198" s="33">
        <f t="shared" si="37"/>
        <v>-0.97543663425965754</v>
      </c>
      <c r="M198" s="9">
        <v>23</v>
      </c>
      <c r="N198" s="33">
        <f t="shared" si="38"/>
        <v>-0.97962798937112494</v>
      </c>
      <c r="O198" s="9"/>
      <c r="P198" s="33"/>
      <c r="Q198" s="9"/>
      <c r="R198" s="33"/>
      <c r="S198" s="9"/>
      <c r="T198" s="13"/>
      <c r="U198" s="42"/>
      <c r="V198" s="46"/>
      <c r="W198" s="53"/>
      <c r="X198" s="46"/>
      <c r="Y198" s="32"/>
      <c r="Z198" s="33"/>
      <c r="AA198" s="9"/>
      <c r="AB198" s="33"/>
    </row>
    <row r="199" spans="1:28" x14ac:dyDescent="0.2">
      <c r="A199" s="69"/>
      <c r="B199" s="36" t="s">
        <v>11</v>
      </c>
      <c r="C199" s="9">
        <v>2518</v>
      </c>
      <c r="D199" s="33">
        <f t="shared" si="33"/>
        <v>-0.98655697270286002</v>
      </c>
      <c r="E199" s="32">
        <v>94</v>
      </c>
      <c r="F199" s="33">
        <f t="shared" si="34"/>
        <v>-0.99660318722220209</v>
      </c>
      <c r="G199" s="42">
        <v>30</v>
      </c>
      <c r="H199" s="46">
        <f t="shared" si="35"/>
        <v>-0.9984067976633032</v>
      </c>
      <c r="I199" s="53">
        <v>16</v>
      </c>
      <c r="J199" s="46">
        <f t="shared" si="36"/>
        <v>-0.99631675874769798</v>
      </c>
      <c r="K199" s="32">
        <v>677</v>
      </c>
      <c r="L199" s="33">
        <f t="shared" si="37"/>
        <v>-0.9780529711155056</v>
      </c>
      <c r="M199" s="9">
        <v>3</v>
      </c>
      <c r="N199" s="33">
        <f t="shared" si="38"/>
        <v>-0.99861111111111112</v>
      </c>
      <c r="O199" s="9"/>
      <c r="P199" s="33"/>
      <c r="Q199" s="9"/>
      <c r="R199" s="33"/>
      <c r="S199" s="9"/>
      <c r="T199" s="13"/>
      <c r="U199" s="42"/>
      <c r="V199" s="46"/>
      <c r="W199" s="53"/>
      <c r="X199" s="46"/>
      <c r="Y199" s="32"/>
      <c r="Z199" s="33"/>
      <c r="AA199" s="9"/>
      <c r="AB199" s="33"/>
    </row>
    <row r="200" spans="1:28" x14ac:dyDescent="0.2">
      <c r="A200" s="69"/>
      <c r="B200" s="36" t="s">
        <v>26</v>
      </c>
      <c r="C200" s="9">
        <v>4443</v>
      </c>
      <c r="D200" s="33">
        <f t="shared" si="33"/>
        <v>-0.97765877206215113</v>
      </c>
      <c r="E200" s="32">
        <v>379</v>
      </c>
      <c r="F200" s="33">
        <f t="shared" si="34"/>
        <v>-0.98770677911125526</v>
      </c>
      <c r="G200" s="42">
        <v>20</v>
      </c>
      <c r="H200" s="46">
        <f t="shared" si="35"/>
        <v>-0.9989561586638831</v>
      </c>
      <c r="I200" s="53">
        <v>67</v>
      </c>
      <c r="J200" s="46">
        <f t="shared" si="36"/>
        <v>-0.98293862999745352</v>
      </c>
      <c r="K200" s="32">
        <v>1422</v>
      </c>
      <c r="L200" s="33">
        <f t="shared" si="37"/>
        <v>-0.95543437382474616</v>
      </c>
      <c r="M200" s="9">
        <v>12</v>
      </c>
      <c r="N200" s="33">
        <f t="shared" si="38"/>
        <v>-0.99699474079639372</v>
      </c>
      <c r="O200" s="9"/>
      <c r="P200" s="33"/>
      <c r="Q200" s="9"/>
      <c r="R200" s="33"/>
      <c r="S200" s="9"/>
      <c r="T200" s="13"/>
      <c r="U200" s="42"/>
      <c r="V200" s="46"/>
      <c r="W200" s="53"/>
      <c r="X200" s="46"/>
      <c r="Y200" s="32"/>
      <c r="Z200" s="33"/>
      <c r="AA200" s="9"/>
      <c r="AB200" s="33"/>
    </row>
    <row r="201" spans="1:28" x14ac:dyDescent="0.2">
      <c r="A201" s="69"/>
      <c r="B201" s="36" t="s">
        <v>27</v>
      </c>
      <c r="C201" s="9">
        <v>5632</v>
      </c>
      <c r="D201" s="33">
        <f t="shared" si="33"/>
        <v>-0.97473374426888459</v>
      </c>
      <c r="E201" s="32">
        <v>534</v>
      </c>
      <c r="F201" s="33">
        <f t="shared" si="34"/>
        <v>-0.98704983630411058</v>
      </c>
      <c r="G201" s="42">
        <v>20</v>
      </c>
      <c r="H201" s="46">
        <f t="shared" si="35"/>
        <v>-0.99904443382704256</v>
      </c>
      <c r="I201" s="53">
        <v>35</v>
      </c>
      <c r="J201" s="46">
        <f t="shared" si="36"/>
        <v>-0.99338874197204385</v>
      </c>
      <c r="K201" s="32">
        <v>1537</v>
      </c>
      <c r="L201" s="33">
        <f t="shared" si="37"/>
        <v>-0.95956008103770363</v>
      </c>
      <c r="M201" s="9">
        <v>120</v>
      </c>
      <c r="N201" s="33">
        <f t="shared" si="38"/>
        <v>-0.96782841823056298</v>
      </c>
      <c r="O201" s="9"/>
      <c r="P201" s="33"/>
      <c r="Q201" s="9"/>
      <c r="R201" s="33"/>
      <c r="S201" s="9"/>
      <c r="T201" s="13"/>
      <c r="U201" s="42"/>
      <c r="V201" s="46"/>
      <c r="W201" s="53"/>
      <c r="X201" s="46"/>
      <c r="Y201" s="32"/>
      <c r="Z201" s="33"/>
      <c r="AA201" s="9"/>
      <c r="AB201" s="33"/>
    </row>
    <row r="202" spans="1:28" x14ac:dyDescent="0.2">
      <c r="A202" s="69"/>
      <c r="B202" s="36" t="s">
        <v>28</v>
      </c>
      <c r="C202" s="9">
        <v>11577</v>
      </c>
      <c r="D202" s="33">
        <f t="shared" si="33"/>
        <v>-0.94480256319789446</v>
      </c>
      <c r="E202" s="32">
        <v>1234</v>
      </c>
      <c r="F202" s="33">
        <f t="shared" si="34"/>
        <v>-0.95955159302478044</v>
      </c>
      <c r="G202" s="42">
        <v>40</v>
      </c>
      <c r="H202" s="46">
        <f t="shared" si="35"/>
        <v>-0.99809160305343514</v>
      </c>
      <c r="I202" s="53">
        <v>62</v>
      </c>
      <c r="J202" s="46">
        <f t="shared" si="36"/>
        <v>-0.98609865470852021</v>
      </c>
      <c r="K202" s="32">
        <v>1842</v>
      </c>
      <c r="L202" s="33">
        <f t="shared" si="37"/>
        <v>-0.94730970565519612</v>
      </c>
      <c r="M202" s="9">
        <v>124</v>
      </c>
      <c r="N202" s="33">
        <f t="shared" si="38"/>
        <v>-0.970384523525197</v>
      </c>
      <c r="O202" s="9"/>
      <c r="P202" s="33"/>
      <c r="Q202" s="9"/>
      <c r="R202" s="33"/>
      <c r="S202" s="9"/>
      <c r="T202" s="13"/>
      <c r="U202" s="42"/>
      <c r="V202" s="46"/>
      <c r="W202" s="53"/>
      <c r="X202" s="46"/>
      <c r="Y202" s="32"/>
      <c r="Z202" s="33"/>
      <c r="AA202" s="9"/>
      <c r="AB202" s="33"/>
    </row>
    <row r="203" spans="1:28" x14ac:dyDescent="0.2">
      <c r="A203" s="69"/>
      <c r="B203" s="36" t="s">
        <v>29</v>
      </c>
      <c r="C203" s="9">
        <v>5677</v>
      </c>
      <c r="D203" s="33">
        <f t="shared" si="33"/>
        <v>-0.97101944969115317</v>
      </c>
      <c r="E203" s="32">
        <v>595</v>
      </c>
      <c r="F203" s="33">
        <f t="shared" si="34"/>
        <v>-0.98180928796355738</v>
      </c>
      <c r="G203" s="49">
        <v>30</v>
      </c>
      <c r="H203" s="46">
        <f t="shared" si="35"/>
        <v>-0.99849849849849848</v>
      </c>
      <c r="I203" s="53">
        <v>83</v>
      </c>
      <c r="J203" s="46">
        <f t="shared" si="36"/>
        <v>-0.98337339743589747</v>
      </c>
      <c r="K203" s="32">
        <v>1357</v>
      </c>
      <c r="L203" s="33">
        <f t="shared" si="37"/>
        <v>-0.95606850335070737</v>
      </c>
      <c r="M203" s="9">
        <v>68</v>
      </c>
      <c r="N203" s="33">
        <f t="shared" si="38"/>
        <v>-0.97139251156920492</v>
      </c>
      <c r="O203" s="9"/>
      <c r="P203" s="33"/>
      <c r="Q203" s="9"/>
      <c r="R203" s="33"/>
      <c r="S203" s="9"/>
      <c r="T203" s="13"/>
      <c r="U203" s="49"/>
      <c r="V203" s="46"/>
      <c r="W203" s="53"/>
      <c r="X203" s="46"/>
      <c r="Y203" s="32"/>
      <c r="Z203" s="33"/>
      <c r="AA203" s="9"/>
      <c r="AB203" s="33"/>
    </row>
    <row r="204" spans="1:28" x14ac:dyDescent="0.2">
      <c r="A204" s="69"/>
      <c r="B204" s="36" t="s">
        <v>30</v>
      </c>
      <c r="C204" s="9">
        <v>4920</v>
      </c>
      <c r="D204" s="33">
        <f t="shared" si="33"/>
        <v>-0.97569746305224059</v>
      </c>
      <c r="E204" s="32">
        <v>391</v>
      </c>
      <c r="F204" s="33">
        <f>IFERROR(IF((E204/E192-1)=-100%,"",(E204/E192-1)),"")</f>
        <v>-0.97941888619854722</v>
      </c>
      <c r="G204" s="49">
        <v>40</v>
      </c>
      <c r="H204" s="46">
        <f t="shared" si="35"/>
        <v>-0.99798183652875883</v>
      </c>
      <c r="I204" s="53">
        <v>58</v>
      </c>
      <c r="J204" s="46">
        <f t="shared" si="36"/>
        <v>-0.99024226110363389</v>
      </c>
      <c r="K204" s="32">
        <v>1918</v>
      </c>
      <c r="L204" s="33">
        <f t="shared" si="37"/>
        <v>-0.93497643828185917</v>
      </c>
      <c r="M204" s="9">
        <v>77</v>
      </c>
      <c r="N204" s="33">
        <f t="shared" si="38"/>
        <v>-0.95757575757575752</v>
      </c>
      <c r="O204" s="9"/>
      <c r="P204" s="33"/>
      <c r="Q204" s="9"/>
      <c r="R204" s="33"/>
      <c r="S204" s="9"/>
      <c r="T204" s="13"/>
      <c r="U204" s="49"/>
      <c r="V204" s="46"/>
      <c r="W204" s="53"/>
      <c r="X204" s="46"/>
      <c r="Y204" s="32"/>
      <c r="Z204" s="33"/>
      <c r="AA204" s="9"/>
      <c r="AB204" s="33"/>
    </row>
    <row r="205" spans="1:28" x14ac:dyDescent="0.2">
      <c r="A205" s="69"/>
      <c r="B205" s="36" t="s">
        <v>35</v>
      </c>
      <c r="C205" s="9">
        <v>4556</v>
      </c>
      <c r="D205" s="33">
        <f t="shared" si="33"/>
        <v>-0.97438837920489296</v>
      </c>
      <c r="E205" s="32">
        <v>476</v>
      </c>
      <c r="F205" s="33">
        <f>IFERROR(IF((E205/E193-1)=-100%,"",(E205/E193-1)),"")</f>
        <v>-0.96030356100408643</v>
      </c>
      <c r="G205" s="49">
        <v>50</v>
      </c>
      <c r="H205" s="46">
        <f t="shared" si="35"/>
        <v>-0.99807766243752405</v>
      </c>
      <c r="I205" s="53">
        <v>25</v>
      </c>
      <c r="J205" s="46">
        <f t="shared" si="36"/>
        <v>-0.99732219365895458</v>
      </c>
      <c r="K205" s="32">
        <v>869</v>
      </c>
      <c r="L205" s="33">
        <f t="shared" si="37"/>
        <v>-0.96436772183040842</v>
      </c>
      <c r="M205" s="9">
        <v>60</v>
      </c>
      <c r="N205" s="33">
        <f t="shared" si="38"/>
        <v>-0.96969696969696972</v>
      </c>
      <c r="O205" s="9"/>
      <c r="P205" s="33"/>
      <c r="Q205" s="9"/>
      <c r="R205" s="33"/>
      <c r="S205" s="9"/>
      <c r="T205" s="13"/>
      <c r="U205" s="49"/>
      <c r="V205" s="46"/>
      <c r="W205" s="53"/>
      <c r="X205" s="46"/>
      <c r="Y205" s="32"/>
      <c r="Z205" s="33"/>
      <c r="AA205" s="9"/>
      <c r="AB205" s="33"/>
    </row>
    <row r="206" spans="1:28" x14ac:dyDescent="0.2">
      <c r="A206" s="70"/>
      <c r="B206" s="38" t="s">
        <v>31</v>
      </c>
      <c r="C206" s="23">
        <v>7304</v>
      </c>
      <c r="D206" s="35">
        <f t="shared" si="33"/>
        <v>-0.96713359402068999</v>
      </c>
      <c r="E206" s="34">
        <v>743</v>
      </c>
      <c r="F206" s="35">
        <f>IFERROR(IF((E206/E194-1)=-100%,"",(E206/E194-1)),"")</f>
        <v>-0.95473376386011943</v>
      </c>
      <c r="G206" s="50">
        <v>60</v>
      </c>
      <c r="H206" s="48">
        <f t="shared" si="35"/>
        <v>-0.99808061420345484</v>
      </c>
      <c r="I206" s="59">
        <v>31</v>
      </c>
      <c r="J206" s="48">
        <f t="shared" si="36"/>
        <v>-0.99740194435132412</v>
      </c>
      <c r="K206" s="34">
        <v>1020</v>
      </c>
      <c r="L206" s="35">
        <f t="shared" si="37"/>
        <v>-0.96080842234688391</v>
      </c>
      <c r="M206" s="23">
        <v>124</v>
      </c>
      <c r="N206" s="35">
        <f t="shared" si="38"/>
        <v>-0.939453125</v>
      </c>
      <c r="O206" s="23"/>
      <c r="P206" s="35"/>
      <c r="Q206" s="23"/>
      <c r="R206" s="35"/>
      <c r="S206" s="23"/>
      <c r="T206" s="16"/>
      <c r="U206" s="50"/>
      <c r="V206" s="48"/>
      <c r="W206" s="59"/>
      <c r="X206" s="48"/>
      <c r="Y206" s="34"/>
      <c r="Z206" s="35"/>
      <c r="AA206" s="23"/>
      <c r="AB206" s="35"/>
    </row>
    <row r="207" spans="1:28" x14ac:dyDescent="0.2">
      <c r="A207" s="68" t="s">
        <v>47</v>
      </c>
      <c r="B207" s="37" t="s">
        <v>7</v>
      </c>
      <c r="C207" s="10">
        <v>10321</v>
      </c>
      <c r="D207" s="30">
        <f t="shared" si="33"/>
        <v>-0.95588524436009881</v>
      </c>
      <c r="E207" s="29">
        <v>773</v>
      </c>
      <c r="F207" s="30">
        <f t="shared" ref="F207:F229" si="39">IFERROR(IF((E207/E195-1)=-100%,"",(E207/E195-1)),"")</f>
        <v>-0.94885874958650351</v>
      </c>
      <c r="G207" s="44">
        <v>60</v>
      </c>
      <c r="H207" s="45">
        <f t="shared" ref="H207:H230" si="40">IFERROR(IF((G207/G195-1)=-100%,"",(G207/G195-1)),"")</f>
        <v>-0.99796195652173914</v>
      </c>
      <c r="I207" s="57">
        <v>32</v>
      </c>
      <c r="J207" s="45">
        <f t="shared" ref="J207:J229" si="41">IFERROR(IF((I207/I195-1)=-100%,"",(I207/I195-1)),"")</f>
        <v>-0.99773995338653865</v>
      </c>
      <c r="K207" s="29">
        <v>1269</v>
      </c>
      <c r="L207" s="30">
        <f t="shared" si="37"/>
        <v>-0.66069518716577535</v>
      </c>
      <c r="M207" s="10">
        <v>84</v>
      </c>
      <c r="N207" s="30">
        <f t="shared" si="38"/>
        <v>-0.96402569593147747</v>
      </c>
      <c r="O207" s="10"/>
      <c r="P207" s="30"/>
      <c r="Q207" s="10"/>
      <c r="R207" s="30"/>
      <c r="S207" s="10"/>
      <c r="T207" s="18"/>
      <c r="U207" s="44"/>
      <c r="V207" s="45"/>
      <c r="W207" s="57"/>
      <c r="X207" s="45"/>
      <c r="Y207" s="29"/>
      <c r="Z207" s="30"/>
      <c r="AA207" s="10"/>
      <c r="AB207" s="30"/>
    </row>
    <row r="208" spans="1:28" x14ac:dyDescent="0.2">
      <c r="A208" s="69"/>
      <c r="B208" s="36" t="s">
        <v>8</v>
      </c>
      <c r="C208" s="9">
        <v>4850</v>
      </c>
      <c r="D208" s="33">
        <f t="shared" si="33"/>
        <v>-0.96432748107885469</v>
      </c>
      <c r="E208" s="32">
        <v>607</v>
      </c>
      <c r="F208" s="33">
        <f t="shared" si="39"/>
        <v>-0.94401918288296593</v>
      </c>
      <c r="G208" s="42">
        <v>70</v>
      </c>
      <c r="H208" s="46">
        <f t="shared" si="40"/>
        <v>-0.99667616334283005</v>
      </c>
      <c r="I208" s="53">
        <v>29</v>
      </c>
      <c r="J208" s="46">
        <f t="shared" si="41"/>
        <v>-0.99736147757255933</v>
      </c>
      <c r="K208" s="32">
        <v>1149</v>
      </c>
      <c r="L208" s="33">
        <f t="shared" si="37"/>
        <v>-0.95618851521390991</v>
      </c>
      <c r="M208" s="9">
        <v>48</v>
      </c>
      <c r="N208" s="33">
        <f t="shared" si="38"/>
        <v>-0.96940726577437863</v>
      </c>
      <c r="O208" s="9"/>
      <c r="P208" s="33"/>
      <c r="Q208" s="9"/>
      <c r="R208" s="33"/>
      <c r="S208" s="9"/>
      <c r="T208" s="13"/>
      <c r="U208" s="42"/>
      <c r="V208" s="46"/>
      <c r="W208" s="53"/>
      <c r="X208" s="46"/>
      <c r="Y208" s="32"/>
      <c r="Z208" s="33"/>
      <c r="AA208" s="9"/>
      <c r="AB208" s="33"/>
    </row>
    <row r="209" spans="1:28" x14ac:dyDescent="0.2">
      <c r="A209" s="69"/>
      <c r="B209" s="36" t="s">
        <v>23</v>
      </c>
      <c r="C209" s="9">
        <v>5391</v>
      </c>
      <c r="D209" s="33">
        <f t="shared" si="33"/>
        <v>-0.74128995105096451</v>
      </c>
      <c r="E209" s="32">
        <v>465</v>
      </c>
      <c r="F209" s="33">
        <f t="shared" si="39"/>
        <v>-0.86056971514242875</v>
      </c>
      <c r="G209" s="42">
        <v>70</v>
      </c>
      <c r="H209" s="46">
        <f t="shared" si="40"/>
        <v>-0.97426470588235292</v>
      </c>
      <c r="I209" s="53">
        <v>32</v>
      </c>
      <c r="J209" s="46">
        <f t="shared" si="41"/>
        <v>-0.96239717978848416</v>
      </c>
      <c r="K209" s="32">
        <v>1589</v>
      </c>
      <c r="L209" s="33">
        <f t="shared" si="37"/>
        <v>-0.92247267759562845</v>
      </c>
      <c r="M209" s="9">
        <v>162</v>
      </c>
      <c r="N209" s="33">
        <f t="shared" si="38"/>
        <v>-0.40875912408759119</v>
      </c>
      <c r="O209" s="9"/>
      <c r="P209" s="33"/>
      <c r="Q209" s="9"/>
      <c r="R209" s="33"/>
      <c r="S209" s="9"/>
      <c r="T209" s="13"/>
      <c r="U209" s="42"/>
      <c r="V209" s="46"/>
      <c r="W209" s="53"/>
      <c r="X209" s="46"/>
      <c r="Y209" s="32"/>
      <c r="Z209" s="33"/>
      <c r="AA209" s="9"/>
      <c r="AB209" s="33"/>
    </row>
    <row r="210" spans="1:28" x14ac:dyDescent="0.2">
      <c r="A210" s="69"/>
      <c r="B210" s="36" t="s">
        <v>10</v>
      </c>
      <c r="C210" s="9">
        <v>5863</v>
      </c>
      <c r="D210" s="33">
        <f t="shared" si="33"/>
        <v>2.0793067226890756</v>
      </c>
      <c r="E210" s="32">
        <v>432</v>
      </c>
      <c r="F210" s="33">
        <f t="shared" si="39"/>
        <v>2.540983606557377</v>
      </c>
      <c r="G210" s="42">
        <v>70</v>
      </c>
      <c r="H210" s="46">
        <f t="shared" si="40"/>
        <v>6</v>
      </c>
      <c r="I210" s="53">
        <v>27</v>
      </c>
      <c r="J210" s="46">
        <f t="shared" si="41"/>
        <v>4.4000000000000004</v>
      </c>
      <c r="K210" s="32">
        <v>1243</v>
      </c>
      <c r="L210" s="33">
        <f t="shared" si="37"/>
        <v>1.1768826619964972</v>
      </c>
      <c r="M210" s="9">
        <v>49</v>
      </c>
      <c r="N210" s="33">
        <f t="shared" si="38"/>
        <v>1.1304347826086958</v>
      </c>
      <c r="O210" s="9"/>
      <c r="P210" s="33"/>
      <c r="Q210" s="9"/>
      <c r="R210" s="33"/>
      <c r="S210" s="9"/>
      <c r="T210" s="13"/>
      <c r="U210" s="42"/>
      <c r="V210" s="46"/>
      <c r="W210" s="53"/>
      <c r="X210" s="46"/>
      <c r="Y210" s="32"/>
      <c r="Z210" s="33"/>
      <c r="AA210" s="9"/>
      <c r="AB210" s="33"/>
    </row>
    <row r="211" spans="1:28" x14ac:dyDescent="0.2">
      <c r="A211" s="69"/>
      <c r="B211" s="36" t="s">
        <v>11</v>
      </c>
      <c r="C211" s="9">
        <v>8769</v>
      </c>
      <c r="D211" s="33">
        <f t="shared" si="33"/>
        <v>2.4825258141382047</v>
      </c>
      <c r="E211" s="32">
        <v>450</v>
      </c>
      <c r="F211" s="33">
        <f t="shared" si="39"/>
        <v>3.7872340425531918</v>
      </c>
      <c r="G211" s="42">
        <v>80</v>
      </c>
      <c r="H211" s="46">
        <f t="shared" si="40"/>
        <v>1.6666666666666665</v>
      </c>
      <c r="I211" s="53">
        <v>22</v>
      </c>
      <c r="J211" s="46">
        <f t="shared" si="41"/>
        <v>0.375</v>
      </c>
      <c r="K211" s="32">
        <v>1246</v>
      </c>
      <c r="L211" s="33">
        <f t="shared" si="37"/>
        <v>0.84047267355982269</v>
      </c>
      <c r="M211" s="9">
        <v>58</v>
      </c>
      <c r="N211" s="33">
        <f t="shared" si="38"/>
        <v>18.333333333333332</v>
      </c>
      <c r="O211" s="9"/>
      <c r="P211" s="33"/>
      <c r="Q211" s="9"/>
      <c r="R211" s="33"/>
      <c r="S211" s="9"/>
      <c r="T211" s="13"/>
      <c r="U211" s="42"/>
      <c r="V211" s="46"/>
      <c r="W211" s="53"/>
      <c r="X211" s="46"/>
      <c r="Y211" s="32"/>
      <c r="Z211" s="33"/>
      <c r="AA211" s="9"/>
      <c r="AB211" s="33"/>
    </row>
    <row r="212" spans="1:28" x14ac:dyDescent="0.2">
      <c r="A212" s="69"/>
      <c r="B212" s="36" t="s">
        <v>26</v>
      </c>
      <c r="C212" s="9">
        <v>12560</v>
      </c>
      <c r="D212" s="33">
        <f t="shared" si="33"/>
        <v>1.8269187485932927</v>
      </c>
      <c r="E212" s="32">
        <v>494</v>
      </c>
      <c r="F212" s="33">
        <f t="shared" si="39"/>
        <v>0.30343007915567277</v>
      </c>
      <c r="G212" s="42">
        <v>90</v>
      </c>
      <c r="H212" s="46">
        <f t="shared" si="40"/>
        <v>3.5</v>
      </c>
      <c r="I212" s="53">
        <v>68</v>
      </c>
      <c r="J212" s="46">
        <f t="shared" si="41"/>
        <v>1.4925373134328401E-2</v>
      </c>
      <c r="K212" s="32">
        <v>1757</v>
      </c>
      <c r="L212" s="33">
        <f t="shared" si="37"/>
        <v>0.23558368495077353</v>
      </c>
      <c r="M212" s="9">
        <v>77</v>
      </c>
      <c r="N212" s="33">
        <f t="shared" si="38"/>
        <v>5.416666666666667</v>
      </c>
      <c r="O212" s="9"/>
      <c r="P212" s="33"/>
      <c r="Q212" s="9"/>
      <c r="R212" s="33"/>
      <c r="S212" s="9"/>
      <c r="T212" s="13"/>
      <c r="U212" s="42"/>
      <c r="V212" s="46"/>
      <c r="W212" s="53"/>
      <c r="X212" s="46"/>
      <c r="Y212" s="32"/>
      <c r="Z212" s="33"/>
      <c r="AA212" s="9"/>
      <c r="AB212" s="33"/>
    </row>
    <row r="213" spans="1:28" x14ac:dyDescent="0.2">
      <c r="A213" s="69"/>
      <c r="B213" s="36" t="s">
        <v>27</v>
      </c>
      <c r="C213" s="9">
        <v>16673</v>
      </c>
      <c r="D213" s="33">
        <f t="shared" si="33"/>
        <v>1.9604048295454546</v>
      </c>
      <c r="E213" s="32">
        <v>645</v>
      </c>
      <c r="F213" s="33">
        <f t="shared" si="39"/>
        <v>0.2078651685393258</v>
      </c>
      <c r="G213" s="42">
        <v>70</v>
      </c>
      <c r="H213" s="46">
        <f t="shared" si="40"/>
        <v>2.5</v>
      </c>
      <c r="I213" s="53">
        <v>52</v>
      </c>
      <c r="J213" s="46">
        <f t="shared" si="41"/>
        <v>0.48571428571428577</v>
      </c>
      <c r="K213" s="32">
        <v>1892</v>
      </c>
      <c r="L213" s="33">
        <f t="shared" si="37"/>
        <v>0.23096942094990247</v>
      </c>
      <c r="M213" s="9">
        <v>89</v>
      </c>
      <c r="N213" s="33">
        <f t="shared" si="38"/>
        <v>-0.2583333333333333</v>
      </c>
      <c r="O213" s="9"/>
      <c r="P213" s="33"/>
      <c r="Q213" s="9"/>
      <c r="R213" s="33"/>
      <c r="S213" s="9"/>
      <c r="T213" s="13"/>
      <c r="U213" s="42"/>
      <c r="V213" s="46"/>
      <c r="W213" s="53"/>
      <c r="X213" s="46"/>
      <c r="Y213" s="32"/>
      <c r="Z213" s="33"/>
      <c r="AA213" s="9"/>
      <c r="AB213" s="33"/>
    </row>
    <row r="214" spans="1:28" x14ac:dyDescent="0.2">
      <c r="A214" s="69"/>
      <c r="B214" s="36" t="s">
        <v>28</v>
      </c>
      <c r="C214" s="9">
        <v>29212</v>
      </c>
      <c r="D214" s="33">
        <f t="shared" si="33"/>
        <v>1.5232789150902653</v>
      </c>
      <c r="E214" s="32">
        <v>1229</v>
      </c>
      <c r="F214" s="33">
        <f t="shared" si="39"/>
        <v>-4.0518638573744381E-3</v>
      </c>
      <c r="G214" s="42">
        <v>30</v>
      </c>
      <c r="H214" s="46">
        <f t="shared" si="40"/>
        <v>-0.25</v>
      </c>
      <c r="I214" s="53">
        <v>15</v>
      </c>
      <c r="J214" s="46">
        <f t="shared" si="41"/>
        <v>-0.75806451612903225</v>
      </c>
      <c r="K214" s="32">
        <v>2193</v>
      </c>
      <c r="L214" s="33">
        <f t="shared" si="37"/>
        <v>0.19055374592833885</v>
      </c>
      <c r="M214" s="9">
        <v>138</v>
      </c>
      <c r="N214" s="33">
        <f t="shared" si="38"/>
        <v>0.11290322580645151</v>
      </c>
      <c r="O214" s="9"/>
      <c r="P214" s="33"/>
      <c r="Q214" s="9"/>
      <c r="R214" s="33"/>
      <c r="S214" s="9"/>
      <c r="T214" s="13"/>
      <c r="U214" s="42"/>
      <c r="V214" s="46"/>
      <c r="W214" s="53"/>
      <c r="X214" s="46"/>
      <c r="Y214" s="32"/>
      <c r="Z214" s="33"/>
      <c r="AA214" s="9"/>
      <c r="AB214" s="33"/>
    </row>
    <row r="215" spans="1:28" x14ac:dyDescent="0.2">
      <c r="A215" s="69"/>
      <c r="B215" s="36" t="s">
        <v>29</v>
      </c>
      <c r="C215" s="9">
        <v>20400</v>
      </c>
      <c r="D215" s="33">
        <f t="shared" si="33"/>
        <v>2.5934472432622866</v>
      </c>
      <c r="E215" s="32">
        <v>2551</v>
      </c>
      <c r="F215" s="33">
        <f t="shared" si="39"/>
        <v>3.2873949579831931</v>
      </c>
      <c r="G215" s="49">
        <v>10</v>
      </c>
      <c r="H215" s="46">
        <f t="shared" si="40"/>
        <v>-0.66666666666666674</v>
      </c>
      <c r="I215" s="53">
        <v>33</v>
      </c>
      <c r="J215" s="46">
        <f t="shared" si="41"/>
        <v>-0.60240963855421681</v>
      </c>
      <c r="K215" s="32">
        <v>3021</v>
      </c>
      <c r="L215" s="33">
        <f t="shared" si="37"/>
        <v>1.2262343404568901</v>
      </c>
      <c r="M215" s="9">
        <v>167</v>
      </c>
      <c r="N215" s="33">
        <f t="shared" si="38"/>
        <v>1.4558823529411766</v>
      </c>
      <c r="O215" s="9"/>
      <c r="P215" s="33"/>
      <c r="Q215" s="9"/>
      <c r="R215" s="33"/>
      <c r="S215" s="9"/>
      <c r="T215" s="13"/>
      <c r="U215" s="49"/>
      <c r="V215" s="46"/>
      <c r="W215" s="53"/>
      <c r="X215" s="46"/>
      <c r="Y215" s="32"/>
      <c r="Z215" s="33"/>
      <c r="AA215" s="9"/>
      <c r="AB215" s="33"/>
    </row>
    <row r="216" spans="1:28" x14ac:dyDescent="0.2">
      <c r="A216" s="69"/>
      <c r="B216" s="36" t="s">
        <v>30</v>
      </c>
      <c r="C216" s="9">
        <v>22182</v>
      </c>
      <c r="D216" s="33">
        <f t="shared" si="33"/>
        <v>3.5085365853658539</v>
      </c>
      <c r="E216" s="32">
        <v>2184</v>
      </c>
      <c r="F216" s="33">
        <f t="shared" si="39"/>
        <v>4.585677749360614</v>
      </c>
      <c r="G216" s="49">
        <v>40</v>
      </c>
      <c r="H216" s="46">
        <f t="shared" si="40"/>
        <v>0</v>
      </c>
      <c r="I216" s="53">
        <v>75</v>
      </c>
      <c r="J216" s="46">
        <f t="shared" si="41"/>
        <v>0.2931034482758621</v>
      </c>
      <c r="K216" s="32">
        <v>4634</v>
      </c>
      <c r="L216" s="33">
        <f t="shared" si="37"/>
        <v>1.4160583941605838</v>
      </c>
      <c r="M216" s="9">
        <v>365</v>
      </c>
      <c r="N216" s="33">
        <f t="shared" si="38"/>
        <v>3.7402597402597406</v>
      </c>
      <c r="O216" s="9"/>
      <c r="P216" s="33"/>
      <c r="Q216" s="9"/>
      <c r="R216" s="33"/>
      <c r="S216" s="9"/>
      <c r="T216" s="13"/>
      <c r="U216" s="49"/>
      <c r="V216" s="46"/>
      <c r="W216" s="53"/>
      <c r="X216" s="46"/>
      <c r="Y216" s="32"/>
      <c r="Z216" s="33"/>
      <c r="AA216" s="9"/>
      <c r="AB216" s="33"/>
    </row>
    <row r="217" spans="1:28" x14ac:dyDescent="0.2">
      <c r="A217" s="69"/>
      <c r="B217" s="36" t="s">
        <v>35</v>
      </c>
      <c r="C217" s="9">
        <v>33707</v>
      </c>
      <c r="D217" s="33">
        <f t="shared" si="33"/>
        <v>6.3983757682177345</v>
      </c>
      <c r="E217" s="32">
        <v>2435</v>
      </c>
      <c r="F217" s="33">
        <f t="shared" si="39"/>
        <v>4.1155462184873945</v>
      </c>
      <c r="G217" s="49">
        <v>210</v>
      </c>
      <c r="H217" s="46">
        <f t="shared" si="40"/>
        <v>3.2</v>
      </c>
      <c r="I217" s="53">
        <v>27</v>
      </c>
      <c r="J217" s="46">
        <f t="shared" si="41"/>
        <v>8.0000000000000071E-2</v>
      </c>
      <c r="K217" s="32">
        <v>5349</v>
      </c>
      <c r="L217" s="33">
        <f t="shared" si="37"/>
        <v>5.1553509781357887</v>
      </c>
      <c r="M217" s="9">
        <v>451</v>
      </c>
      <c r="N217" s="33">
        <f t="shared" si="38"/>
        <v>6.5166666666666666</v>
      </c>
      <c r="O217" s="9"/>
      <c r="P217" s="33"/>
      <c r="Q217" s="9"/>
      <c r="R217" s="33"/>
      <c r="S217" s="9"/>
      <c r="T217" s="13"/>
      <c r="U217" s="49"/>
      <c r="V217" s="46"/>
      <c r="W217" s="53"/>
      <c r="X217" s="46"/>
      <c r="Y217" s="32"/>
      <c r="Z217" s="33"/>
      <c r="AA217" s="9"/>
      <c r="AB217" s="33"/>
    </row>
    <row r="218" spans="1:28" x14ac:dyDescent="0.2">
      <c r="A218" s="70"/>
      <c r="B218" s="38" t="s">
        <v>31</v>
      </c>
      <c r="C218" s="23">
        <v>32783</v>
      </c>
      <c r="D218" s="35">
        <f t="shared" si="33"/>
        <v>3.4883625410733847</v>
      </c>
      <c r="E218" s="34">
        <v>3615</v>
      </c>
      <c r="F218" s="35">
        <f t="shared" si="39"/>
        <v>3.8654104979811574</v>
      </c>
      <c r="G218" s="50">
        <v>1260</v>
      </c>
      <c r="H218" s="48">
        <f t="shared" si="40"/>
        <v>20</v>
      </c>
      <c r="I218" s="59">
        <v>64</v>
      </c>
      <c r="J218" s="48">
        <f t="shared" si="41"/>
        <v>1.064516129032258</v>
      </c>
      <c r="K218" s="34">
        <v>3431</v>
      </c>
      <c r="L218" s="35">
        <f t="shared" si="37"/>
        <v>2.3637254901960785</v>
      </c>
      <c r="M218" s="23">
        <v>394</v>
      </c>
      <c r="N218" s="35">
        <f t="shared" si="38"/>
        <v>2.1774193548387095</v>
      </c>
      <c r="O218" s="23"/>
      <c r="P218" s="35"/>
      <c r="Q218" s="23"/>
      <c r="R218" s="35"/>
      <c r="S218" s="23"/>
      <c r="T218" s="16"/>
      <c r="U218" s="50"/>
      <c r="V218" s="48"/>
      <c r="W218" s="59"/>
      <c r="X218" s="48"/>
      <c r="Y218" s="34"/>
      <c r="Z218" s="35"/>
      <c r="AA218" s="23"/>
      <c r="AB218" s="35"/>
    </row>
    <row r="219" spans="1:28" x14ac:dyDescent="0.2">
      <c r="A219" s="69" t="s">
        <v>48</v>
      </c>
      <c r="B219" s="36" t="s">
        <v>7</v>
      </c>
      <c r="C219" s="9">
        <v>31315</v>
      </c>
      <c r="D219" s="33">
        <f t="shared" si="33"/>
        <v>2.0341052223621743</v>
      </c>
      <c r="E219" s="32">
        <v>1764</v>
      </c>
      <c r="F219" s="33">
        <f t="shared" si="39"/>
        <v>1.2820181112548514</v>
      </c>
      <c r="G219" s="42">
        <v>1450</v>
      </c>
      <c r="H219" s="46">
        <f t="shared" si="40"/>
        <v>23.166666666666668</v>
      </c>
      <c r="I219" s="53">
        <v>19</v>
      </c>
      <c r="J219" s="46">
        <f t="shared" si="41"/>
        <v>-0.40625</v>
      </c>
      <c r="K219" s="32">
        <v>2479</v>
      </c>
      <c r="L219" s="33">
        <f t="shared" si="37"/>
        <v>0.9535066981875493</v>
      </c>
      <c r="M219" s="9">
        <v>304</v>
      </c>
      <c r="N219" s="33">
        <f t="shared" si="38"/>
        <v>2.6190476190476191</v>
      </c>
      <c r="O219" s="9"/>
      <c r="P219" s="33"/>
      <c r="Q219" s="9"/>
      <c r="R219" s="33"/>
      <c r="S219" s="9"/>
      <c r="T219" s="13"/>
      <c r="U219" s="42"/>
      <c r="V219" s="46"/>
      <c r="W219" s="53"/>
      <c r="X219" s="46"/>
      <c r="Y219" s="32"/>
      <c r="Z219" s="33"/>
      <c r="AA219" s="9"/>
      <c r="AB219" s="33"/>
    </row>
    <row r="220" spans="1:28" x14ac:dyDescent="0.2">
      <c r="A220" s="69"/>
      <c r="B220" s="36" t="s">
        <v>8</v>
      </c>
      <c r="C220" s="9">
        <v>17577</v>
      </c>
      <c r="D220" s="33">
        <f t="shared" si="33"/>
        <v>2.6241237113402063</v>
      </c>
      <c r="E220" s="32">
        <v>1388</v>
      </c>
      <c r="F220" s="33">
        <f t="shared" si="39"/>
        <v>1.28665568369028</v>
      </c>
      <c r="G220" s="42">
        <v>1750</v>
      </c>
      <c r="H220" s="46">
        <f t="shared" si="40"/>
        <v>24</v>
      </c>
      <c r="I220" s="53">
        <v>28</v>
      </c>
      <c r="J220" s="46">
        <f t="shared" si="41"/>
        <v>-3.4482758620689613E-2</v>
      </c>
      <c r="K220" s="32">
        <v>2756</v>
      </c>
      <c r="L220" s="33">
        <f t="shared" si="37"/>
        <v>1.3986074847693648</v>
      </c>
      <c r="M220" s="9">
        <v>199</v>
      </c>
      <c r="N220" s="33">
        <f t="shared" si="38"/>
        <v>3.145833333333333</v>
      </c>
      <c r="O220" s="9"/>
      <c r="P220" s="33"/>
      <c r="Q220" s="9"/>
      <c r="R220" s="33"/>
      <c r="S220" s="9"/>
      <c r="T220" s="13"/>
      <c r="U220" s="42"/>
      <c r="V220" s="46"/>
      <c r="W220" s="53"/>
      <c r="X220" s="46"/>
      <c r="Y220" s="32"/>
      <c r="Z220" s="33"/>
      <c r="AA220" s="9"/>
      <c r="AB220" s="33"/>
    </row>
    <row r="221" spans="1:28" x14ac:dyDescent="0.2">
      <c r="A221" s="69"/>
      <c r="B221" s="36" t="s">
        <v>23</v>
      </c>
      <c r="C221" s="9">
        <v>24887</v>
      </c>
      <c r="D221" s="33">
        <f t="shared" si="33"/>
        <v>3.6163976998701539</v>
      </c>
      <c r="E221" s="32">
        <v>1890</v>
      </c>
      <c r="F221" s="33">
        <f t="shared" si="39"/>
        <v>3.064516129032258</v>
      </c>
      <c r="G221" s="42">
        <v>2530</v>
      </c>
      <c r="H221" s="46">
        <f t="shared" si="40"/>
        <v>35.142857142857146</v>
      </c>
      <c r="I221" s="53">
        <v>55</v>
      </c>
      <c r="J221" s="46">
        <f t="shared" si="41"/>
        <v>0.71875</v>
      </c>
      <c r="K221" s="32">
        <v>4395</v>
      </c>
      <c r="L221" s="33">
        <f t="shared" si="37"/>
        <v>1.76589049716803</v>
      </c>
      <c r="M221" s="9">
        <v>172</v>
      </c>
      <c r="N221" s="33">
        <f t="shared" si="38"/>
        <v>6.1728395061728447E-2</v>
      </c>
      <c r="O221" s="9"/>
      <c r="P221" s="33"/>
      <c r="Q221" s="9"/>
      <c r="R221" s="33"/>
      <c r="S221" s="9"/>
      <c r="T221" s="13"/>
      <c r="U221" s="42"/>
      <c r="V221" s="46"/>
      <c r="W221" s="53"/>
      <c r="X221" s="46"/>
      <c r="Y221" s="32"/>
      <c r="Z221" s="33"/>
      <c r="AA221" s="9"/>
      <c r="AB221" s="33"/>
    </row>
    <row r="222" spans="1:28" x14ac:dyDescent="0.2">
      <c r="A222" s="69"/>
      <c r="B222" s="36" t="s">
        <v>10</v>
      </c>
      <c r="C222" s="9">
        <v>43721</v>
      </c>
      <c r="D222" s="33">
        <f t="shared" si="33"/>
        <v>6.4571038717380178</v>
      </c>
      <c r="E222" s="32">
        <v>3199</v>
      </c>
      <c r="F222" s="33">
        <f t="shared" si="39"/>
        <v>6.4050925925925926</v>
      </c>
      <c r="G222" s="42">
        <v>3620</v>
      </c>
      <c r="H222" s="46">
        <f t="shared" si="40"/>
        <v>50.714285714285715</v>
      </c>
      <c r="I222" s="53">
        <v>107</v>
      </c>
      <c r="J222" s="46">
        <f t="shared" si="41"/>
        <v>2.9629629629629628</v>
      </c>
      <c r="K222" s="32">
        <v>5919</v>
      </c>
      <c r="L222" s="33">
        <f t="shared" si="37"/>
        <v>3.7618664521319385</v>
      </c>
      <c r="M222" s="9">
        <v>283</v>
      </c>
      <c r="N222" s="33">
        <f t="shared" si="38"/>
        <v>4.7755102040816331</v>
      </c>
      <c r="O222" s="9"/>
      <c r="P222" s="33"/>
      <c r="Q222" s="9"/>
      <c r="R222" s="33"/>
      <c r="S222" s="9"/>
      <c r="T222" s="13"/>
      <c r="U222" s="42"/>
      <c r="V222" s="46"/>
      <c r="W222" s="53"/>
      <c r="X222" s="46"/>
      <c r="Y222" s="32"/>
      <c r="Z222" s="33"/>
      <c r="AA222" s="9"/>
      <c r="AB222" s="33"/>
    </row>
    <row r="223" spans="1:28" x14ac:dyDescent="0.2">
      <c r="A223" s="69"/>
      <c r="B223" s="36" t="s">
        <v>11</v>
      </c>
      <c r="C223" s="9">
        <v>70641</v>
      </c>
      <c r="D223" s="33">
        <f t="shared" si="33"/>
        <v>7.055764625384878</v>
      </c>
      <c r="E223" s="32">
        <v>6208</v>
      </c>
      <c r="F223" s="33">
        <f t="shared" si="39"/>
        <v>12.795555555555556</v>
      </c>
      <c r="G223" s="42">
        <v>3880</v>
      </c>
      <c r="H223" s="46">
        <f t="shared" si="40"/>
        <v>47.5</v>
      </c>
      <c r="I223" s="53">
        <v>698</v>
      </c>
      <c r="J223" s="46">
        <f t="shared" si="41"/>
        <v>30.727272727272727</v>
      </c>
      <c r="K223" s="32">
        <v>9929</v>
      </c>
      <c r="L223" s="33">
        <f t="shared" si="37"/>
        <v>6.968699839486356</v>
      </c>
      <c r="M223" s="9">
        <v>491</v>
      </c>
      <c r="N223" s="33">
        <f t="shared" si="38"/>
        <v>7.4655172413793096</v>
      </c>
      <c r="O223" s="9"/>
      <c r="P223" s="33"/>
      <c r="Q223" s="9"/>
      <c r="R223" s="33"/>
      <c r="S223" s="9"/>
      <c r="T223" s="13"/>
      <c r="U223" s="42"/>
      <c r="V223" s="46"/>
      <c r="W223" s="53"/>
      <c r="X223" s="46"/>
      <c r="Y223" s="32"/>
      <c r="Z223" s="33"/>
      <c r="AA223" s="9"/>
      <c r="AB223" s="33"/>
    </row>
    <row r="224" spans="1:28" x14ac:dyDescent="0.2">
      <c r="A224" s="69"/>
      <c r="B224" s="36" t="s">
        <v>26</v>
      </c>
      <c r="C224" s="9">
        <v>86165</v>
      </c>
      <c r="D224" s="33">
        <f t="shared" si="33"/>
        <v>5.860270700636943</v>
      </c>
      <c r="E224" s="32">
        <v>8893</v>
      </c>
      <c r="F224" s="33">
        <f t="shared" si="39"/>
        <v>17.002024291497975</v>
      </c>
      <c r="G224" s="42">
        <v>4460</v>
      </c>
      <c r="H224" s="46">
        <f t="shared" si="40"/>
        <v>48.555555555555557</v>
      </c>
      <c r="I224" s="53">
        <v>675</v>
      </c>
      <c r="J224" s="46">
        <f t="shared" si="41"/>
        <v>8.9264705882352935</v>
      </c>
      <c r="K224" s="32">
        <v>12811</v>
      </c>
      <c r="L224" s="33">
        <f t="shared" si="37"/>
        <v>6.2914058053500286</v>
      </c>
      <c r="M224" s="9">
        <v>955</v>
      </c>
      <c r="N224" s="33">
        <f t="shared" si="38"/>
        <v>11.402597402597403</v>
      </c>
      <c r="O224" s="9"/>
      <c r="P224" s="33"/>
      <c r="Q224" s="9"/>
      <c r="R224" s="33"/>
      <c r="S224" s="9"/>
      <c r="T224" s="13"/>
      <c r="U224" s="42"/>
      <c r="V224" s="46"/>
      <c r="W224" s="53"/>
      <c r="X224" s="46"/>
      <c r="Y224" s="32"/>
      <c r="Z224" s="33"/>
      <c r="AA224" s="9"/>
      <c r="AB224" s="33"/>
    </row>
    <row r="225" spans="1:28" x14ac:dyDescent="0.2">
      <c r="A225" s="69"/>
      <c r="B225" s="36" t="s">
        <v>27</v>
      </c>
      <c r="C225" s="9">
        <v>114841</v>
      </c>
      <c r="D225" s="33">
        <f t="shared" si="33"/>
        <v>5.8878426198044744</v>
      </c>
      <c r="E225" s="32">
        <v>13897</v>
      </c>
      <c r="F225" s="33">
        <f t="shared" si="39"/>
        <v>20.545736434108527</v>
      </c>
      <c r="G225" s="42">
        <v>7080</v>
      </c>
      <c r="H225" s="46">
        <f t="shared" si="40"/>
        <v>100.14285714285714</v>
      </c>
      <c r="I225" s="53">
        <v>1654</v>
      </c>
      <c r="J225" s="46">
        <f t="shared" si="41"/>
        <v>30.807692307692307</v>
      </c>
      <c r="K225" s="32">
        <v>13196</v>
      </c>
      <c r="L225" s="33">
        <f t="shared" si="37"/>
        <v>5.9746300211416488</v>
      </c>
      <c r="M225" s="9">
        <v>1598</v>
      </c>
      <c r="N225" s="33">
        <f t="shared" si="38"/>
        <v>16.95505617977528</v>
      </c>
      <c r="O225" s="9"/>
      <c r="P225" s="33"/>
      <c r="Q225" s="9"/>
      <c r="R225" s="33"/>
      <c r="S225" s="9"/>
      <c r="T225" s="13"/>
      <c r="U225" s="42"/>
      <c r="V225" s="46"/>
      <c r="W225" s="53"/>
      <c r="X225" s="46"/>
      <c r="Y225" s="32"/>
      <c r="Z225" s="33"/>
      <c r="AA225" s="9"/>
      <c r="AB225" s="33"/>
    </row>
    <row r="226" spans="1:28" x14ac:dyDescent="0.2">
      <c r="A226" s="69"/>
      <c r="B226" s="36" t="s">
        <v>28</v>
      </c>
      <c r="C226" s="9">
        <v>111670</v>
      </c>
      <c r="D226" s="33">
        <f t="shared" si="33"/>
        <v>2.8227440777762562</v>
      </c>
      <c r="E226" s="41">
        <v>9925</v>
      </c>
      <c r="F226" s="40">
        <f t="shared" si="39"/>
        <v>7.0756712774613515</v>
      </c>
      <c r="G226" s="51">
        <v>6970</v>
      </c>
      <c r="H226" s="52">
        <f t="shared" si="40"/>
        <v>231.33333333333334</v>
      </c>
      <c r="I226" s="53"/>
      <c r="J226" s="46" t="str">
        <f t="shared" si="41"/>
        <v/>
      </c>
      <c r="K226" s="41">
        <v>12947</v>
      </c>
      <c r="L226" s="40">
        <f t="shared" si="37"/>
        <v>4.9037847697218426</v>
      </c>
      <c r="M226" s="9">
        <v>2491</v>
      </c>
      <c r="N226" s="33">
        <f t="shared" si="38"/>
        <v>17.05072463768116</v>
      </c>
      <c r="O226" s="9"/>
      <c r="P226" s="33"/>
      <c r="Q226" s="9"/>
      <c r="R226" s="33"/>
      <c r="S226" s="9"/>
      <c r="T226" s="13"/>
      <c r="U226" s="51"/>
      <c r="V226" s="52"/>
      <c r="W226" s="53"/>
      <c r="X226" s="46"/>
      <c r="Y226" s="41"/>
      <c r="Z226" s="40"/>
      <c r="AA226" s="9"/>
      <c r="AB226" s="33"/>
    </row>
    <row r="227" spans="1:28" x14ac:dyDescent="0.2">
      <c r="A227" s="69"/>
      <c r="B227" s="36" t="s">
        <v>29</v>
      </c>
      <c r="C227" s="39">
        <v>98431</v>
      </c>
      <c r="D227" s="40">
        <f t="shared" si="33"/>
        <v>3.8250490196078433</v>
      </c>
      <c r="E227" s="32"/>
      <c r="F227" s="33" t="str">
        <f t="shared" si="39"/>
        <v/>
      </c>
      <c r="G227" s="49"/>
      <c r="H227" s="46" t="str">
        <f t="shared" si="40"/>
        <v/>
      </c>
      <c r="I227" s="53"/>
      <c r="J227" s="46" t="str">
        <f t="shared" si="41"/>
        <v/>
      </c>
      <c r="K227" s="32"/>
      <c r="L227" s="33" t="str">
        <f t="shared" si="37"/>
        <v/>
      </c>
      <c r="M227" s="39">
        <v>1168</v>
      </c>
      <c r="N227" s="40">
        <f t="shared" si="38"/>
        <v>5.9940119760479043</v>
      </c>
      <c r="O227" s="39"/>
      <c r="P227" s="40"/>
      <c r="Q227" s="39"/>
      <c r="R227" s="40"/>
      <c r="S227" s="39"/>
      <c r="T227" s="40"/>
      <c r="U227" s="49"/>
      <c r="V227" s="46"/>
      <c r="W227" s="53"/>
      <c r="X227" s="46"/>
      <c r="Y227" s="32"/>
      <c r="Z227" s="33"/>
      <c r="AA227" s="39"/>
      <c r="AB227" s="40"/>
    </row>
    <row r="228" spans="1:28" x14ac:dyDescent="0.2">
      <c r="A228" s="69"/>
      <c r="B228" s="36" t="s">
        <v>30</v>
      </c>
      <c r="C228" s="9"/>
      <c r="D228" s="33" t="str">
        <f t="shared" si="33"/>
        <v/>
      </c>
      <c r="E228" s="32"/>
      <c r="F228" s="33" t="str">
        <f t="shared" si="39"/>
        <v/>
      </c>
      <c r="G228" s="49"/>
      <c r="H228" s="46" t="str">
        <f t="shared" si="40"/>
        <v/>
      </c>
      <c r="I228" s="53"/>
      <c r="J228" s="46" t="str">
        <f t="shared" si="41"/>
        <v/>
      </c>
      <c r="K228" s="32"/>
      <c r="L228" s="33" t="str">
        <f t="shared" si="37"/>
        <v/>
      </c>
      <c r="M228" s="9"/>
      <c r="N228" s="33" t="str">
        <f t="shared" si="38"/>
        <v/>
      </c>
      <c r="O228" s="9"/>
      <c r="P228" s="33"/>
      <c r="Q228" s="9"/>
      <c r="R228" s="33"/>
      <c r="S228" s="9"/>
      <c r="T228" s="13"/>
      <c r="U228" s="49"/>
      <c r="V228" s="46"/>
      <c r="W228" s="53"/>
      <c r="X228" s="46"/>
      <c r="Y228" s="32"/>
      <c r="Z228" s="33"/>
      <c r="AA228" s="9"/>
      <c r="AB228" s="33"/>
    </row>
    <row r="229" spans="1:28" x14ac:dyDescent="0.2">
      <c r="A229" s="69"/>
      <c r="B229" s="36" t="s">
        <v>35</v>
      </c>
      <c r="C229" s="9"/>
      <c r="D229" s="33" t="str">
        <f t="shared" si="33"/>
        <v/>
      </c>
      <c r="E229" s="32"/>
      <c r="F229" s="33" t="str">
        <f t="shared" si="39"/>
        <v/>
      </c>
      <c r="G229" s="49"/>
      <c r="H229" s="46" t="str">
        <f t="shared" si="40"/>
        <v/>
      </c>
      <c r="I229" s="53"/>
      <c r="J229" s="46" t="str">
        <f t="shared" si="41"/>
        <v/>
      </c>
      <c r="K229" s="32"/>
      <c r="L229" s="33" t="str">
        <f t="shared" si="37"/>
        <v/>
      </c>
      <c r="M229" s="9"/>
      <c r="N229" s="33" t="str">
        <f t="shared" si="38"/>
        <v/>
      </c>
      <c r="O229" s="9"/>
      <c r="P229" s="33"/>
      <c r="Q229" s="9"/>
      <c r="R229" s="33"/>
      <c r="S229" s="9"/>
      <c r="T229" s="13"/>
      <c r="U229" s="49"/>
      <c r="V229" s="46"/>
      <c r="W229" s="53"/>
      <c r="X229" s="46"/>
      <c r="Y229" s="32"/>
      <c r="Z229" s="33"/>
      <c r="AA229" s="9"/>
      <c r="AB229" s="33"/>
    </row>
    <row r="230" spans="1:28" ht="17" thickBot="1" x14ac:dyDescent="0.25">
      <c r="A230" s="75"/>
      <c r="B230" s="36" t="s">
        <v>31</v>
      </c>
      <c r="C230" s="9"/>
      <c r="D230" s="33" t="str">
        <f t="shared" si="33"/>
        <v/>
      </c>
      <c r="E230" s="32"/>
      <c r="F230" s="33"/>
      <c r="G230" s="49"/>
      <c r="H230" s="46" t="str">
        <f t="shared" si="40"/>
        <v/>
      </c>
      <c r="I230" s="53"/>
      <c r="J230" s="46"/>
      <c r="K230" s="66"/>
      <c r="L230" s="33" t="str">
        <f t="shared" si="37"/>
        <v/>
      </c>
      <c r="M230" s="67"/>
      <c r="N230" s="33" t="str">
        <f t="shared" si="38"/>
        <v/>
      </c>
      <c r="O230" s="67"/>
      <c r="P230" s="33"/>
      <c r="Q230" s="67"/>
      <c r="R230" s="33"/>
      <c r="S230" s="9"/>
      <c r="T230" s="13"/>
      <c r="U230" s="49"/>
      <c r="V230" s="46"/>
      <c r="W230" s="53"/>
      <c r="X230" s="46"/>
      <c r="Y230" s="66"/>
      <c r="Z230" s="33"/>
      <c r="AA230" s="67"/>
      <c r="AB230" s="33"/>
    </row>
  </sheetData>
  <mergeCells count="20">
    <mergeCell ref="A219:A230"/>
    <mergeCell ref="A159:A170"/>
    <mergeCell ref="A183:A194"/>
    <mergeCell ref="A195:A206"/>
    <mergeCell ref="A207:A218"/>
    <mergeCell ref="A111:A122"/>
    <mergeCell ref="A123:A134"/>
    <mergeCell ref="A147:A158"/>
    <mergeCell ref="A135:A146"/>
    <mergeCell ref="A171:A182"/>
    <mergeCell ref="A99:A110"/>
    <mergeCell ref="A1:B2"/>
    <mergeCell ref="A3:A14"/>
    <mergeCell ref="A15:A26"/>
    <mergeCell ref="A27:A38"/>
    <mergeCell ref="A39:A50"/>
    <mergeCell ref="A51:A62"/>
    <mergeCell ref="A63:A74"/>
    <mergeCell ref="A75:A86"/>
    <mergeCell ref="A87:A9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2022-11-16T15:59:45Z</dcterms:created>
  <dcterms:modified xsi:type="dcterms:W3CDTF">2022-11-16T16:21:42Z</dcterms:modified>
</cp:coreProperties>
</file>