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atricklyons/Desktop/COE-1541/Project 2/"/>
    </mc:Choice>
  </mc:AlternateContent>
  <bookViews>
    <workbookView xWindow="14640" yWindow="460" windowWidth="13980" windowHeight="16380" tabRatio="500" activeTab="2"/>
  </bookViews>
  <sheets>
    <sheet name="Long Trace 1" sheetId="1" r:id="rId1"/>
    <sheet name="Long Trace 2" sheetId="2" r:id="rId2"/>
    <sheet name="Experiment 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B4" i="1"/>
  <c r="B5" i="1"/>
  <c r="B6" i="1"/>
  <c r="B3" i="1"/>
  <c r="H3" i="1"/>
  <c r="E3" i="2"/>
  <c r="F3" i="2"/>
  <c r="G3" i="2"/>
  <c r="E4" i="2"/>
  <c r="F4" i="2"/>
  <c r="G4" i="2"/>
  <c r="E5" i="2"/>
  <c r="F5" i="2"/>
  <c r="G5" i="2"/>
  <c r="E6" i="2"/>
  <c r="F6" i="2"/>
  <c r="G6" i="2"/>
  <c r="D3" i="2"/>
  <c r="D4" i="2"/>
  <c r="D5" i="2"/>
  <c r="D6" i="2"/>
  <c r="B4" i="2"/>
  <c r="C4" i="2"/>
  <c r="B5" i="2"/>
  <c r="C5" i="2"/>
  <c r="B6" i="2"/>
  <c r="C6" i="2"/>
  <c r="C3" i="2"/>
  <c r="B3" i="2"/>
  <c r="I5" i="3"/>
  <c r="H5" i="3"/>
  <c r="G5" i="3"/>
  <c r="H4" i="3"/>
  <c r="I4" i="3"/>
  <c r="G4" i="3"/>
  <c r="B5" i="3"/>
  <c r="D4" i="3"/>
  <c r="C4" i="3"/>
  <c r="B4" i="3"/>
  <c r="B10" i="3"/>
  <c r="B9" i="3"/>
  <c r="B8" i="3"/>
  <c r="C8" i="3"/>
</calcChain>
</file>

<file path=xl/sharedStrings.xml><?xml version="1.0" encoding="utf-8"?>
<sst xmlns="http://schemas.openxmlformats.org/spreadsheetml/2006/main" count="48" uniqueCount="20">
  <si>
    <t>64 Bytes</t>
  </si>
  <si>
    <t>16 Bytes</t>
  </si>
  <si>
    <t>4 Bytes</t>
  </si>
  <si>
    <t>256 Bytes</t>
  </si>
  <si>
    <t>1 KB</t>
  </si>
  <si>
    <t>16KB</t>
  </si>
  <si>
    <t>128 KB</t>
  </si>
  <si>
    <t>16 KB</t>
  </si>
  <si>
    <t>Execution time (in cycles)</t>
  </si>
  <si>
    <t>D Cache Miss Rate</t>
  </si>
  <si>
    <t>I Cache Miss Rate</t>
  </si>
  <si>
    <t xml:space="preserve">Associativity: </t>
  </si>
  <si>
    <t>I Cache Miss %</t>
  </si>
  <si>
    <t>D Cache Miss %</t>
  </si>
  <si>
    <t>Long Trace 1</t>
  </si>
  <si>
    <t>Long Trace 2</t>
  </si>
  <si>
    <t>Values above, not as percentages</t>
  </si>
  <si>
    <t>&lt;-----All Values as %</t>
  </si>
  <si>
    <t>I Cache</t>
  </si>
  <si>
    <t>D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</si>
</sst>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1" fontId="0" fillId="0" borderId="1" xfId="0" applyNumberFormat="1" applyBorder="1"/>
    <xf numFmtId="164" fontId="0" fillId="0" borderId="1" xfId="0" applyNumberFormat="1" applyBorder="1"/>
    <xf numFmtId="0" fontId="1" fillId="0" borderId="0" xfId="0" applyFont="1"/>
    <xf numFmtId="0" fontId="0" fillId="0" borderId="0" xfId="0" applyBorder="1" applyAlignment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</a:t>
            </a:r>
            <a:r>
              <a:rPr lang="en-US" baseline="0"/>
              <a:t> Trace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I Cache Miss 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1.0</c:v>
              </c:pt>
              <c:pt idx="1">
                <c:v>4.0</c:v>
              </c:pt>
              <c:pt idx="2">
                <c:v>8.0</c:v>
              </c:pt>
            </c:numLit>
          </c:cat>
          <c:val>
            <c:numRef>
              <c:f>'Experiment 3'!$B$8:$B$10</c:f>
              <c:numCache>
                <c:formatCode>0.000000</c:formatCode>
                <c:ptCount val="3"/>
                <c:pt idx="0">
                  <c:v>0.0006</c:v>
                </c:pt>
                <c:pt idx="1">
                  <c:v>0.0003</c:v>
                </c:pt>
                <c:pt idx="2">
                  <c:v>0.0003</c:v>
                </c:pt>
              </c:numCache>
            </c:numRef>
          </c:val>
        </c:ser>
        <c:ser>
          <c:idx val="2"/>
          <c:order val="1"/>
          <c:tx>
            <c:v>D Cache Miss 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1.0</c:v>
              </c:pt>
              <c:pt idx="1">
                <c:v>4.0</c:v>
              </c:pt>
              <c:pt idx="2">
                <c:v>8.0</c:v>
              </c:pt>
            </c:numLit>
          </c:cat>
          <c:val>
            <c:numRef>
              <c:f>'Experiment 3'!$C$8:$C$10</c:f>
              <c:numCache>
                <c:formatCode>0.000000</c:formatCode>
                <c:ptCount val="3"/>
                <c:pt idx="0">
                  <c:v>18.4844</c:v>
                </c:pt>
                <c:pt idx="1">
                  <c:v>14.6414</c:v>
                </c:pt>
                <c:pt idx="2">
                  <c:v>14.4588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38976"/>
        <c:axId val="20324240"/>
      </c:barChart>
      <c:catAx>
        <c:axId val="-1163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240"/>
        <c:crosses val="autoZero"/>
        <c:auto val="1"/>
        <c:lblAlgn val="ctr"/>
        <c:lblOffset val="100"/>
        <c:noMultiLvlLbl val="0"/>
      </c:catAx>
      <c:valAx>
        <c:axId val="203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3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</a:t>
            </a:r>
            <a:r>
              <a:rPr lang="en-US" baseline="0"/>
              <a:t> Trace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Cache Miss 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1.0</c:v>
              </c:pt>
              <c:pt idx="1">
                <c:v>4.0</c:v>
              </c:pt>
              <c:pt idx="2">
                <c:v>8.0</c:v>
              </c:pt>
            </c:numLit>
          </c:cat>
          <c:val>
            <c:numRef>
              <c:f>'Experiment 3'!$G$8:$G$10</c:f>
              <c:numCache>
                <c:formatCode>General</c:formatCode>
                <c:ptCount val="3"/>
                <c:pt idx="0">
                  <c:v>0.0001</c:v>
                </c:pt>
                <c:pt idx="1">
                  <c:v>0.0001</c:v>
                </c:pt>
                <c:pt idx="2">
                  <c:v>0.0001</c:v>
                </c:pt>
              </c:numCache>
            </c:numRef>
          </c:val>
        </c:ser>
        <c:ser>
          <c:idx val="1"/>
          <c:order val="1"/>
          <c:tx>
            <c:v>D Cache Miss 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1.0</c:v>
              </c:pt>
              <c:pt idx="1">
                <c:v>4.0</c:v>
              </c:pt>
              <c:pt idx="2">
                <c:v>8.0</c:v>
              </c:pt>
            </c:numLit>
          </c:cat>
          <c:val>
            <c:numRef>
              <c:f>'Experiment 3'!$H$8:$H$10</c:f>
              <c:numCache>
                <c:formatCode>General</c:formatCode>
                <c:ptCount val="3"/>
                <c:pt idx="0">
                  <c:v>49.5937</c:v>
                </c:pt>
                <c:pt idx="1">
                  <c:v>49.4635</c:v>
                </c:pt>
                <c:pt idx="2">
                  <c:v>49.4479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5760"/>
        <c:axId val="20438080"/>
      </c:barChart>
      <c:catAx>
        <c:axId val="204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080"/>
        <c:crosses val="autoZero"/>
        <c:auto val="1"/>
        <c:lblAlgn val="ctr"/>
        <c:lblOffset val="100"/>
        <c:noMultiLvlLbl val="0"/>
      </c:catAx>
      <c:valAx>
        <c:axId val="204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25400</xdr:rowOff>
    </xdr:from>
    <xdr:to>
      <xdr:col>4</xdr:col>
      <xdr:colOff>723900</xdr:colOff>
      <xdr:row>24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628650</xdr:colOff>
      <xdr:row>10</xdr:row>
      <xdr:rowOff>177800</xdr:rowOff>
    </xdr:from>
    <xdr:to>
      <xdr:col>11</xdr:col>
      <xdr:colOff>31750</xdr:colOff>
      <xdr:row>24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H6" sqref="H6"/>
    </sheetView>
  </sheetViews>
  <sheetFormatPr baseColWidth="10" defaultRowHeight="16" x14ac:dyDescent="0.2"/>
  <cols>
    <col min="12" max="12" width="17.5" bestFit="1" customWidth="1"/>
  </cols>
  <sheetData>
    <row r="1" spans="1:12" x14ac:dyDescent="0.2">
      <c r="A1" s="10"/>
      <c r="B1" s="9" t="s">
        <v>10</v>
      </c>
      <c r="C1" s="9"/>
      <c r="D1" s="9"/>
      <c r="E1" s="9" t="s">
        <v>9</v>
      </c>
      <c r="F1" s="9"/>
      <c r="G1" s="9"/>
      <c r="H1" s="9" t="s">
        <v>8</v>
      </c>
      <c r="I1" s="9"/>
      <c r="J1" s="9"/>
    </row>
    <row r="2" spans="1:12" x14ac:dyDescent="0.2">
      <c r="A2" s="11"/>
      <c r="B2" s="3" t="s">
        <v>4</v>
      </c>
      <c r="C2" s="3" t="s">
        <v>5</v>
      </c>
      <c r="D2" s="3" t="s">
        <v>6</v>
      </c>
      <c r="E2" s="3" t="s">
        <v>4</v>
      </c>
      <c r="F2" s="3" t="s">
        <v>7</v>
      </c>
      <c r="G2" s="3" t="s">
        <v>6</v>
      </c>
      <c r="H2" s="3" t="s">
        <v>4</v>
      </c>
      <c r="I2" s="3" t="s">
        <v>7</v>
      </c>
      <c r="J2" s="3" t="s">
        <v>6</v>
      </c>
    </row>
    <row r="3" spans="1:12" x14ac:dyDescent="0.2">
      <c r="A3" s="3" t="s">
        <v>2</v>
      </c>
      <c r="B3" s="5">
        <f>B11*100</f>
        <v>0.46299999999999997</v>
      </c>
      <c r="C3" s="5">
        <f t="shared" ref="C3:G3" si="0">C11*100</f>
        <v>1.7700000000000001E-3</v>
      </c>
      <c r="D3" s="5">
        <f t="shared" si="0"/>
        <v>1.8E-3</v>
      </c>
      <c r="E3" s="5">
        <f t="shared" si="0"/>
        <v>36</v>
      </c>
      <c r="F3" s="5">
        <f t="shared" si="0"/>
        <v>25.900000000000002</v>
      </c>
      <c r="G3" s="5">
        <f t="shared" si="0"/>
        <v>18.221</v>
      </c>
      <c r="H3" s="4">
        <f>388618939</f>
        <v>388618939</v>
      </c>
      <c r="I3" s="4">
        <v>310695859</v>
      </c>
      <c r="J3" s="4">
        <v>258918239</v>
      </c>
    </row>
    <row r="4" spans="1:12" x14ac:dyDescent="0.2">
      <c r="A4" s="3" t="s">
        <v>1</v>
      </c>
      <c r="B4" s="5">
        <f t="shared" ref="B4:G6" si="1">B12*100</f>
        <v>1.6957</v>
      </c>
      <c r="C4" s="5">
        <f t="shared" si="1"/>
        <v>6.0000000000000006E-4</v>
      </c>
      <c r="D4" s="5">
        <f t="shared" si="1"/>
        <v>5.0000000000000001E-4</v>
      </c>
      <c r="E4" s="5">
        <f t="shared" si="1"/>
        <v>31.1525</v>
      </c>
      <c r="F4" s="5">
        <f t="shared" si="1"/>
        <v>18.096599999999999</v>
      </c>
      <c r="G4" s="5">
        <f t="shared" si="1"/>
        <v>10.647500000000001</v>
      </c>
      <c r="H4" s="4">
        <v>369379879</v>
      </c>
      <c r="I4" s="4">
        <v>243123459</v>
      </c>
      <c r="J4" s="4">
        <v>193117839</v>
      </c>
      <c r="L4" s="7" t="s">
        <v>17</v>
      </c>
    </row>
    <row r="5" spans="1:12" x14ac:dyDescent="0.2">
      <c r="A5" s="3" t="s">
        <v>0</v>
      </c>
      <c r="B5" s="5">
        <f t="shared" si="1"/>
        <v>3.0387999999999997</v>
      </c>
      <c r="C5" s="5">
        <f t="shared" si="1"/>
        <v>1.9999999999999998E-4</v>
      </c>
      <c r="D5" s="5">
        <f t="shared" si="1"/>
        <v>9.9999999999999991E-5</v>
      </c>
      <c r="E5" s="5">
        <f t="shared" si="1"/>
        <v>48.555199999999999</v>
      </c>
      <c r="F5" s="5">
        <f t="shared" si="1"/>
        <v>16.108000000000001</v>
      </c>
      <c r="G5" s="5">
        <f t="shared" si="1"/>
        <v>8.301400000000001</v>
      </c>
      <c r="H5" s="4">
        <v>536131959</v>
      </c>
      <c r="I5" s="4">
        <v>226270499</v>
      </c>
      <c r="J5" s="4">
        <v>173343059</v>
      </c>
    </row>
    <row r="6" spans="1:12" x14ac:dyDescent="0.2">
      <c r="A6" s="3" t="s">
        <v>3</v>
      </c>
      <c r="B6" s="5">
        <f t="shared" si="1"/>
        <v>3.3050999999999995</v>
      </c>
      <c r="C6" s="5">
        <f t="shared" si="1"/>
        <v>9.9999999999999991E-5</v>
      </c>
      <c r="D6" s="5">
        <f t="shared" si="1"/>
        <v>0</v>
      </c>
      <c r="E6" s="5">
        <f t="shared" si="1"/>
        <v>67.162300000000002</v>
      </c>
      <c r="F6" s="5">
        <f t="shared" si="1"/>
        <v>17.006</v>
      </c>
      <c r="G6" s="5">
        <f t="shared" si="1"/>
        <v>7.7254000000000005</v>
      </c>
      <c r="H6" s="4">
        <v>703946259</v>
      </c>
      <c r="I6" s="4">
        <v>233325679</v>
      </c>
      <c r="J6" s="4">
        <v>168489059</v>
      </c>
    </row>
    <row r="9" spans="1:12" x14ac:dyDescent="0.2">
      <c r="B9" s="8"/>
      <c r="C9" s="8"/>
      <c r="D9" s="8"/>
      <c r="E9" s="8"/>
      <c r="F9" s="8"/>
      <c r="G9" s="8"/>
      <c r="H9" s="8"/>
      <c r="I9" s="8"/>
      <c r="J9" s="8"/>
    </row>
    <row r="10" spans="1:12" x14ac:dyDescent="0.2">
      <c r="B10" s="12" t="s">
        <v>16</v>
      </c>
      <c r="C10" s="12"/>
      <c r="D10" s="12"/>
      <c r="E10" s="12"/>
      <c r="F10" s="12"/>
      <c r="G10" s="12"/>
      <c r="H10" s="8"/>
      <c r="I10" s="8"/>
      <c r="J10" s="8"/>
    </row>
    <row r="11" spans="1:12" x14ac:dyDescent="0.2">
      <c r="B11" s="5">
        <v>4.6299999999999996E-3</v>
      </c>
      <c r="C11" s="5">
        <v>1.77E-5</v>
      </c>
      <c r="D11" s="5">
        <v>1.8E-5</v>
      </c>
      <c r="E11" s="5">
        <v>0.36</v>
      </c>
      <c r="F11" s="5">
        <v>0.25900000000000001</v>
      </c>
      <c r="G11" s="5">
        <v>0.18221000000000001</v>
      </c>
    </row>
    <row r="12" spans="1:12" x14ac:dyDescent="0.2">
      <c r="B12" s="5">
        <v>1.6957E-2</v>
      </c>
      <c r="C12" s="5">
        <v>6.0000000000000002E-6</v>
      </c>
      <c r="D12" s="5">
        <v>5.0000000000000004E-6</v>
      </c>
      <c r="E12" s="5">
        <v>0.311525</v>
      </c>
      <c r="F12" s="5">
        <v>0.18096599999999999</v>
      </c>
      <c r="G12" s="5">
        <v>0.106475</v>
      </c>
    </row>
    <row r="13" spans="1:12" x14ac:dyDescent="0.2">
      <c r="B13" s="5">
        <v>3.0387999999999998E-2</v>
      </c>
      <c r="C13" s="5">
        <v>1.9999999999999999E-6</v>
      </c>
      <c r="D13" s="5">
        <v>9.9999999999999995E-7</v>
      </c>
      <c r="E13" s="5">
        <v>0.48555199999999998</v>
      </c>
      <c r="F13" s="5">
        <v>0.16108</v>
      </c>
      <c r="G13" s="5">
        <v>8.3014000000000004E-2</v>
      </c>
    </row>
    <row r="14" spans="1:12" x14ac:dyDescent="0.2">
      <c r="B14" s="5">
        <v>3.3050999999999997E-2</v>
      </c>
      <c r="C14" s="5">
        <v>9.9999999999999995E-7</v>
      </c>
      <c r="D14" s="5">
        <v>0</v>
      </c>
      <c r="E14" s="5">
        <v>0.67162299999999997</v>
      </c>
      <c r="F14" s="5">
        <v>0.17005999999999999</v>
      </c>
      <c r="G14" s="5">
        <v>7.7254000000000003E-2</v>
      </c>
    </row>
  </sheetData>
  <mergeCells count="5">
    <mergeCell ref="B1:D1"/>
    <mergeCell ref="E1:G1"/>
    <mergeCell ref="H1:J1"/>
    <mergeCell ref="A1:A2"/>
    <mergeCell ref="B10:G10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I13" sqref="I13"/>
    </sheetView>
  </sheetViews>
  <sheetFormatPr baseColWidth="10" defaultRowHeight="16" x14ac:dyDescent="0.2"/>
  <cols>
    <col min="12" max="12" width="17.5" bestFit="1" customWidth="1"/>
    <col min="13" max="13" width="13.5" customWidth="1"/>
  </cols>
  <sheetData>
    <row r="1" spans="1:13" x14ac:dyDescent="0.2">
      <c r="A1" s="10"/>
      <c r="B1" s="9" t="s">
        <v>10</v>
      </c>
      <c r="C1" s="9"/>
      <c r="D1" s="9"/>
      <c r="E1" s="9" t="s">
        <v>9</v>
      </c>
      <c r="F1" s="9"/>
      <c r="G1" s="9"/>
      <c r="H1" s="9" t="s">
        <v>8</v>
      </c>
      <c r="I1" s="9"/>
      <c r="J1" s="9"/>
    </row>
    <row r="2" spans="1:13" x14ac:dyDescent="0.2">
      <c r="A2" s="11"/>
      <c r="B2" s="3" t="s">
        <v>4</v>
      </c>
      <c r="C2" s="3" t="s">
        <v>5</v>
      </c>
      <c r="D2" s="3" t="s">
        <v>6</v>
      </c>
      <c r="E2" s="3" t="s">
        <v>4</v>
      </c>
      <c r="F2" s="3" t="s">
        <v>7</v>
      </c>
      <c r="G2" s="3" t="s">
        <v>6</v>
      </c>
      <c r="H2" s="3" t="s">
        <v>4</v>
      </c>
      <c r="I2" s="3" t="s">
        <v>7</v>
      </c>
      <c r="J2" s="3" t="s">
        <v>6</v>
      </c>
    </row>
    <row r="3" spans="1:13" x14ac:dyDescent="0.2">
      <c r="A3" s="3" t="s">
        <v>2</v>
      </c>
      <c r="B3" s="5">
        <f>B11*100</f>
        <v>0.69141740000000007</v>
      </c>
      <c r="C3" s="5">
        <f>C11*100</f>
        <v>6.0000000000000006E-4</v>
      </c>
      <c r="D3" s="5">
        <f>D11*100</f>
        <v>6.0000000000000006E-4</v>
      </c>
      <c r="E3" s="5">
        <f t="shared" ref="E3:G3" si="0">E11*100</f>
        <v>60.910470100000005</v>
      </c>
      <c r="F3" s="5">
        <f t="shared" si="0"/>
        <v>53.432400000000001</v>
      </c>
      <c r="G3" s="5">
        <f t="shared" si="0"/>
        <v>46.560600000000001</v>
      </c>
      <c r="H3" s="1">
        <v>698474476</v>
      </c>
      <c r="I3" s="1">
        <v>617564196</v>
      </c>
      <c r="J3" s="1">
        <v>556906036</v>
      </c>
      <c r="M3" s="7"/>
    </row>
    <row r="4" spans="1:13" x14ac:dyDescent="0.2">
      <c r="A4" s="3" t="s">
        <v>1</v>
      </c>
      <c r="B4" s="5">
        <f t="shared" ref="B4:C4" si="1">B12*100</f>
        <v>0.1953</v>
      </c>
      <c r="C4" s="5">
        <f t="shared" si="1"/>
        <v>1.9999999999999998E-4</v>
      </c>
      <c r="D4" s="5">
        <f t="shared" ref="D4:F4" si="2">D12*100</f>
        <v>1.9999999999999998E-4</v>
      </c>
      <c r="E4" s="5">
        <f t="shared" si="2"/>
        <v>58.1492</v>
      </c>
      <c r="F4" s="5">
        <f t="shared" si="2"/>
        <v>53.767499999999998</v>
      </c>
      <c r="G4" s="5">
        <f t="shared" ref="G4" si="3">G12*100</f>
        <v>47.191200000000002</v>
      </c>
      <c r="H4" s="1">
        <v>656474816</v>
      </c>
      <c r="I4" s="1">
        <v>616786096</v>
      </c>
      <c r="J4" s="1">
        <v>560556016</v>
      </c>
      <c r="L4" s="7" t="s">
        <v>17</v>
      </c>
    </row>
    <row r="5" spans="1:13" x14ac:dyDescent="0.2">
      <c r="A5" s="3" t="s">
        <v>0</v>
      </c>
      <c r="B5" s="5">
        <f t="shared" ref="B5:C5" si="4">B13*100</f>
        <v>5.7499999999999996E-2</v>
      </c>
      <c r="C5" s="5">
        <f t="shared" si="4"/>
        <v>0</v>
      </c>
      <c r="D5" s="5">
        <f t="shared" ref="D5:F5" si="5">D13*100</f>
        <v>0</v>
      </c>
      <c r="E5" s="5">
        <f t="shared" si="5"/>
        <v>53.850299999999997</v>
      </c>
      <c r="F5" s="5">
        <f t="shared" si="5"/>
        <v>44.982100000000003</v>
      </c>
      <c r="G5" s="5">
        <f t="shared" ref="G5" si="6">G13*100</f>
        <v>41.868699999999997</v>
      </c>
      <c r="H5" s="1">
        <v>616866096</v>
      </c>
      <c r="I5" s="1">
        <v>544790336</v>
      </c>
      <c r="J5" s="1">
        <v>517439756</v>
      </c>
    </row>
    <row r="6" spans="1:13" x14ac:dyDescent="0.2">
      <c r="A6" s="3" t="s">
        <v>3</v>
      </c>
      <c r="B6" s="5">
        <f t="shared" ref="B6:C6" si="7">B14*100</f>
        <v>2.12E-2</v>
      </c>
      <c r="C6" s="5">
        <f t="shared" si="7"/>
        <v>0</v>
      </c>
      <c r="D6" s="5">
        <f t="shared" ref="D6:F6" si="8">D14*100</f>
        <v>0</v>
      </c>
      <c r="E6" s="5">
        <f t="shared" si="8"/>
        <v>52.047900000000006</v>
      </c>
      <c r="F6" s="5">
        <f t="shared" si="8"/>
        <v>24.2393</v>
      </c>
      <c r="G6" s="5">
        <f t="shared" ref="G6" si="9">G14*100</f>
        <v>21.8507</v>
      </c>
      <c r="H6" s="1">
        <v>560097536</v>
      </c>
      <c r="I6" s="1">
        <v>333325156</v>
      </c>
      <c r="J6" s="1">
        <v>311885856</v>
      </c>
    </row>
    <row r="10" spans="1:13" x14ac:dyDescent="0.2">
      <c r="B10" s="12" t="s">
        <v>16</v>
      </c>
      <c r="C10" s="12"/>
      <c r="D10" s="12"/>
      <c r="E10" s="12"/>
      <c r="F10" s="12"/>
      <c r="G10" s="12"/>
      <c r="H10" s="8"/>
      <c r="I10" s="8"/>
      <c r="J10" s="8"/>
    </row>
    <row r="11" spans="1:13" x14ac:dyDescent="0.2">
      <c r="B11" s="5">
        <v>6.9141740000000004E-3</v>
      </c>
      <c r="C11" s="5">
        <v>6.0000000000000002E-6</v>
      </c>
      <c r="D11" s="5">
        <v>6.0000000000000002E-6</v>
      </c>
      <c r="E11" s="5">
        <v>0.60910470100000003</v>
      </c>
      <c r="F11" s="5">
        <v>0.53432400000000002</v>
      </c>
      <c r="G11" s="5">
        <v>0.46560600000000002</v>
      </c>
    </row>
    <row r="12" spans="1:13" x14ac:dyDescent="0.2">
      <c r="B12" s="5">
        <v>1.9530000000000001E-3</v>
      </c>
      <c r="C12" s="5">
        <v>1.9999999999999999E-6</v>
      </c>
      <c r="D12" s="5">
        <v>1.9999999999999999E-6</v>
      </c>
      <c r="E12" s="5">
        <v>0.58149200000000001</v>
      </c>
      <c r="F12" s="5">
        <v>0.53767500000000001</v>
      </c>
      <c r="G12" s="5">
        <v>0.471912</v>
      </c>
    </row>
    <row r="13" spans="1:13" x14ac:dyDescent="0.2">
      <c r="B13" s="5">
        <v>5.7499999999999999E-4</v>
      </c>
      <c r="C13" s="5">
        <v>0</v>
      </c>
      <c r="D13" s="5">
        <v>0</v>
      </c>
      <c r="E13" s="5">
        <v>0.53850299999999995</v>
      </c>
      <c r="F13" s="5">
        <v>0.44982100000000003</v>
      </c>
      <c r="G13" s="5">
        <v>0.41868699999999998</v>
      </c>
    </row>
    <row r="14" spans="1:13" x14ac:dyDescent="0.2">
      <c r="B14" s="5">
        <v>2.12E-4</v>
      </c>
      <c r="C14" s="5">
        <v>0</v>
      </c>
      <c r="D14" s="5">
        <v>0</v>
      </c>
      <c r="E14" s="5">
        <v>0.52047900000000002</v>
      </c>
      <c r="F14" s="5">
        <v>0.242393</v>
      </c>
      <c r="G14" s="5">
        <v>0.21850700000000001</v>
      </c>
    </row>
  </sheetData>
  <mergeCells count="5">
    <mergeCell ref="A1:A2"/>
    <mergeCell ref="B1:D1"/>
    <mergeCell ref="E1:G1"/>
    <mergeCell ref="H1:J1"/>
    <mergeCell ref="B10: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E8" sqref="E8"/>
    </sheetView>
  </sheetViews>
  <sheetFormatPr baseColWidth="10" defaultRowHeight="16" x14ac:dyDescent="0.2"/>
  <cols>
    <col min="1" max="1" width="13.6640625" bestFit="1" customWidth="1"/>
    <col min="6" max="6" width="13.6640625" bestFit="1" customWidth="1"/>
  </cols>
  <sheetData>
    <row r="1" spans="1:9" x14ac:dyDescent="0.2">
      <c r="A1" s="13" t="s">
        <v>14</v>
      </c>
      <c r="B1" s="13"/>
      <c r="C1" s="13"/>
      <c r="D1" s="13"/>
      <c r="F1" s="13" t="s">
        <v>15</v>
      </c>
      <c r="G1" s="13"/>
      <c r="H1" s="13"/>
      <c r="I1" s="13"/>
    </row>
    <row r="2" spans="1:9" x14ac:dyDescent="0.2">
      <c r="A2" s="13"/>
      <c r="B2" s="13"/>
      <c r="C2" s="13"/>
      <c r="D2" s="13"/>
      <c r="F2" s="13"/>
      <c r="G2" s="13"/>
      <c r="H2" s="13"/>
      <c r="I2" s="13"/>
    </row>
    <row r="3" spans="1:9" x14ac:dyDescent="0.2">
      <c r="A3" s="2" t="s">
        <v>11</v>
      </c>
      <c r="B3" s="2">
        <v>1</v>
      </c>
      <c r="C3" s="2">
        <v>4</v>
      </c>
      <c r="D3" s="2">
        <v>8</v>
      </c>
      <c r="F3" s="2" t="s">
        <v>11</v>
      </c>
      <c r="G3" s="2">
        <v>1</v>
      </c>
      <c r="H3" s="2">
        <v>4</v>
      </c>
      <c r="I3" s="2">
        <v>8</v>
      </c>
    </row>
    <row r="4" spans="1:9" x14ac:dyDescent="0.2">
      <c r="A4" s="1" t="s">
        <v>12</v>
      </c>
      <c r="B4" s="6">
        <f>0.000006*100</f>
        <v>6.0000000000000006E-4</v>
      </c>
      <c r="C4" s="6">
        <f>0.000003*100</f>
        <v>3.0000000000000003E-4</v>
      </c>
      <c r="D4" s="6">
        <f>0.000003*100</f>
        <v>3.0000000000000003E-4</v>
      </c>
      <c r="F4" s="1" t="s">
        <v>12</v>
      </c>
      <c r="G4" s="1">
        <f>0.000001*100</f>
        <v>9.9999999999999991E-5</v>
      </c>
      <c r="H4" s="1">
        <f t="shared" ref="H4:I4" si="0">0.000001*100</f>
        <v>9.9999999999999991E-5</v>
      </c>
      <c r="I4" s="1">
        <f t="shared" si="0"/>
        <v>9.9999999999999991E-5</v>
      </c>
    </row>
    <row r="5" spans="1:9" x14ac:dyDescent="0.2">
      <c r="A5" s="1" t="s">
        <v>13</v>
      </c>
      <c r="B5" s="6">
        <f>0.184844*100</f>
        <v>18.484400000000001</v>
      </c>
      <c r="C5" s="6">
        <v>14.641400000000001</v>
      </c>
      <c r="D5" s="6">
        <v>14.4588</v>
      </c>
      <c r="F5" s="1" t="s">
        <v>13</v>
      </c>
      <c r="G5" s="1">
        <f>0.495937*100</f>
        <v>49.593699999999998</v>
      </c>
      <c r="H5" s="1">
        <f>0.494635*100</f>
        <v>49.463499999999996</v>
      </c>
      <c r="I5" s="1">
        <f>0.494479*100</f>
        <v>49.447899999999997</v>
      </c>
    </row>
    <row r="7" spans="1:9" x14ac:dyDescent="0.2">
      <c r="B7" s="14" t="s">
        <v>18</v>
      </c>
      <c r="C7" s="14" t="s">
        <v>19</v>
      </c>
      <c r="G7" s="14" t="s">
        <v>18</v>
      </c>
      <c r="H7" s="14" t="s">
        <v>19</v>
      </c>
    </row>
    <row r="8" spans="1:9" x14ac:dyDescent="0.2">
      <c r="B8" s="15">
        <f>0.000006*100</f>
        <v>6.0000000000000006E-4</v>
      </c>
      <c r="C8" s="15">
        <f>0.184844*100</f>
        <v>18.484400000000001</v>
      </c>
      <c r="D8" s="15"/>
      <c r="E8" s="16"/>
      <c r="F8" s="16"/>
      <c r="G8" s="16">
        <v>1E-4</v>
      </c>
      <c r="H8" s="16">
        <v>49.593699999999998</v>
      </c>
    </row>
    <row r="9" spans="1:9" x14ac:dyDescent="0.2">
      <c r="B9" s="15">
        <f>0.000003*100</f>
        <v>3.0000000000000003E-4</v>
      </c>
      <c r="C9" s="15">
        <v>14.641400000000001</v>
      </c>
      <c r="D9" s="15"/>
      <c r="E9" s="16"/>
      <c r="F9" s="16"/>
      <c r="G9" s="16">
        <v>1E-4</v>
      </c>
      <c r="H9" s="16">
        <v>49.463500000000003</v>
      </c>
    </row>
    <row r="10" spans="1:9" x14ac:dyDescent="0.2">
      <c r="B10" s="15">
        <f>0.000003*100</f>
        <v>3.0000000000000003E-4</v>
      </c>
      <c r="C10" s="15">
        <v>14.4588</v>
      </c>
      <c r="D10" s="15"/>
      <c r="E10" s="16"/>
      <c r="F10" s="16"/>
      <c r="G10" s="16">
        <v>1E-4</v>
      </c>
      <c r="H10" s="16">
        <v>49.447899999999997</v>
      </c>
    </row>
  </sheetData>
  <mergeCells count="2">
    <mergeCell ref="A1:D2"/>
    <mergeCell ref="F1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Long Trace 1</vt:lpstr>
      <vt:lpstr>Long Trace 2</vt:lpstr>
      <vt:lpstr>Experiment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2017-11-01T22:25:15Z</dcterms:created>
  <dcterms:modified xsi:type="dcterms:W3CDTF">2017-11-02T04:03:33Z</dcterms:modified>
</cp:coreProperties>
</file>