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Mcourse2020\Slides\8.Recap\"/>
    </mc:Choice>
  </mc:AlternateContent>
  <xr:revisionPtr revIDLastSave="0" documentId="8_{7CE1FF63-3CC1-421A-9F89-43152C9F33C2}" xr6:coauthVersionLast="45" xr6:coauthVersionMax="45" xr10:uidLastSave="{00000000-0000-0000-0000-000000000000}"/>
  <bookViews>
    <workbookView xWindow="5340" yWindow="1065" windowWidth="21360" windowHeight="12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0" i="1"/>
  <c r="D22" i="1"/>
  <c r="D13" i="1" s="1"/>
  <c r="D14" i="1" s="1"/>
  <c r="D9" i="1" s="1"/>
  <c r="D7" i="1" s="1"/>
  <c r="D2" i="1" s="1"/>
</calcChain>
</file>

<file path=xl/sharedStrings.xml><?xml version="1.0" encoding="utf-8"?>
<sst xmlns="http://schemas.openxmlformats.org/spreadsheetml/2006/main" count="31" uniqueCount="29">
  <si>
    <t>NPV</t>
  </si>
  <si>
    <t>- Capex + NPV(EBITDA)</t>
  </si>
  <si>
    <t>Capex</t>
  </si>
  <si>
    <t>EBITDA</t>
  </si>
  <si>
    <t>Rev</t>
  </si>
  <si>
    <t>Exp</t>
  </si>
  <si>
    <t>NPV(EBITDA)</t>
  </si>
  <si>
    <t>EBITDA * ((1+WACC)^n - 1)/WACC</t>
  </si>
  <si>
    <t>n</t>
  </si>
  <si>
    <t>WACC</t>
  </si>
  <si>
    <t>E%*Ce + D%*Cd(1-Tr)</t>
  </si>
  <si>
    <t>Ce</t>
  </si>
  <si>
    <t>Cd</t>
  </si>
  <si>
    <t>Tr</t>
  </si>
  <si>
    <t>E%</t>
  </si>
  <si>
    <t>D%</t>
  </si>
  <si>
    <t>?</t>
  </si>
  <si>
    <t>Satisfy DSCRmin &gt;= 1.2</t>
  </si>
  <si>
    <t>DSCR</t>
  </si>
  <si>
    <t>EBITDA / (Loan repayment + Interest)</t>
  </si>
  <si>
    <t>Loan repayment</t>
  </si>
  <si>
    <t>Loan dur</t>
  </si>
  <si>
    <t>Max repay</t>
  </si>
  <si>
    <t>Max interest</t>
  </si>
  <si>
    <t>Capex * D% / Loan dur</t>
  </si>
  <si>
    <t>Capex * D% * Cd</t>
  </si>
  <si>
    <t>EBITDA / ( Capex * D% *( 1/ loan dur + Cd) = 1.2</t>
  </si>
  <si>
    <t>D% = EBITDA / ( Capex *( 1/ loan dur + Cd) * 1.2 )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</si>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</sst>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2"/>
  <sheetViews>
    <sheetView tabSelected="1" workbookViewId="0">
      <selection activeCell="K9" sqref="K9"/>
    </sheetView>
  </sheetViews>
  <sheetFormatPr defaultRowHeight="15" x14ac:dyDescent="0.25"/>
  <cols>
    <col min="3" max="3" width="21.42578125" bestFit="1" customWidth="1"/>
    <col min="4" max="4" width="11.7109375" customWidth="1"/>
  </cols>
  <sheetData>
    <row r="2" spans="2:6" x14ac:dyDescent="0.25">
      <c r="B2" t="s">
        <v>0</v>
      </c>
      <c r="C2" s="1" t="s">
        <v>1</v>
      </c>
      <c r="D2" s="5">
        <f>+D7-D3</f>
        <v>1870.5971000073496</v>
      </c>
    </row>
    <row r="3" spans="2:6" x14ac:dyDescent="0.25">
      <c r="B3" t="s">
        <v>2</v>
      </c>
      <c r="D3">
        <v>1000</v>
      </c>
    </row>
    <row r="4" spans="2:6" x14ac:dyDescent="0.25">
      <c r="B4" t="s">
        <v>3</v>
      </c>
      <c r="D4">
        <f>SUM(D5:D6)</f>
        <v>130</v>
      </c>
    </row>
    <row r="5" spans="2:6" x14ac:dyDescent="0.25">
      <c r="C5" t="s">
        <v>4</v>
      </c>
      <c r="D5">
        <v>200</v>
      </c>
    </row>
    <row r="6" spans="2:6" x14ac:dyDescent="0.25">
      <c r="C6" t="s">
        <v>5</v>
      </c>
      <c r="D6">
        <v>-70</v>
      </c>
    </row>
    <row r="7" spans="2:6" x14ac:dyDescent="0.25">
      <c r="B7" t="s">
        <v>6</v>
      </c>
      <c r="D7">
        <f>+D4*((1+D9)^D8-1)/D9</f>
        <v>2870.5971000073496</v>
      </c>
      <c r="F7" s="1" t="s">
        <v>7</v>
      </c>
    </row>
    <row r="8" spans="2:6" x14ac:dyDescent="0.25">
      <c r="C8" t="s">
        <v>8</v>
      </c>
      <c r="D8">
        <v>15</v>
      </c>
    </row>
    <row r="9" spans="2:6" x14ac:dyDescent="0.25">
      <c r="B9" t="s">
        <v>9</v>
      </c>
      <c r="D9" s="4">
        <f>+D14*D10+D13*D11*(1-D12)</f>
        <v>5.3055555555555564E-2</v>
      </c>
      <c r="F9" s="1" t="s">
        <v>10</v>
      </c>
    </row>
    <row r="10" spans="2:6" x14ac:dyDescent="0.25">
      <c r="C10" t="s">
        <v>11</v>
      </c>
      <c r="D10" s="2">
        <v>0.1</v>
      </c>
    </row>
    <row r="11" spans="2:6" x14ac:dyDescent="0.25">
      <c r="C11" t="s">
        <v>12</v>
      </c>
      <c r="D11" s="2">
        <v>0.05</v>
      </c>
    </row>
    <row r="12" spans="2:6" x14ac:dyDescent="0.25">
      <c r="C12" t="s">
        <v>13</v>
      </c>
      <c r="D12" s="2">
        <v>0.3</v>
      </c>
    </row>
    <row r="13" spans="2:6" x14ac:dyDescent="0.25">
      <c r="C13" t="s">
        <v>15</v>
      </c>
      <c r="D13" s="2">
        <f>+D22</f>
        <v>0.7222222222222221</v>
      </c>
      <c r="F13" t="s">
        <v>16</v>
      </c>
    </row>
    <row r="14" spans="2:6" x14ac:dyDescent="0.25">
      <c r="C14" t="s">
        <v>14</v>
      </c>
      <c r="D14" s="2">
        <f>1-D13</f>
        <v>0.2777777777777779</v>
      </c>
      <c r="F14" t="s">
        <v>16</v>
      </c>
    </row>
    <row r="15" spans="2:6" x14ac:dyDescent="0.25">
      <c r="B15" t="s">
        <v>17</v>
      </c>
    </row>
    <row r="16" spans="2:6" x14ac:dyDescent="0.25">
      <c r="B16" t="s">
        <v>18</v>
      </c>
      <c r="D16">
        <v>1.2</v>
      </c>
      <c r="E16" t="s">
        <v>28</v>
      </c>
      <c r="F16" s="1" t="s">
        <v>19</v>
      </c>
    </row>
    <row r="17" spans="2:6" x14ac:dyDescent="0.25">
      <c r="F17" t="s">
        <v>26</v>
      </c>
    </row>
    <row r="18" spans="2:6" x14ac:dyDescent="0.25">
      <c r="B18" t="s">
        <v>20</v>
      </c>
    </row>
    <row r="19" spans="2:6" x14ac:dyDescent="0.25">
      <c r="C19" t="s">
        <v>21</v>
      </c>
      <c r="D19">
        <v>10</v>
      </c>
    </row>
    <row r="20" spans="2:6" x14ac:dyDescent="0.25">
      <c r="C20" t="s">
        <v>22</v>
      </c>
      <c r="D20">
        <f>+D3/D19</f>
        <v>100</v>
      </c>
      <c r="F20" t="s">
        <v>24</v>
      </c>
    </row>
    <row r="21" spans="2:6" x14ac:dyDescent="0.25">
      <c r="C21" t="s">
        <v>23</v>
      </c>
      <c r="F21" t="s">
        <v>25</v>
      </c>
    </row>
    <row r="22" spans="2:6" x14ac:dyDescent="0.25">
      <c r="C22" t="s">
        <v>15</v>
      </c>
      <c r="D22" s="3">
        <f>+D4/(D3*(1/D19+D11)*D16)</f>
        <v>0.7222222222222221</v>
      </c>
      <c r="F22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718CB1BE9244191E1699BF8F44806" ma:contentTypeVersion="4" ma:contentTypeDescription="Create a new document." ma:contentTypeScope="" ma:versionID="60bf3f4d1f4d2f12a921bcc1ab1b3427">
  <xsd:schema xmlns:xsd="http://www.w3.org/2001/XMLSchema" xmlns:xs="http://www.w3.org/2001/XMLSchema" xmlns:p="http://schemas.microsoft.com/office/2006/metadata/properties" xmlns:ns2="67d86971-1dc0-4425-ac8b-90f8a1240127" targetNamespace="http://schemas.microsoft.com/office/2006/metadata/properties" ma:root="true" ma:fieldsID="98aa67f813d21f12e3430974035334a9" ns2:_="">
    <xsd:import namespace="67d86971-1dc0-4425-ac8b-90f8a12401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86971-1dc0-4425-ac8b-90f8a12401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ACFC60-090B-4FD4-A001-70F3566561CC}"/>
</file>

<file path=customXml/itemProps2.xml><?xml version="1.0" encoding="utf-8"?>
<ds:datastoreItem xmlns:ds="http://schemas.openxmlformats.org/officeDocument/2006/customXml" ds:itemID="{927E40CE-4DC7-414C-BE71-610702D4BAC3}"/>
</file>

<file path=customXml/itemProps3.xml><?xml version="1.0" encoding="utf-8"?>
<ds:datastoreItem xmlns:ds="http://schemas.openxmlformats.org/officeDocument/2006/customXml" ds:itemID="{930CFCF5-DB13-4393-B118-8E951380DC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DEMAGISTRIS  PAOLO EUGENIO</dc:creator>
  <cp:lastModifiedBy>DEMAGISTRIS  PAOLO EUGENIO</cp:lastModifiedBy>
  <dcterms:created xsi:type="dcterms:W3CDTF">2021-01-07T11:49:52Z</dcterms:created>
  <dcterms:modified xsi:type="dcterms:W3CDTF">2021-01-10T17:47:28Z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0x0101009C5718CB1BE9244191E1699BF8F44806</vt:lpwstr>
  </property>
</Properties>
</file>