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xr:revisionPtr revIDLastSave="0" documentId="11_668F24F7AC9A3B6915D7174187D6389FDE984C30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O25" i="1" s="1"/>
  <c r="L23" i="1"/>
  <c r="K23" i="1"/>
  <c r="O23" i="1" s="1"/>
  <c r="U20" i="1"/>
  <c r="U18" i="1"/>
  <c r="L18" i="1"/>
  <c r="O18" i="1" s="1"/>
  <c r="I18" i="1"/>
  <c r="E18" i="1"/>
  <c r="F18" i="1" s="1"/>
  <c r="O15" i="1"/>
  <c r="O13" i="1"/>
  <c r="U10" i="1"/>
  <c r="U8" i="1"/>
  <c r="O8" i="1"/>
  <c r="I8" i="1"/>
  <c r="F8" i="1"/>
  <c r="K5" i="1"/>
  <c r="O5" i="1" s="1"/>
  <c r="O3" i="1"/>
  <c r="I3" i="1"/>
  <c r="F3" i="1"/>
  <c r="C3" i="1"/>
</calcChain>
</file>

<file path=xl/sharedStrings.xml><?xml version="1.0" encoding="utf-8"?>
<sst xmlns="http://schemas.openxmlformats.org/spreadsheetml/2006/main" count="95" uniqueCount="23">
  <si>
    <t>N</t>
  </si>
  <si>
    <t>Label</t>
  </si>
  <si>
    <t>Expected</t>
  </si>
  <si>
    <t>Branch</t>
  </si>
  <si>
    <t>Payoff</t>
  </si>
  <si>
    <t>Probab.</t>
  </si>
  <si>
    <t>D</t>
  </si>
  <si>
    <t>Growth of the pizza business</t>
  </si>
  <si>
    <t>Do nothing</t>
  </si>
  <si>
    <t>C</t>
  </si>
  <si>
    <t>Current business</t>
  </si>
  <si>
    <t>Business as usual</t>
  </si>
  <si>
    <t>T</t>
  </si>
  <si>
    <t>Bad</t>
  </si>
  <si>
    <t>New shop</t>
  </si>
  <si>
    <t>Far city economy</t>
  </si>
  <si>
    <t>Well</t>
  </si>
  <si>
    <t>Immediate success?</t>
  </si>
  <si>
    <t>Yes</t>
  </si>
  <si>
    <t>No</t>
  </si>
  <si>
    <t>Normal</t>
  </si>
  <si>
    <t>Small shop</t>
  </si>
  <si>
    <t>Near city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</si>
</sst>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0]\ #,##0;[Red]\-[$€-410]\ #,##0"/>
  </numFmts>
  <fonts count="6">
    <font>
      <sz val="10"/>
      <name val="Arial"/>
    </font>
    <font>
      <sz val="10"/>
      <color rgb="FFCC0000"/>
      <name val="Arial"/>
    </font>
    <font>
      <b/>
      <i/>
      <u/>
      <sz val="10"/>
      <color indexed="64"/>
      <name val="Arial"/>
    </font>
    <font>
      <b/>
      <sz val="10"/>
      <color indexed="64"/>
      <name val="Arial"/>
    </font>
    <font>
      <sz val="10"/>
      <color rgb="FF996600"/>
      <name val="Arial"/>
    </font>
    <font>
      <sz val="10"/>
      <color rgb="FF0066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DDDDDD"/>
      </patternFill>
    </fill>
    <fill>
      <patternFill patternType="solid">
        <fgColor rgb="FFDDDDDD"/>
        <bgColor rgb="FFFFCCCC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Border="0" applyAlignment="0"/>
    <xf numFmtId="0" fontId="1" fillId="2" borderId="0" applyBorder="0" applyAlignment="0"/>
    <xf numFmtId="0" fontId="2" fillId="0" borderId="0" applyBorder="0" applyAlignment="0"/>
    <xf numFmtId="0" fontId="3" fillId="3" borderId="0" applyBorder="0" applyAlignment="0"/>
    <xf numFmtId="0" fontId="4" fillId="4" borderId="0" applyBorder="0" applyAlignment="0"/>
    <xf numFmtId="0" fontId="5" fillId="5" borderId="0" applyBorder="0" applyAlignment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9" fontId="1" fillId="0" borderId="0" xfId="1" applyNumberFormat="1" applyAlignment="1">
      <alignment horizontal="center" vertical="center"/>
    </xf>
    <xf numFmtId="0" fontId="1" fillId="0" borderId="0" xfId="1"/>
    <xf numFmtId="0" fontId="1" fillId="2" borderId="0" xfId="2" applyAlignment="1">
      <alignment horizontal="center" vertical="center" wrapText="1"/>
    </xf>
    <xf numFmtId="164" fontId="2" fillId="0" borderId="0" xfId="3" applyNumberFormat="1" applyAlignment="1">
      <alignment horizontal="center" vertical="center"/>
    </xf>
    <xf numFmtId="0" fontId="3" fillId="3" borderId="0" xfId="4" applyAlignment="1">
      <alignment horizontal="center" vertical="center" wrapText="1"/>
    </xf>
    <xf numFmtId="0" fontId="4" fillId="4" borderId="0" xfId="5" applyAlignment="1">
      <alignment horizontal="center" vertical="center" wrapText="1"/>
    </xf>
    <xf numFmtId="164" fontId="2" fillId="0" borderId="0" xfId="3" applyNumberFormat="1" applyAlignment="1">
      <alignment horizontal="center" vertical="center" wrapText="1"/>
    </xf>
    <xf numFmtId="0" fontId="5" fillId="5" borderId="0" xfId="6"/>
    <xf numFmtId="164" fontId="0" fillId="0" borderId="0" xfId="0" applyNumberFormat="1" applyAlignment="1">
      <alignment horizontal="center" vertical="center" wrapText="1"/>
    </xf>
    <xf numFmtId="0" fontId="5" fillId="5" borderId="0" xfId="6" applyAlignment="1">
      <alignment horizontal="center" vertical="center"/>
    </xf>
  </cellXfs>
  <cellStyles count="7">
    <cellStyle name="Accent 3" xfId="4" xr:uid="{00000000-0005-0000-0000-000009000000}"/>
    <cellStyle name="Bad" xfId="2" xr:uid="{00000000-0005-0000-0000-000007000000}"/>
    <cellStyle name="Good" xfId="6" xr:uid="{00000000-0005-0000-0000-00000B000000}"/>
    <cellStyle name="Neutral" xfId="5" xr:uid="{00000000-0005-0000-0000-00000A000000}"/>
    <cellStyle name="Normal" xfId="0" builtinId="0"/>
    <cellStyle name="Result" xfId="3" xr:uid="{00000000-0005-0000-0000-000008000000}"/>
    <cellStyle name="Warning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5"/>
  <sheetViews>
    <sheetView tabSelected="1" zoomScaleNormal="100" workbookViewId="0">
      <selection activeCell="D23" sqref="D23"/>
    </sheetView>
  </sheetViews>
  <sheetFormatPr defaultColWidth="11.5703125" defaultRowHeight="12.75"/>
  <cols>
    <col min="1" max="1" width="3" style="1" bestFit="1" customWidth="1"/>
    <col min="2" max="2" width="17.140625" style="1" bestFit="1" customWidth="1"/>
    <col min="3" max="3" width="9.28515625" style="1" bestFit="1" customWidth="1"/>
    <col min="4" max="4" width="11.5703125" style="2" bestFit="1"/>
    <col min="5" max="5" width="6.7109375" style="1" bestFit="1" customWidth="1"/>
    <col min="6" max="6" width="9.28515625" style="1" bestFit="1" customWidth="1"/>
    <col min="7" max="7" width="3" style="1" bestFit="1" customWidth="1"/>
    <col min="8" max="8" width="11.5703125" style="2" bestFit="1"/>
    <col min="9" max="9" width="9.28515625" style="1" bestFit="1" customWidth="1"/>
    <col min="10" max="10" width="11.5703125" style="2" bestFit="1"/>
    <col min="11" max="11" width="6.7109375" style="3" bestFit="1" customWidth="1"/>
    <col min="12" max="12" width="7.85546875" style="4" bestFit="1" customWidth="1"/>
    <col min="13" max="13" width="3" style="1" bestFit="1" customWidth="1"/>
    <col min="14" max="15" width="9.28515625" style="1" bestFit="1" customWidth="1"/>
    <col min="16" max="16" width="11.5703125" style="1" bestFit="1"/>
    <col min="17" max="17" width="6.7109375" style="1" bestFit="1" customWidth="1"/>
    <col min="18" max="18" width="7.85546875" style="1" bestFit="1" customWidth="1"/>
    <col min="19" max="19" width="3" style="1" bestFit="1" customWidth="1"/>
    <col min="20" max="20" width="4.7109375" style="1" bestFit="1" customWidth="1"/>
    <col min="21" max="1024" width="11.5703125" style="1" bestFit="1"/>
  </cols>
  <sheetData>
    <row r="2" spans="1:21" s="5" customFormat="1" ht="13.15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2</v>
      </c>
      <c r="G2" s="5" t="s">
        <v>0</v>
      </c>
      <c r="H2" s="6" t="s">
        <v>1</v>
      </c>
      <c r="I2" s="5" t="s">
        <v>2</v>
      </c>
      <c r="J2" s="6" t="s">
        <v>3</v>
      </c>
      <c r="K2" s="7" t="s">
        <v>4</v>
      </c>
      <c r="L2" s="8" t="s">
        <v>5</v>
      </c>
      <c r="M2" s="5" t="s">
        <v>0</v>
      </c>
      <c r="N2" s="9"/>
      <c r="O2" s="5" t="s">
        <v>2</v>
      </c>
    </row>
    <row r="3" spans="1:21" ht="24.6">
      <c r="A3" s="1" t="s">
        <v>6</v>
      </c>
      <c r="B3" s="10" t="s">
        <v>7</v>
      </c>
      <c r="C3" s="11">
        <f>+MAX(F3:F18)</f>
        <v>169.732</v>
      </c>
      <c r="D3" s="12" t="s">
        <v>8</v>
      </c>
      <c r="E3" s="3">
        <v>-35</v>
      </c>
      <c r="F3" s="11">
        <f>+E3+I3</f>
        <v>70.599999999999994</v>
      </c>
      <c r="G3" s="1" t="s">
        <v>9</v>
      </c>
      <c r="H3" s="13" t="s">
        <v>10</v>
      </c>
      <c r="I3" s="14">
        <f>+SUM(O3:O5)</f>
        <v>105.6</v>
      </c>
      <c r="J3" s="12" t="s">
        <v>11</v>
      </c>
      <c r="K3" s="3">
        <v>120</v>
      </c>
      <c r="L3" s="4">
        <v>0.7</v>
      </c>
      <c r="M3" s="1" t="s">
        <v>12</v>
      </c>
      <c r="N3" s="15"/>
      <c r="O3" s="11">
        <f>+K3*L3</f>
        <v>84</v>
      </c>
    </row>
    <row r="4" spans="1:21">
      <c r="B4" s="2"/>
      <c r="C4" s="2"/>
      <c r="E4" s="3"/>
      <c r="F4" s="3"/>
      <c r="I4" s="16"/>
      <c r="N4"/>
      <c r="O4" s="3"/>
    </row>
    <row r="5" spans="1:21" ht="13.15">
      <c r="J5" s="12" t="s">
        <v>13</v>
      </c>
      <c r="K5" s="3">
        <f>+K3*0.6</f>
        <v>72</v>
      </c>
      <c r="L5" s="4">
        <v>0.3</v>
      </c>
      <c r="M5" s="1" t="s">
        <v>12</v>
      </c>
      <c r="N5" s="15"/>
      <c r="O5" s="11">
        <f>+K5*L5</f>
        <v>21.599999999999998</v>
      </c>
    </row>
    <row r="6" spans="1:21">
      <c r="N6" s="3"/>
    </row>
    <row r="7" spans="1:21" s="5" customFormat="1" ht="13.15">
      <c r="D7" s="6" t="s">
        <v>3</v>
      </c>
      <c r="E7" s="5" t="s">
        <v>4</v>
      </c>
      <c r="F7" s="5" t="s">
        <v>2</v>
      </c>
      <c r="G7" s="5" t="s">
        <v>0</v>
      </c>
      <c r="H7" s="6" t="s">
        <v>1</v>
      </c>
      <c r="I7" s="5" t="s">
        <v>2</v>
      </c>
      <c r="J7" s="6" t="s">
        <v>3</v>
      </c>
      <c r="K7" s="7" t="s">
        <v>4</v>
      </c>
      <c r="L7" s="8" t="s">
        <v>5</v>
      </c>
      <c r="M7" s="5" t="s">
        <v>0</v>
      </c>
      <c r="N7" s="6" t="s">
        <v>1</v>
      </c>
      <c r="O7" s="5" t="s">
        <v>2</v>
      </c>
      <c r="P7" s="6" t="s">
        <v>3</v>
      </c>
      <c r="Q7" s="7" t="s">
        <v>4</v>
      </c>
      <c r="R7" s="8" t="s">
        <v>5</v>
      </c>
      <c r="S7" s="5" t="s">
        <v>0</v>
      </c>
      <c r="U7" s="5" t="s">
        <v>2</v>
      </c>
    </row>
    <row r="8" spans="1:21" ht="24.6">
      <c r="D8" s="12" t="s">
        <v>14</v>
      </c>
      <c r="E8" s="3">
        <v>-80</v>
      </c>
      <c r="F8" s="11">
        <f>+E8+I8</f>
        <v>169.732</v>
      </c>
      <c r="G8" s="1" t="s">
        <v>9</v>
      </c>
      <c r="H8" s="13" t="s">
        <v>15</v>
      </c>
      <c r="I8" s="14">
        <f>+SUM(O8:O15)</f>
        <v>249.732</v>
      </c>
      <c r="J8" s="12" t="s">
        <v>16</v>
      </c>
      <c r="K8" s="3">
        <v>0</v>
      </c>
      <c r="L8" s="4">
        <v>0.37</v>
      </c>
      <c r="M8" s="1" t="s">
        <v>12</v>
      </c>
      <c r="N8" s="13" t="s">
        <v>17</v>
      </c>
      <c r="O8" s="14">
        <f>+SUM(U8:U10)*L8</f>
        <v>130.83199999999999</v>
      </c>
      <c r="P8" s="12" t="s">
        <v>18</v>
      </c>
      <c r="Q8" s="3">
        <v>400</v>
      </c>
      <c r="R8" s="4">
        <v>0.71</v>
      </c>
      <c r="S8" s="1" t="s">
        <v>12</v>
      </c>
      <c r="T8" s="17"/>
      <c r="U8" s="11">
        <f>+Q8*R8</f>
        <v>284</v>
      </c>
    </row>
    <row r="9" spans="1:21">
      <c r="J9"/>
    </row>
    <row r="10" spans="1:21" ht="13.15">
      <c r="J10"/>
      <c r="P10" s="12" t="s">
        <v>19</v>
      </c>
      <c r="Q10" s="3">
        <v>240</v>
      </c>
      <c r="R10" s="4">
        <v>0.28999999999999998</v>
      </c>
      <c r="S10" s="1" t="s">
        <v>12</v>
      </c>
      <c r="T10" s="17"/>
      <c r="U10" s="11">
        <f>+Q10*R10</f>
        <v>69.599999999999994</v>
      </c>
    </row>
    <row r="11" spans="1:21">
      <c r="J11"/>
    </row>
    <row r="12" spans="1:21" ht="13.15">
      <c r="J12" s="6" t="s">
        <v>3</v>
      </c>
      <c r="K12" s="7" t="s">
        <v>4</v>
      </c>
      <c r="L12" s="8" t="s">
        <v>5</v>
      </c>
      <c r="M12" s="5" t="s">
        <v>0</v>
      </c>
      <c r="N12" s="9"/>
      <c r="O12" s="5" t="s">
        <v>2</v>
      </c>
    </row>
    <row r="13" spans="1:21" ht="13.15">
      <c r="J13" s="12" t="s">
        <v>20</v>
      </c>
      <c r="K13" s="3">
        <v>240</v>
      </c>
      <c r="L13" s="4">
        <v>0.28999999999999998</v>
      </c>
      <c r="M13" s="1" t="s">
        <v>12</v>
      </c>
      <c r="N13" s="15"/>
      <c r="O13" s="11">
        <f>+K13*L13</f>
        <v>69.599999999999994</v>
      </c>
    </row>
    <row r="14" spans="1:21">
      <c r="J14"/>
      <c r="N14"/>
    </row>
    <row r="15" spans="1:21" ht="13.15">
      <c r="J15" s="12" t="s">
        <v>13</v>
      </c>
      <c r="K15" s="3">
        <v>145</v>
      </c>
      <c r="L15" s="4">
        <v>0.34</v>
      </c>
      <c r="M15" s="1" t="s">
        <v>12</v>
      </c>
      <c r="N15" s="15"/>
      <c r="O15" s="11">
        <f>+K15*L15</f>
        <v>49.300000000000004</v>
      </c>
    </row>
    <row r="17" spans="4:21" ht="13.15">
      <c r="D17" s="6" t="s">
        <v>3</v>
      </c>
      <c r="E17" s="5" t="s">
        <v>4</v>
      </c>
      <c r="F17" s="5" t="s">
        <v>2</v>
      </c>
      <c r="G17" s="5" t="s">
        <v>0</v>
      </c>
      <c r="H17" s="6" t="s">
        <v>1</v>
      </c>
      <c r="I17" s="5" t="s">
        <v>2</v>
      </c>
      <c r="J17" s="6" t="s">
        <v>3</v>
      </c>
      <c r="K17" s="7" t="s">
        <v>4</v>
      </c>
      <c r="L17" s="8" t="s">
        <v>5</v>
      </c>
      <c r="M17" s="5" t="s">
        <v>0</v>
      </c>
      <c r="N17" s="6" t="s">
        <v>1</v>
      </c>
      <c r="O17" s="5" t="s">
        <v>2</v>
      </c>
      <c r="P17" s="6" t="s">
        <v>3</v>
      </c>
      <c r="Q17" s="7" t="s">
        <v>4</v>
      </c>
      <c r="R17" s="8" t="s">
        <v>5</v>
      </c>
      <c r="S17" s="5" t="s">
        <v>0</v>
      </c>
      <c r="T17" s="5"/>
      <c r="U17" s="5" t="s">
        <v>2</v>
      </c>
    </row>
    <row r="18" spans="4:21" ht="24.6">
      <c r="D18" s="12" t="s">
        <v>21</v>
      </c>
      <c r="E18" s="3">
        <f>-50*1.3</f>
        <v>-65</v>
      </c>
      <c r="F18" s="11">
        <f>+E18+I18</f>
        <v>107.80000000000001</v>
      </c>
      <c r="G18" s="1" t="s">
        <v>9</v>
      </c>
      <c r="H18" s="13" t="s">
        <v>22</v>
      </c>
      <c r="I18" s="14">
        <f>+SUM(O18:O25)</f>
        <v>172.8</v>
      </c>
      <c r="J18" s="12" t="s">
        <v>20</v>
      </c>
      <c r="K18" s="3">
        <v>0</v>
      </c>
      <c r="L18" s="4">
        <f>1/3</f>
        <v>0.33333333333333331</v>
      </c>
      <c r="M18" s="1" t="s">
        <v>12</v>
      </c>
      <c r="N18" s="13" t="s">
        <v>17</v>
      </c>
      <c r="O18" s="14">
        <f>+SUM(U18:U20)*L18</f>
        <v>52.8</v>
      </c>
      <c r="P18" s="12" t="s">
        <v>18</v>
      </c>
      <c r="Q18" s="3">
        <v>166</v>
      </c>
      <c r="R18" s="4">
        <v>0.62</v>
      </c>
      <c r="S18" s="1" t="s">
        <v>12</v>
      </c>
      <c r="T18" s="17"/>
      <c r="U18" s="11">
        <f>+Q18*R18</f>
        <v>102.92</v>
      </c>
    </row>
    <row r="19" spans="4:21">
      <c r="J19"/>
    </row>
    <row r="20" spans="4:21" ht="13.15">
      <c r="J20"/>
      <c r="P20" s="12" t="s">
        <v>19</v>
      </c>
      <c r="Q20" s="3">
        <v>146</v>
      </c>
      <c r="R20" s="4">
        <v>0.38</v>
      </c>
      <c r="S20" s="1" t="s">
        <v>12</v>
      </c>
      <c r="T20" s="17"/>
      <c r="U20" s="11">
        <f>+Q20*R20</f>
        <v>55.480000000000004</v>
      </c>
    </row>
    <row r="21" spans="4:21">
      <c r="J21"/>
    </row>
    <row r="22" spans="4:21" s="5" customFormat="1" ht="13.15">
      <c r="D22" s="6"/>
      <c r="H22" s="6"/>
      <c r="J22" s="6" t="s">
        <v>3</v>
      </c>
      <c r="K22" s="7" t="s">
        <v>4</v>
      </c>
      <c r="L22" s="8" t="s">
        <v>5</v>
      </c>
      <c r="M22" s="5" t="s">
        <v>0</v>
      </c>
      <c r="N22" s="9"/>
      <c r="O22" s="5" t="s">
        <v>2</v>
      </c>
    </row>
    <row r="23" spans="4:21" ht="13.15">
      <c r="J23" s="12" t="s">
        <v>16</v>
      </c>
      <c r="K23" s="3">
        <f>120*1.7</f>
        <v>204</v>
      </c>
      <c r="L23" s="4">
        <f>1/3</f>
        <v>0.33333333333333331</v>
      </c>
      <c r="M23" s="1" t="s">
        <v>12</v>
      </c>
      <c r="N23" s="15"/>
      <c r="O23" s="11">
        <f>+K23*L23</f>
        <v>68</v>
      </c>
    </row>
    <row r="24" spans="4:21">
      <c r="J24"/>
      <c r="N24"/>
    </row>
    <row r="25" spans="4:21" ht="13.15">
      <c r="J25" s="12" t="s">
        <v>13</v>
      </c>
      <c r="K25" s="3">
        <f>120*1.3</f>
        <v>156</v>
      </c>
      <c r="L25" s="4">
        <f>1/3</f>
        <v>0.33333333333333331</v>
      </c>
      <c r="M25" s="1" t="s">
        <v>12</v>
      </c>
      <c r="N25" s="15"/>
      <c r="O25" s="11">
        <f>+K25*L25</f>
        <v>52</v>
      </c>
    </row>
  </sheetData>
  <dataValidations count="2">
    <dataValidation type="list" operator="equal" allowBlank="1" showErrorMessage="1" sqref="A4 G4 M4 M6 T8 T10 T18 T20" xr:uid="{00480019-006F-45AC-99BB-001600E20057}">
      <formula1>"Decision,Chance,Terminal"</formula1>
      <formula2>0</formula2>
    </dataValidation>
    <dataValidation type="list" operator="equal" allowBlank="1" showErrorMessage="1" sqref="A3 G3 M3 M5 G8 M8 S8 S10 M13 M15 G18 M18 S18 S20 M23 M25" xr:uid="{00D400F2-0077-4D55-A7BB-003D00030058}">
      <formula1>"D,C,T"</formula1>
      <formula2>0</formula2>
    </dataValidation>
  </dataValidation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718CB1BE9244191E1699BF8F44806" ma:contentTypeVersion="4" ma:contentTypeDescription="Create a new document." ma:contentTypeScope="" ma:versionID="60bf3f4d1f4d2f12a921bcc1ab1b3427">
  <xsd:schema xmlns:xsd="http://www.w3.org/2001/XMLSchema" xmlns:xs="http://www.w3.org/2001/XMLSchema" xmlns:p="http://schemas.microsoft.com/office/2006/metadata/properties" xmlns:ns2="67d86971-1dc0-4425-ac8b-90f8a1240127" targetNamespace="http://schemas.microsoft.com/office/2006/metadata/properties" ma:root="true" ma:fieldsID="98aa67f813d21f12e3430974035334a9" ns2:_="">
    <xsd:import namespace="67d86971-1dc0-4425-ac8b-90f8a1240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86971-1dc0-4425-ac8b-90f8a1240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51A407-1C45-4A4C-842A-B858542EEE36}"/>
</file>

<file path=customXml/itemProps2.xml><?xml version="1.0" encoding="utf-8"?>
<ds:datastoreItem xmlns:ds="http://schemas.openxmlformats.org/officeDocument/2006/customXml" ds:itemID="{2DD49907-E242-4036-A17E-04AD2008B6ED}"/>
</file>

<file path=customXml/itemProps3.xml><?xml version="1.0" encoding="utf-8"?>
<ds:datastoreItem xmlns:ds="http://schemas.openxmlformats.org/officeDocument/2006/customXml" ds:itemID="{BCF977E0-047B-4E21-A96A-016A68D427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Demagistris  Paolo Eugenio</cp:lastModifiedBy>
  <cp:revision>3</cp:revision>
  <dcterms:created xsi:type="dcterms:W3CDTF">2021-01-11T07:42:45Z</dcterms:created>
  <dcterms:modified xsi:type="dcterms:W3CDTF">2021-12-21T08:02:16Z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0x0101009C5718CB1BE9244191E1699BF8F44806</vt:lpwstr>
  </property>
</Properties>
</file>