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mcgrath/Github/Fantasy-Banter/analysis/2023/"/>
    </mc:Choice>
  </mc:AlternateContent>
  <xr:revisionPtr revIDLastSave="0" documentId="13_ncr:1_{A4CB7FCF-C6CE-EC49-9665-CA993C6C9259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Sheet1" sheetId="2" r:id="rId1"/>
    <sheet name="Sheet2" sheetId="3" r:id="rId2"/>
    <sheet name="Sheet3" sheetId="4" r:id="rId3"/>
    <sheet name="Pong_ELO" sheetId="1" r:id="rId4"/>
  </sheets>
  <definedNames>
    <definedName name="_xlnm._FilterDatabase" localSheetId="3" hidden="1">Pong_ELO!$A$1:$L$251</definedName>
    <definedName name="Pong_ELO" localSheetId="3">Pong_ELO!#REF!</definedName>
    <definedName name="Pong_ELO_1" localSheetId="3">Pong_ELO!#REF!</definedName>
    <definedName name="Pong_ELO_2" localSheetId="3">Pong_ELO!$A$1:$G$251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" i="1"/>
  <c r="C8" i="3"/>
  <c r="C11" i="3"/>
  <c r="C5" i="3"/>
  <c r="C2" i="3"/>
  <c r="I245" i="1" l="1"/>
  <c r="J245" i="1" s="1"/>
  <c r="I243" i="1"/>
  <c r="I2" i="1"/>
  <c r="I92" i="1"/>
  <c r="J92" i="1" s="1"/>
  <c r="I195" i="1"/>
  <c r="I173" i="1"/>
  <c r="J173" i="1" s="1"/>
  <c r="I177" i="1"/>
  <c r="J177" i="1" s="1"/>
  <c r="I250" i="1"/>
  <c r="J250" i="1" s="1"/>
  <c r="I209" i="1"/>
  <c r="J209" i="1" s="1"/>
  <c r="I165" i="1"/>
  <c r="J165" i="1" s="1"/>
  <c r="I197" i="1"/>
  <c r="J197" i="1" s="1"/>
  <c r="I199" i="1"/>
  <c r="J199" i="1" s="1"/>
  <c r="I233" i="1"/>
  <c r="J233" i="1" s="1"/>
  <c r="I124" i="1"/>
  <c r="J243" i="1"/>
  <c r="I251" i="1"/>
  <c r="J251" i="1" s="1"/>
  <c r="I247" i="1"/>
  <c r="J247" i="1" s="1"/>
  <c r="I242" i="1"/>
  <c r="J242" i="1" s="1"/>
  <c r="I219" i="1"/>
  <c r="J219" i="1" s="1"/>
  <c r="I230" i="1"/>
  <c r="J230" i="1" s="1"/>
  <c r="I232" i="1"/>
  <c r="J232" i="1" s="1"/>
  <c r="I207" i="1"/>
  <c r="J207" i="1" s="1"/>
  <c r="I218" i="1"/>
  <c r="J218" i="1" s="1"/>
  <c r="I205" i="1"/>
  <c r="J205" i="1" s="1"/>
  <c r="I216" i="1"/>
  <c r="I187" i="1"/>
  <c r="J187" i="1" s="1"/>
  <c r="I112" i="1"/>
  <c r="J112" i="1" s="1"/>
  <c r="I111" i="1"/>
  <c r="J111" i="1" s="1"/>
  <c r="I227" i="1"/>
  <c r="J227" i="1" s="1"/>
  <c r="I229" i="1"/>
  <c r="J229" i="1" s="1"/>
  <c r="I249" i="1"/>
  <c r="J249" i="1" s="1"/>
  <c r="I237" i="1"/>
  <c r="J237" i="1" s="1"/>
  <c r="I238" i="1"/>
  <c r="J238" i="1" s="1"/>
  <c r="I215" i="1"/>
  <c r="J215" i="1" s="1"/>
  <c r="I211" i="1"/>
  <c r="J211" i="1" s="1"/>
  <c r="I203" i="1"/>
  <c r="J203" i="1" s="1"/>
  <c r="I201" i="1"/>
  <c r="J201" i="1" s="1"/>
  <c r="I181" i="1"/>
  <c r="J181" i="1" s="1"/>
  <c r="I118" i="1"/>
  <c r="J118" i="1" s="1"/>
  <c r="I221" i="1"/>
  <c r="J221" i="1" s="1"/>
  <c r="I223" i="1"/>
  <c r="J223" i="1" s="1"/>
  <c r="I235" i="1"/>
  <c r="J235" i="1" s="1"/>
  <c r="I246" i="1"/>
  <c r="J246" i="1" s="1"/>
  <c r="I248" i="1"/>
  <c r="J248" i="1" s="1"/>
  <c r="I234" i="1"/>
  <c r="J234" i="1" s="1"/>
  <c r="I222" i="1"/>
  <c r="J222" i="1" s="1"/>
  <c r="I236" i="1"/>
  <c r="J236" i="1" s="1"/>
  <c r="I210" i="1"/>
  <c r="J210" i="1" s="1"/>
  <c r="I191" i="1"/>
  <c r="I225" i="1"/>
  <c r="J225" i="1" s="1"/>
  <c r="I217" i="1"/>
  <c r="J217" i="1" s="1"/>
  <c r="J216" i="1"/>
  <c r="I213" i="1"/>
  <c r="J213" i="1" s="1"/>
  <c r="I193" i="1"/>
  <c r="J193" i="1" s="1"/>
  <c r="I189" i="1"/>
  <c r="J189" i="1" s="1"/>
  <c r="I185" i="1"/>
  <c r="J185" i="1" s="1"/>
  <c r="I179" i="1"/>
  <c r="J179" i="1" s="1"/>
  <c r="I190" i="1"/>
  <c r="J190" i="1" s="1"/>
  <c r="I186" i="1"/>
  <c r="J186" i="1" s="1"/>
  <c r="I198" i="1"/>
  <c r="J198" i="1" s="1"/>
  <c r="I162" i="1"/>
  <c r="J162" i="1" s="1"/>
  <c r="I147" i="1"/>
  <c r="J147" i="1" s="1"/>
  <c r="I241" i="1"/>
  <c r="J241" i="1" s="1"/>
  <c r="I244" i="1"/>
  <c r="J244" i="1" s="1"/>
  <c r="I240" i="1"/>
  <c r="J240" i="1" s="1"/>
  <c r="I228" i="1"/>
  <c r="J228" i="1" s="1"/>
  <c r="I224" i="1"/>
  <c r="J224" i="1" s="1"/>
  <c r="I220" i="1"/>
  <c r="J220" i="1" s="1"/>
  <c r="I212" i="1"/>
  <c r="J212" i="1" s="1"/>
  <c r="I208" i="1"/>
  <c r="J208" i="1" s="1"/>
  <c r="I170" i="1"/>
  <c r="J170" i="1" s="1"/>
  <c r="I154" i="1"/>
  <c r="J154" i="1" s="1"/>
  <c r="I239" i="1"/>
  <c r="J239" i="1" s="1"/>
  <c r="I231" i="1"/>
  <c r="J231" i="1" s="1"/>
  <c r="I206" i="1"/>
  <c r="J206" i="1" s="1"/>
  <c r="I202" i="1"/>
  <c r="J202" i="1" s="1"/>
  <c r="I194" i="1"/>
  <c r="J194" i="1" s="1"/>
  <c r="I183" i="1"/>
  <c r="J183" i="1" s="1"/>
  <c r="I204" i="1"/>
  <c r="J204" i="1" s="1"/>
  <c r="I132" i="1"/>
  <c r="J132" i="1" s="1"/>
  <c r="I120" i="1"/>
  <c r="J120" i="1" s="1"/>
  <c r="I226" i="1"/>
  <c r="J226" i="1" s="1"/>
  <c r="I214" i="1"/>
  <c r="J214" i="1" s="1"/>
  <c r="I169" i="1"/>
  <c r="J169" i="1" s="1"/>
  <c r="I175" i="1"/>
  <c r="J175" i="1" s="1"/>
  <c r="I161" i="1"/>
  <c r="J161" i="1" s="1"/>
  <c r="I163" i="1"/>
  <c r="J163" i="1" s="1"/>
  <c r="I156" i="1"/>
  <c r="J156" i="1" s="1"/>
  <c r="I180" i="1"/>
  <c r="J180" i="1" s="1"/>
  <c r="I200" i="1"/>
  <c r="J200" i="1" s="1"/>
  <c r="I196" i="1"/>
  <c r="J196" i="1" s="1"/>
  <c r="J195" i="1"/>
  <c r="I192" i="1"/>
  <c r="J192" i="1" s="1"/>
  <c r="J191" i="1"/>
  <c r="I188" i="1"/>
  <c r="J188" i="1" s="1"/>
  <c r="I184" i="1"/>
  <c r="J184" i="1" s="1"/>
  <c r="I176" i="1"/>
  <c r="J176" i="1" s="1"/>
  <c r="I172" i="1"/>
  <c r="J172" i="1" s="1"/>
  <c r="I168" i="1"/>
  <c r="J168" i="1" s="1"/>
  <c r="I164" i="1"/>
  <c r="J164" i="1" s="1"/>
  <c r="I160" i="1"/>
  <c r="J160" i="1" s="1"/>
  <c r="I115" i="1"/>
  <c r="J115" i="1" s="1"/>
  <c r="I96" i="1"/>
  <c r="J96" i="1" s="1"/>
  <c r="I99" i="1"/>
  <c r="J99" i="1" s="1"/>
  <c r="I171" i="1"/>
  <c r="J171" i="1" s="1"/>
  <c r="I167" i="1"/>
  <c r="J167" i="1" s="1"/>
  <c r="I159" i="1"/>
  <c r="J159" i="1" s="1"/>
  <c r="I146" i="1"/>
  <c r="J146" i="1" s="1"/>
  <c r="I142" i="1"/>
  <c r="J142" i="1" s="1"/>
  <c r="I138" i="1"/>
  <c r="J138" i="1" s="1"/>
  <c r="I134" i="1"/>
  <c r="J134" i="1" s="1"/>
  <c r="I130" i="1"/>
  <c r="J130" i="1" s="1"/>
  <c r="I51" i="1"/>
  <c r="I139" i="1"/>
  <c r="J139" i="1" s="1"/>
  <c r="I129" i="1"/>
  <c r="J129" i="1" s="1"/>
  <c r="I126" i="1"/>
  <c r="J126" i="1" s="1"/>
  <c r="I116" i="1"/>
  <c r="J116" i="1" s="1"/>
  <c r="I145" i="1"/>
  <c r="J145" i="1" s="1"/>
  <c r="I123" i="1"/>
  <c r="J123" i="1" s="1"/>
  <c r="I93" i="1"/>
  <c r="J93" i="1" s="1"/>
  <c r="I89" i="1"/>
  <c r="J89" i="1" s="1"/>
  <c r="I182" i="1"/>
  <c r="J182" i="1" s="1"/>
  <c r="I178" i="1"/>
  <c r="J178" i="1" s="1"/>
  <c r="I174" i="1"/>
  <c r="J174" i="1" s="1"/>
  <c r="I166" i="1"/>
  <c r="J166" i="1" s="1"/>
  <c r="I158" i="1"/>
  <c r="J158" i="1" s="1"/>
  <c r="I155" i="1"/>
  <c r="J155" i="1" s="1"/>
  <c r="I152" i="1"/>
  <c r="J152" i="1" s="1"/>
  <c r="I151" i="1"/>
  <c r="J151" i="1" s="1"/>
  <c r="I150" i="1"/>
  <c r="J150" i="1" s="1"/>
  <c r="I148" i="1"/>
  <c r="J148" i="1" s="1"/>
  <c r="I90" i="1"/>
  <c r="J90" i="1" s="1"/>
  <c r="I106" i="1"/>
  <c r="J106" i="1" s="1"/>
  <c r="I114" i="1"/>
  <c r="J114" i="1" s="1"/>
  <c r="I144" i="1"/>
  <c r="J144" i="1" s="1"/>
  <c r="I143" i="1"/>
  <c r="J143" i="1" s="1"/>
  <c r="I108" i="1"/>
  <c r="J108" i="1" s="1"/>
  <c r="I140" i="1"/>
  <c r="J140" i="1" s="1"/>
  <c r="I136" i="1"/>
  <c r="J136" i="1" s="1"/>
  <c r="I122" i="1"/>
  <c r="J122" i="1" s="1"/>
  <c r="I128" i="1"/>
  <c r="J128" i="1" s="1"/>
  <c r="I135" i="1"/>
  <c r="J135" i="1" s="1"/>
  <c r="I110" i="1"/>
  <c r="J110" i="1" s="1"/>
  <c r="I157" i="1"/>
  <c r="J157" i="1" s="1"/>
  <c r="I131" i="1"/>
  <c r="J131" i="1" s="1"/>
  <c r="I127" i="1"/>
  <c r="J127" i="1" s="1"/>
  <c r="I119" i="1"/>
  <c r="J119" i="1" s="1"/>
  <c r="I91" i="1"/>
  <c r="J91" i="1" s="1"/>
  <c r="I102" i="1"/>
  <c r="J102" i="1" s="1"/>
  <c r="I98" i="1"/>
  <c r="J98" i="1" s="1"/>
  <c r="I94" i="1"/>
  <c r="J94" i="1" s="1"/>
  <c r="I85" i="1"/>
  <c r="J85" i="1" s="1"/>
  <c r="I84" i="1"/>
  <c r="J84" i="1" s="1"/>
  <c r="I81" i="1"/>
  <c r="J81" i="1" s="1"/>
  <c r="I80" i="1"/>
  <c r="J80" i="1" s="1"/>
  <c r="I86" i="1"/>
  <c r="J86" i="1" s="1"/>
  <c r="I78" i="1"/>
  <c r="J78" i="1" s="1"/>
  <c r="I62" i="1"/>
  <c r="J62" i="1" s="1"/>
  <c r="I66" i="1"/>
  <c r="J66" i="1" s="1"/>
  <c r="I54" i="1"/>
  <c r="J54" i="1" s="1"/>
  <c r="I58" i="1"/>
  <c r="J58" i="1" s="1"/>
  <c r="I50" i="1"/>
  <c r="J50" i="1" s="1"/>
  <c r="I46" i="1"/>
  <c r="J46" i="1" s="1"/>
  <c r="I34" i="1"/>
  <c r="J34" i="1" s="1"/>
  <c r="I30" i="1"/>
  <c r="J30" i="1" s="1"/>
  <c r="I38" i="1"/>
  <c r="J38" i="1" s="1"/>
  <c r="I18" i="1"/>
  <c r="J18" i="1" s="1"/>
  <c r="I22" i="1"/>
  <c r="J22" i="1" s="1"/>
  <c r="I10" i="1"/>
  <c r="J10" i="1" s="1"/>
  <c r="I6" i="1"/>
  <c r="J6" i="1" s="1"/>
  <c r="I153" i="1"/>
  <c r="J153" i="1" s="1"/>
  <c r="I149" i="1"/>
  <c r="J149" i="1" s="1"/>
  <c r="I141" i="1"/>
  <c r="J141" i="1" s="1"/>
  <c r="I137" i="1"/>
  <c r="J137" i="1" s="1"/>
  <c r="I133" i="1"/>
  <c r="J133" i="1" s="1"/>
  <c r="I125" i="1"/>
  <c r="J125" i="1" s="1"/>
  <c r="J124" i="1"/>
  <c r="I121" i="1"/>
  <c r="J121" i="1" s="1"/>
  <c r="I117" i="1"/>
  <c r="J117" i="1" s="1"/>
  <c r="I113" i="1"/>
  <c r="J113" i="1" s="1"/>
  <c r="I109" i="1"/>
  <c r="J109" i="1" s="1"/>
  <c r="I105" i="1"/>
  <c r="J105" i="1" s="1"/>
  <c r="I101" i="1"/>
  <c r="J101" i="1" s="1"/>
  <c r="I97" i="1"/>
  <c r="J97" i="1" s="1"/>
  <c r="I104" i="1"/>
  <c r="J104" i="1" s="1"/>
  <c r="I100" i="1"/>
  <c r="J100" i="1" s="1"/>
  <c r="I73" i="1"/>
  <c r="J73" i="1" s="1"/>
  <c r="I77" i="1"/>
  <c r="J77" i="1" s="1"/>
  <c r="I88" i="1"/>
  <c r="J88" i="1" s="1"/>
  <c r="I87" i="1"/>
  <c r="J87" i="1" s="1"/>
  <c r="I83" i="1"/>
  <c r="J83" i="1" s="1"/>
  <c r="I82" i="1"/>
  <c r="J82" i="1" s="1"/>
  <c r="I76" i="1"/>
  <c r="J76" i="1" s="1"/>
  <c r="I72" i="1"/>
  <c r="J72" i="1" s="1"/>
  <c r="I55" i="1"/>
  <c r="J55" i="1" s="1"/>
  <c r="I47" i="1"/>
  <c r="J47" i="1" s="1"/>
  <c r="I56" i="1"/>
  <c r="J56" i="1" s="1"/>
  <c r="I43" i="1"/>
  <c r="J43" i="1" s="1"/>
  <c r="I48" i="1"/>
  <c r="J48" i="1" s="1"/>
  <c r="I44" i="1"/>
  <c r="J44" i="1" s="1"/>
  <c r="I35" i="1"/>
  <c r="J35" i="1" s="1"/>
  <c r="I36" i="1"/>
  <c r="J36" i="1" s="1"/>
  <c r="I32" i="1"/>
  <c r="J32" i="1" s="1"/>
  <c r="I24" i="1"/>
  <c r="J24" i="1" s="1"/>
  <c r="I20" i="1"/>
  <c r="J20" i="1" s="1"/>
  <c r="I7" i="1"/>
  <c r="J7" i="1" s="1"/>
  <c r="I12" i="1"/>
  <c r="J12" i="1" s="1"/>
  <c r="I8" i="1"/>
  <c r="J8" i="1" s="1"/>
  <c r="I4" i="1"/>
  <c r="J4" i="1" s="1"/>
  <c r="I107" i="1"/>
  <c r="J107" i="1" s="1"/>
  <c r="I103" i="1"/>
  <c r="J103" i="1" s="1"/>
  <c r="I95" i="1"/>
  <c r="J95" i="1" s="1"/>
  <c r="I75" i="1"/>
  <c r="J75" i="1" s="1"/>
  <c r="I67" i="1"/>
  <c r="J67" i="1" s="1"/>
  <c r="I63" i="1"/>
  <c r="J63" i="1" s="1"/>
  <c r="J51" i="1"/>
  <c r="I39" i="1"/>
  <c r="J39" i="1" s="1"/>
  <c r="I31" i="1"/>
  <c r="J31" i="1" s="1"/>
  <c r="I19" i="1"/>
  <c r="J19" i="1" s="1"/>
  <c r="I11" i="1"/>
  <c r="J11" i="1" s="1"/>
  <c r="I3" i="1"/>
  <c r="J3" i="1" s="1"/>
  <c r="I69" i="1"/>
  <c r="J69" i="1" s="1"/>
  <c r="I65" i="1"/>
  <c r="J65" i="1" s="1"/>
  <c r="I61" i="1"/>
  <c r="J61" i="1" s="1"/>
  <c r="I57" i="1"/>
  <c r="J57" i="1" s="1"/>
  <c r="I53" i="1"/>
  <c r="J53" i="1" s="1"/>
  <c r="I49" i="1"/>
  <c r="J49" i="1" s="1"/>
  <c r="I45" i="1"/>
  <c r="J45" i="1" s="1"/>
  <c r="I41" i="1"/>
  <c r="J41" i="1" s="1"/>
  <c r="I37" i="1"/>
  <c r="J37" i="1" s="1"/>
  <c r="I33" i="1"/>
  <c r="J33" i="1" s="1"/>
  <c r="I29" i="1"/>
  <c r="J29" i="1" s="1"/>
  <c r="I25" i="1"/>
  <c r="J25" i="1" s="1"/>
  <c r="I21" i="1"/>
  <c r="J21" i="1" s="1"/>
  <c r="I17" i="1"/>
  <c r="J17" i="1" s="1"/>
  <c r="I13" i="1"/>
  <c r="J13" i="1" s="1"/>
  <c r="I9" i="1"/>
  <c r="J9" i="1" s="1"/>
  <c r="I5" i="1"/>
  <c r="J5" i="1" s="1"/>
  <c r="I68" i="1"/>
  <c r="J68" i="1" s="1"/>
  <c r="I64" i="1"/>
  <c r="J64" i="1" s="1"/>
  <c r="I60" i="1"/>
  <c r="J60" i="1" s="1"/>
  <c r="I52" i="1"/>
  <c r="J52" i="1" s="1"/>
  <c r="I40" i="1"/>
  <c r="J40" i="1" s="1"/>
  <c r="I28" i="1"/>
  <c r="J28" i="1" s="1"/>
  <c r="I16" i="1"/>
  <c r="J16" i="1" s="1"/>
  <c r="I79" i="1"/>
  <c r="J79" i="1" s="1"/>
  <c r="I71" i="1"/>
  <c r="J71" i="1" s="1"/>
  <c r="I59" i="1"/>
  <c r="J59" i="1" s="1"/>
  <c r="I27" i="1"/>
  <c r="J27" i="1" s="1"/>
  <c r="I23" i="1"/>
  <c r="J23" i="1" s="1"/>
  <c r="I15" i="1"/>
  <c r="J15" i="1" s="1"/>
  <c r="I74" i="1"/>
  <c r="J74" i="1" s="1"/>
  <c r="I70" i="1"/>
  <c r="J70" i="1" s="1"/>
  <c r="I42" i="1"/>
  <c r="J42" i="1" s="1"/>
  <c r="I26" i="1"/>
  <c r="J26" i="1" s="1"/>
  <c r="I14" i="1"/>
  <c r="J14" i="1" s="1"/>
  <c r="K2" i="1" l="1"/>
  <c r="K4" i="1"/>
  <c r="L4" i="1" s="1"/>
  <c r="L8" i="1"/>
  <c r="K12" i="1"/>
  <c r="L12" i="1" s="1"/>
  <c r="K16" i="1"/>
  <c r="L16" i="1" s="1"/>
  <c r="K20" i="1"/>
  <c r="L20" i="1" s="1"/>
  <c r="K24" i="1"/>
  <c r="L24" i="1" s="1"/>
  <c r="K28" i="1"/>
  <c r="L28" i="1" s="1"/>
  <c r="K32" i="1"/>
  <c r="L32" i="1" s="1"/>
  <c r="K36" i="1"/>
  <c r="L36" i="1" s="1"/>
  <c r="L40" i="1"/>
  <c r="K44" i="1"/>
  <c r="L44" i="1" s="1"/>
  <c r="L48" i="1"/>
  <c r="K52" i="1"/>
  <c r="L52" i="1" s="1"/>
  <c r="L56" i="1"/>
  <c r="K60" i="1"/>
  <c r="L60" i="1" s="1"/>
  <c r="K64" i="1"/>
  <c r="L64" i="1" s="1"/>
  <c r="K68" i="1"/>
  <c r="L68" i="1" s="1"/>
  <c r="K72" i="1"/>
  <c r="L72" i="1" s="1"/>
  <c r="K76" i="1"/>
  <c r="L76" i="1" s="1"/>
  <c r="K80" i="1"/>
  <c r="L80" i="1" s="1"/>
  <c r="K84" i="1"/>
  <c r="L84" i="1" s="1"/>
  <c r="L5" i="1"/>
  <c r="K9" i="1"/>
  <c r="L9" i="1" s="1"/>
  <c r="L13" i="1"/>
  <c r="K17" i="1"/>
  <c r="L17" i="1" s="1"/>
  <c r="K21" i="1"/>
  <c r="L21" i="1" s="1"/>
  <c r="L25" i="1"/>
  <c r="K29" i="1"/>
  <c r="L29" i="1" s="1"/>
  <c r="L33" i="1"/>
  <c r="K37" i="1"/>
  <c r="L37" i="1" s="1"/>
  <c r="K41" i="1"/>
  <c r="L41" i="1" s="1"/>
  <c r="L45" i="1"/>
  <c r="K49" i="1"/>
  <c r="L49" i="1" s="1"/>
  <c r="L53" i="1"/>
  <c r="K57" i="1"/>
  <c r="L57" i="1" s="1"/>
  <c r="L61" i="1"/>
  <c r="L65" i="1"/>
  <c r="K69" i="1"/>
  <c r="L69" i="1" s="1"/>
  <c r="L73" i="1"/>
  <c r="K77" i="1"/>
  <c r="L77" i="1" s="1"/>
  <c r="K6" i="1"/>
  <c r="L6" i="1" s="1"/>
  <c r="K10" i="1"/>
  <c r="L10" i="1" s="1"/>
  <c r="K14" i="1"/>
  <c r="L14" i="1" s="1"/>
  <c r="K18" i="1"/>
  <c r="L18" i="1" s="1"/>
  <c r="K22" i="1"/>
  <c r="L22" i="1" s="1"/>
  <c r="K26" i="1"/>
  <c r="L26" i="1" s="1"/>
  <c r="K30" i="1"/>
  <c r="L30" i="1" s="1"/>
  <c r="K34" i="1"/>
  <c r="L34" i="1" s="1"/>
  <c r="K38" i="1"/>
  <c r="L38" i="1" s="1"/>
  <c r="K42" i="1"/>
  <c r="L42" i="1" s="1"/>
  <c r="K46" i="1"/>
  <c r="L46" i="1" s="1"/>
  <c r="K50" i="1"/>
  <c r="L50" i="1" s="1"/>
  <c r="K54" i="1"/>
  <c r="L54" i="1" s="1"/>
  <c r="K58" i="1"/>
  <c r="L58" i="1" s="1"/>
  <c r="K62" i="1"/>
  <c r="L62" i="1" s="1"/>
  <c r="K66" i="1"/>
  <c r="L66" i="1" s="1"/>
  <c r="K70" i="1"/>
  <c r="L70" i="1" s="1"/>
  <c r="K74" i="1"/>
  <c r="L74" i="1" s="1"/>
  <c r="K78" i="1"/>
  <c r="L78" i="1" s="1"/>
  <c r="K82" i="1"/>
  <c r="L82" i="1" s="1"/>
  <c r="K86" i="1"/>
  <c r="L86" i="1" s="1"/>
  <c r="K3" i="1"/>
  <c r="L3" i="1" s="1"/>
  <c r="K7" i="1"/>
  <c r="L7" i="1" s="1"/>
  <c r="L11" i="1"/>
  <c r="K15" i="1"/>
  <c r="L15" i="1" s="1"/>
  <c r="L19" i="1"/>
  <c r="K23" i="1"/>
  <c r="L23" i="1" s="1"/>
  <c r="K27" i="1"/>
  <c r="L27" i="1" s="1"/>
  <c r="L31" i="1"/>
  <c r="L35" i="1"/>
  <c r="K39" i="1"/>
  <c r="L39" i="1" s="1"/>
  <c r="K43" i="1"/>
  <c r="L43" i="1" s="1"/>
  <c r="K47" i="1"/>
  <c r="L47" i="1" s="1"/>
  <c r="K51" i="1"/>
  <c r="L51" i="1" s="1"/>
  <c r="K55" i="1"/>
  <c r="L55" i="1" s="1"/>
  <c r="K59" i="1"/>
  <c r="L59" i="1" s="1"/>
  <c r="L63" i="1"/>
  <c r="K67" i="1"/>
  <c r="L67" i="1" s="1"/>
  <c r="K71" i="1"/>
  <c r="L71" i="1" s="1"/>
  <c r="L75" i="1"/>
  <c r="L81" i="1"/>
  <c r="K85" i="1"/>
  <c r="L85" i="1" s="1"/>
  <c r="K89" i="1"/>
  <c r="L89" i="1" s="1"/>
  <c r="L93" i="1"/>
  <c r="K97" i="1"/>
  <c r="L97" i="1" s="1"/>
  <c r="L101" i="1"/>
  <c r="K105" i="1"/>
  <c r="L105" i="1" s="1"/>
  <c r="L109" i="1"/>
  <c r="L113" i="1"/>
  <c r="L117" i="1"/>
  <c r="K121" i="1"/>
  <c r="L121" i="1" s="1"/>
  <c r="L125" i="1"/>
  <c r="K129" i="1"/>
  <c r="L129" i="1" s="1"/>
  <c r="L133" i="1"/>
  <c r="L137" i="1"/>
  <c r="L141" i="1"/>
  <c r="L145" i="1"/>
  <c r="K90" i="1"/>
  <c r="L90" i="1" s="1"/>
  <c r="K94" i="1"/>
  <c r="L94" i="1" s="1"/>
  <c r="K98" i="1"/>
  <c r="L98" i="1" s="1"/>
  <c r="K102" i="1"/>
  <c r="L102" i="1" s="1"/>
  <c r="K106" i="1"/>
  <c r="L106" i="1" s="1"/>
  <c r="K110" i="1"/>
  <c r="L110" i="1" s="1"/>
  <c r="L79" i="1"/>
  <c r="K83" i="1"/>
  <c r="L83" i="1" s="1"/>
  <c r="L87" i="1"/>
  <c r="K91" i="1"/>
  <c r="L91" i="1" s="1"/>
  <c r="K95" i="1"/>
  <c r="L95" i="1" s="1"/>
  <c r="K99" i="1"/>
  <c r="L99" i="1" s="1"/>
  <c r="K103" i="1"/>
  <c r="L103" i="1" s="1"/>
  <c r="K107" i="1"/>
  <c r="L107" i="1" s="1"/>
  <c r="L111" i="1"/>
  <c r="K115" i="1"/>
  <c r="L115" i="1" s="1"/>
  <c r="K119" i="1"/>
  <c r="L119" i="1" s="1"/>
  <c r="K123" i="1"/>
  <c r="L123" i="1" s="1"/>
  <c r="K127" i="1"/>
  <c r="L127" i="1" s="1"/>
  <c r="K131" i="1"/>
  <c r="L131" i="1" s="1"/>
  <c r="K135" i="1"/>
  <c r="L135" i="1" s="1"/>
  <c r="K139" i="1"/>
  <c r="L139" i="1" s="1"/>
  <c r="K143" i="1"/>
  <c r="L143" i="1" s="1"/>
  <c r="K147" i="1"/>
  <c r="L147" i="1" s="1"/>
  <c r="K151" i="1"/>
  <c r="L151" i="1" s="1"/>
  <c r="K155" i="1"/>
  <c r="L155" i="1" s="1"/>
  <c r="K88" i="1"/>
  <c r="L88" i="1" s="1"/>
  <c r="K92" i="1"/>
  <c r="L92" i="1" s="1"/>
  <c r="L96" i="1"/>
  <c r="K100" i="1"/>
  <c r="L100" i="1" s="1"/>
  <c r="L104" i="1"/>
  <c r="K108" i="1"/>
  <c r="L108" i="1" s="1"/>
  <c r="K112" i="1"/>
  <c r="L112" i="1" s="1"/>
  <c r="K116" i="1"/>
  <c r="L116" i="1" s="1"/>
  <c r="L120" i="1"/>
  <c r="K159" i="1"/>
  <c r="L159" i="1" s="1"/>
  <c r="K163" i="1"/>
  <c r="L163" i="1" s="1"/>
  <c r="K167" i="1"/>
  <c r="L167" i="1" s="1"/>
  <c r="K171" i="1"/>
  <c r="L171" i="1" s="1"/>
  <c r="K124" i="1"/>
  <c r="L124" i="1" s="1"/>
  <c r="K128" i="1"/>
  <c r="L128" i="1" s="1"/>
  <c r="L132" i="1"/>
  <c r="K136" i="1"/>
  <c r="L136" i="1" s="1"/>
  <c r="K140" i="1"/>
  <c r="L140" i="1" s="1"/>
  <c r="K144" i="1"/>
  <c r="L144" i="1" s="1"/>
  <c r="K160" i="1"/>
  <c r="L160" i="1" s="1"/>
  <c r="K164" i="1"/>
  <c r="L164" i="1" s="1"/>
  <c r="K168" i="1"/>
  <c r="L168" i="1" s="1"/>
  <c r="L172" i="1"/>
  <c r="K176" i="1"/>
  <c r="L176" i="1" s="1"/>
  <c r="K180" i="1"/>
  <c r="L180" i="1" s="1"/>
  <c r="K184" i="1"/>
  <c r="L184" i="1" s="1"/>
  <c r="K188" i="1"/>
  <c r="L188" i="1" s="1"/>
  <c r="K192" i="1"/>
  <c r="L192" i="1" s="1"/>
  <c r="K196" i="1"/>
  <c r="L196" i="1" s="1"/>
  <c r="K114" i="1"/>
  <c r="L114" i="1" s="1"/>
  <c r="K148" i="1"/>
  <c r="L148" i="1" s="1"/>
  <c r="L149" i="1"/>
  <c r="K152" i="1"/>
  <c r="L152" i="1" s="1"/>
  <c r="L153" i="1"/>
  <c r="K156" i="1"/>
  <c r="L156" i="1" s="1"/>
  <c r="L157" i="1"/>
  <c r="L161" i="1"/>
  <c r="L165" i="1"/>
  <c r="K169" i="1"/>
  <c r="L169" i="1" s="1"/>
  <c r="L173" i="1"/>
  <c r="L177" i="1"/>
  <c r="L181" i="1"/>
  <c r="K118" i="1"/>
  <c r="L118" i="1" s="1"/>
  <c r="K122" i="1"/>
  <c r="L122" i="1" s="1"/>
  <c r="K126" i="1"/>
  <c r="L126" i="1" s="1"/>
  <c r="K130" i="1"/>
  <c r="L130" i="1" s="1"/>
  <c r="K134" i="1"/>
  <c r="L134" i="1" s="1"/>
  <c r="K138" i="1"/>
  <c r="L138" i="1" s="1"/>
  <c r="K142" i="1"/>
  <c r="L142" i="1" s="1"/>
  <c r="K146" i="1"/>
  <c r="L146" i="1" s="1"/>
  <c r="K150" i="1"/>
  <c r="L150" i="1" s="1"/>
  <c r="K154" i="1"/>
  <c r="L154" i="1" s="1"/>
  <c r="K158" i="1"/>
  <c r="L158" i="1" s="1"/>
  <c r="K162" i="1"/>
  <c r="L162" i="1" s="1"/>
  <c r="K166" i="1"/>
  <c r="L166" i="1" s="1"/>
  <c r="K170" i="1"/>
  <c r="L170" i="1" s="1"/>
  <c r="K174" i="1"/>
  <c r="L174" i="1" s="1"/>
  <c r="K178" i="1"/>
  <c r="L178" i="1" s="1"/>
  <c r="K182" i="1"/>
  <c r="L182" i="1" s="1"/>
  <c r="K186" i="1"/>
  <c r="L186" i="1" s="1"/>
  <c r="K190" i="1"/>
  <c r="L190" i="1" s="1"/>
  <c r="L194" i="1"/>
  <c r="K198" i="1"/>
  <c r="L198" i="1" s="1"/>
  <c r="K202" i="1"/>
  <c r="L202" i="1" s="1"/>
  <c r="K206" i="1"/>
  <c r="L206" i="1" s="1"/>
  <c r="K185" i="1"/>
  <c r="L185" i="1" s="1"/>
  <c r="K189" i="1"/>
  <c r="L189" i="1" s="1"/>
  <c r="K193" i="1"/>
  <c r="L193" i="1" s="1"/>
  <c r="L197" i="1"/>
  <c r="K208" i="1"/>
  <c r="L208" i="1" s="1"/>
  <c r="K212" i="1"/>
  <c r="L212" i="1" s="1"/>
  <c r="K216" i="1"/>
  <c r="L216" i="1" s="1"/>
  <c r="K220" i="1"/>
  <c r="L220" i="1" s="1"/>
  <c r="K224" i="1"/>
  <c r="L224" i="1" s="1"/>
  <c r="K228" i="1"/>
  <c r="L228" i="1" s="1"/>
  <c r="K232" i="1"/>
  <c r="L232" i="1" s="1"/>
  <c r="K236" i="1"/>
  <c r="L236" i="1" s="1"/>
  <c r="K240" i="1"/>
  <c r="L240" i="1" s="1"/>
  <c r="K244" i="1"/>
  <c r="L244" i="1" s="1"/>
  <c r="K248" i="1"/>
  <c r="L248" i="1" s="1"/>
  <c r="K209" i="1"/>
  <c r="L209" i="1" s="1"/>
  <c r="K213" i="1"/>
  <c r="L213" i="1" s="1"/>
  <c r="K217" i="1"/>
  <c r="L217" i="1" s="1"/>
  <c r="K221" i="1"/>
  <c r="L221" i="1" s="1"/>
  <c r="K225" i="1"/>
  <c r="L225" i="1" s="1"/>
  <c r="K229" i="1"/>
  <c r="L229" i="1" s="1"/>
  <c r="K233" i="1"/>
  <c r="L233" i="1" s="1"/>
  <c r="K237" i="1"/>
  <c r="L237" i="1" s="1"/>
  <c r="K241" i="1"/>
  <c r="L241" i="1" s="1"/>
  <c r="K249" i="1"/>
  <c r="L249" i="1" s="1"/>
  <c r="K175" i="1"/>
  <c r="L175" i="1" s="1"/>
  <c r="K179" i="1"/>
  <c r="L179" i="1" s="1"/>
  <c r="L183" i="1"/>
  <c r="L187" i="1"/>
  <c r="K191" i="1"/>
  <c r="L191" i="1" s="1"/>
  <c r="L195" i="1"/>
  <c r="K199" i="1"/>
  <c r="L199" i="1" s="1"/>
  <c r="K200" i="1"/>
  <c r="L200" i="1" s="1"/>
  <c r="K203" i="1"/>
  <c r="L203" i="1" s="1"/>
  <c r="K204" i="1"/>
  <c r="L204" i="1" s="1"/>
  <c r="K210" i="1"/>
  <c r="L210" i="1" s="1"/>
  <c r="K214" i="1"/>
  <c r="L214" i="1" s="1"/>
  <c r="K218" i="1"/>
  <c r="L218" i="1" s="1"/>
  <c r="K222" i="1"/>
  <c r="L222" i="1" s="1"/>
  <c r="K226" i="1"/>
  <c r="L226" i="1" s="1"/>
  <c r="K230" i="1"/>
  <c r="L230" i="1" s="1"/>
  <c r="K234" i="1"/>
  <c r="L234" i="1" s="1"/>
  <c r="K238" i="1"/>
  <c r="L238" i="1" s="1"/>
  <c r="K242" i="1"/>
  <c r="L242" i="1" s="1"/>
  <c r="K246" i="1"/>
  <c r="L246" i="1" s="1"/>
  <c r="K250" i="1"/>
  <c r="L250" i="1" s="1"/>
  <c r="K235" i="1"/>
  <c r="L235" i="1" s="1"/>
  <c r="K239" i="1"/>
  <c r="L239" i="1" s="1"/>
  <c r="K243" i="1"/>
  <c r="L243" i="1" s="1"/>
  <c r="K247" i="1"/>
  <c r="L247" i="1" s="1"/>
  <c r="K201" i="1"/>
  <c r="L201" i="1" s="1"/>
  <c r="K205" i="1"/>
  <c r="L205" i="1" s="1"/>
  <c r="K207" i="1"/>
  <c r="L207" i="1" s="1"/>
  <c r="K211" i="1"/>
  <c r="L211" i="1" s="1"/>
  <c r="K215" i="1"/>
  <c r="L215" i="1" s="1"/>
  <c r="K219" i="1"/>
  <c r="L219" i="1" s="1"/>
  <c r="K223" i="1"/>
  <c r="L223" i="1" s="1"/>
  <c r="K227" i="1"/>
  <c r="L227" i="1" s="1"/>
  <c r="K231" i="1"/>
  <c r="L231" i="1" s="1"/>
  <c r="K251" i="1"/>
  <c r="L251" i="1" s="1"/>
  <c r="K245" i="1"/>
  <c r="L245" i="1" s="1"/>
  <c r="J2" i="1"/>
  <c r="AJ9" i="2" l="1"/>
  <c r="AJ17" i="2" s="1"/>
  <c r="AJ7" i="2"/>
  <c r="AJ15" i="2" s="1"/>
  <c r="AJ10" i="2"/>
  <c r="AJ18" i="2" s="1"/>
  <c r="AJ6" i="2"/>
  <c r="AJ14" i="2" s="1"/>
  <c r="AJ11" i="2"/>
  <c r="AJ19" i="2" s="1"/>
  <c r="AJ8" i="2"/>
  <c r="AJ16" i="2" s="1"/>
  <c r="AJ4" i="2"/>
  <c r="AD12" i="2"/>
  <c r="AH12" i="2"/>
  <c r="AE13" i="2"/>
  <c r="AF14" i="2"/>
  <c r="AC15" i="2"/>
  <c r="AG15" i="2"/>
  <c r="AD16" i="2"/>
  <c r="AH16" i="2"/>
  <c r="AE17" i="2"/>
  <c r="AF18" i="2"/>
  <c r="AC19" i="2"/>
  <c r="AG19" i="2"/>
  <c r="U12" i="2"/>
  <c r="Y12" i="2"/>
  <c r="T13" i="2"/>
  <c r="X13" i="2"/>
  <c r="AB13" i="2"/>
  <c r="W14" i="2"/>
  <c r="AA14" i="2"/>
  <c r="V15" i="2"/>
  <c r="Z15" i="2"/>
  <c r="U16" i="2"/>
  <c r="Y16" i="2"/>
  <c r="T17" i="2"/>
  <c r="X17" i="2"/>
  <c r="AB17" i="2"/>
  <c r="W18" i="2"/>
  <c r="AA18" i="2"/>
  <c r="V19" i="2"/>
  <c r="Z19" i="2"/>
  <c r="AG12" i="2"/>
  <c r="AF13" i="2"/>
  <c r="AD14" i="2"/>
  <c r="AH15" i="2"/>
  <c r="AF16" i="2"/>
  <c r="AD17" i="2"/>
  <c r="AC18" i="2"/>
  <c r="AH18" i="2"/>
  <c r="AF19" i="2"/>
  <c r="X12" i="2"/>
  <c r="U13" i="2"/>
  <c r="Z13" i="2"/>
  <c r="V14" i="2"/>
  <c r="AB14" i="2"/>
  <c r="X15" i="2"/>
  <c r="T16" i="2"/>
  <c r="Z16" i="2"/>
  <c r="V17" i="2"/>
  <c r="AA17" i="2"/>
  <c r="X18" i="2"/>
  <c r="T19" i="2"/>
  <c r="Y19" i="2"/>
  <c r="T12" i="2"/>
  <c r="Z12" i="2"/>
  <c r="V13" i="2"/>
  <c r="X14" i="2"/>
  <c r="Y15" i="2"/>
  <c r="AA16" i="2"/>
  <c r="T18" i="2"/>
  <c r="U19" i="2"/>
  <c r="AE12" i="2"/>
  <c r="AC13" i="2"/>
  <c r="AG14" i="2"/>
  <c r="AE18" i="2"/>
  <c r="Y14" i="2"/>
  <c r="W16" i="2"/>
  <c r="Y17" i="2"/>
  <c r="W19" i="2"/>
  <c r="AF12" i="2"/>
  <c r="AC14" i="2"/>
  <c r="AF15" i="2"/>
  <c r="AC17" i="2"/>
  <c r="AG18" i="2"/>
  <c r="AB12" i="2"/>
  <c r="U14" i="2"/>
  <c r="AB15" i="2"/>
  <c r="V18" i="2"/>
  <c r="AC12" i="2"/>
  <c r="AG13" i="2"/>
  <c r="AE14" i="2"/>
  <c r="AD15" i="2"/>
  <c r="AG16" i="2"/>
  <c r="AF17" i="2"/>
  <c r="AD18" i="2"/>
  <c r="AH19" i="2"/>
  <c r="AA13" i="2"/>
  <c r="T15" i="2"/>
  <c r="V16" i="2"/>
  <c r="W17" i="2"/>
  <c r="Y18" i="2"/>
  <c r="AA19" i="2"/>
  <c r="AH13" i="2"/>
  <c r="AE15" i="2"/>
  <c r="AC16" i="2"/>
  <c r="AG17" i="2"/>
  <c r="AD19" i="2"/>
  <c r="V12" i="2"/>
  <c r="AA12" i="2"/>
  <c r="W13" i="2"/>
  <c r="T14" i="2"/>
  <c r="U15" i="2"/>
  <c r="AA15" i="2"/>
  <c r="AB16" i="2"/>
  <c r="U18" i="2"/>
  <c r="Z18" i="2"/>
  <c r="AB19" i="2"/>
  <c r="W12" i="2"/>
  <c r="Y13" i="2"/>
  <c r="W15" i="2"/>
  <c r="X16" i="2"/>
  <c r="Z17" i="2"/>
  <c r="X19" i="2"/>
  <c r="AD13" i="2"/>
  <c r="AH14" i="2"/>
  <c r="AE16" i="2"/>
  <c r="AH17" i="2"/>
  <c r="AE19" i="2"/>
  <c r="Z14" i="2"/>
  <c r="U17" i="2"/>
  <c r="AB18" i="2"/>
  <c r="Q11" i="2"/>
  <c r="C12" i="2"/>
  <c r="G12" i="2"/>
  <c r="K12" i="2"/>
  <c r="O12" i="2"/>
  <c r="S12" i="2"/>
  <c r="F13" i="2"/>
  <c r="J13" i="2"/>
  <c r="N13" i="2"/>
  <c r="R13" i="2"/>
  <c r="E14" i="2"/>
  <c r="I14" i="2"/>
  <c r="M14" i="2"/>
  <c r="Q14" i="2"/>
  <c r="D15" i="2"/>
  <c r="H15" i="2"/>
  <c r="L15" i="2"/>
  <c r="P15" i="2"/>
  <c r="C16" i="2"/>
  <c r="G16" i="2"/>
  <c r="K16" i="2"/>
  <c r="O16" i="2"/>
  <c r="S16" i="2"/>
  <c r="F17" i="2"/>
  <c r="J17" i="2"/>
  <c r="N17" i="2"/>
  <c r="R17" i="2"/>
  <c r="E18" i="2"/>
  <c r="I18" i="2"/>
  <c r="M18" i="2"/>
  <c r="Q18" i="2"/>
  <c r="D19" i="2"/>
  <c r="H19" i="2"/>
  <c r="L19" i="2"/>
  <c r="P19" i="2"/>
  <c r="B19" i="2"/>
  <c r="B16" i="2"/>
  <c r="D12" i="2"/>
  <c r="H12" i="2"/>
  <c r="L12" i="2"/>
  <c r="P12" i="2"/>
  <c r="C13" i="2"/>
  <c r="G13" i="2"/>
  <c r="K13" i="2"/>
  <c r="O13" i="2"/>
  <c r="S13" i="2"/>
  <c r="F14" i="2"/>
  <c r="J14" i="2"/>
  <c r="N14" i="2"/>
  <c r="R14" i="2"/>
  <c r="E15" i="2"/>
  <c r="I15" i="2"/>
  <c r="M15" i="2"/>
  <c r="Q15" i="2"/>
  <c r="D16" i="2"/>
  <c r="H16" i="2"/>
  <c r="L16" i="2"/>
  <c r="P16" i="2"/>
  <c r="C17" i="2"/>
  <c r="G17" i="2"/>
  <c r="K17" i="2"/>
  <c r="O17" i="2"/>
  <c r="S17" i="2"/>
  <c r="F18" i="2"/>
  <c r="J18" i="2"/>
  <c r="N18" i="2"/>
  <c r="R18" i="2"/>
  <c r="E19" i="2"/>
  <c r="I19" i="2"/>
  <c r="M19" i="2"/>
  <c r="Q19" i="2"/>
  <c r="B13" i="2"/>
  <c r="B17" i="2"/>
  <c r="E12" i="2"/>
  <c r="I12" i="2"/>
  <c r="M12" i="2"/>
  <c r="Q12" i="2"/>
  <c r="D13" i="2"/>
  <c r="H13" i="2"/>
  <c r="L13" i="2"/>
  <c r="P13" i="2"/>
  <c r="C14" i="2"/>
  <c r="G14" i="2"/>
  <c r="K14" i="2"/>
  <c r="O14" i="2"/>
  <c r="S14" i="2"/>
  <c r="F15" i="2"/>
  <c r="J15" i="2"/>
  <c r="N15" i="2"/>
  <c r="R15" i="2"/>
  <c r="E16" i="2"/>
  <c r="I16" i="2"/>
  <c r="M16" i="2"/>
  <c r="Q16" i="2"/>
  <c r="D17" i="2"/>
  <c r="H17" i="2"/>
  <c r="L17" i="2"/>
  <c r="P17" i="2"/>
  <c r="C18" i="2"/>
  <c r="G18" i="2"/>
  <c r="K18" i="2"/>
  <c r="O18" i="2"/>
  <c r="S18" i="2"/>
  <c r="F19" i="2"/>
  <c r="J19" i="2"/>
  <c r="N19" i="2"/>
  <c r="R19" i="2"/>
  <c r="B14" i="2"/>
  <c r="B18" i="2"/>
  <c r="F12" i="2"/>
  <c r="J12" i="2"/>
  <c r="N12" i="2"/>
  <c r="R12" i="2"/>
  <c r="E13" i="2"/>
  <c r="I13" i="2"/>
  <c r="M13" i="2"/>
  <c r="Q13" i="2"/>
  <c r="D14" i="2"/>
  <c r="H14" i="2"/>
  <c r="L14" i="2"/>
  <c r="P14" i="2"/>
  <c r="C15" i="2"/>
  <c r="G15" i="2"/>
  <c r="K15" i="2"/>
  <c r="O15" i="2"/>
  <c r="S15" i="2"/>
  <c r="F16" i="2"/>
  <c r="J16" i="2"/>
  <c r="N16" i="2"/>
  <c r="R16" i="2"/>
  <c r="E17" i="2"/>
  <c r="I17" i="2"/>
  <c r="M17" i="2"/>
  <c r="Q17" i="2"/>
  <c r="D18" i="2"/>
  <c r="H18" i="2"/>
  <c r="L18" i="2"/>
  <c r="P18" i="2"/>
  <c r="C19" i="2"/>
  <c r="G19" i="2"/>
  <c r="K19" i="2"/>
  <c r="O19" i="2"/>
  <c r="S19" i="2"/>
  <c r="B15" i="2"/>
  <c r="B12" i="2"/>
  <c r="I11" i="2"/>
  <c r="P10" i="2"/>
  <c r="AF6" i="2"/>
  <c r="M11" i="2"/>
  <c r="R11" i="2"/>
  <c r="S11" i="2"/>
  <c r="C6" i="2"/>
  <c r="D6" i="2"/>
  <c r="I6" i="2"/>
  <c r="L2" i="1"/>
  <c r="AJ5" i="2" s="1"/>
  <c r="AJ13" i="2" s="1"/>
  <c r="AJ12" i="2" l="1"/>
  <c r="E6" i="2"/>
  <c r="S6" i="2"/>
  <c r="N6" i="2"/>
  <c r="P11" i="2"/>
  <c r="O11" i="2"/>
  <c r="N11" i="2"/>
  <c r="E11" i="2"/>
  <c r="P6" i="2"/>
  <c r="K6" i="2"/>
  <c r="J6" i="2"/>
  <c r="L11" i="2"/>
  <c r="K11" i="2"/>
  <c r="F11" i="2"/>
  <c r="O8" i="2"/>
  <c r="Q6" i="2"/>
  <c r="H6" i="2"/>
  <c r="G6" i="2"/>
  <c r="F6" i="2"/>
  <c r="H11" i="2"/>
  <c r="C11" i="2"/>
  <c r="AD8" i="2"/>
  <c r="AC11" i="2"/>
  <c r="R6" i="2"/>
  <c r="F10" i="2"/>
  <c r="G11" i="2"/>
  <c r="E7" i="2"/>
  <c r="AC7" i="2"/>
  <c r="AE5" i="2"/>
  <c r="AI5" i="2"/>
  <c r="AI13" i="2" s="1"/>
  <c r="T5" i="2"/>
  <c r="X5" i="2"/>
  <c r="AB5" i="2"/>
  <c r="AF5" i="2"/>
  <c r="AG5" i="2"/>
  <c r="W5" i="2"/>
  <c r="Z5" i="2"/>
  <c r="AA5" i="2"/>
  <c r="AH5" i="2"/>
  <c r="Y5" i="2"/>
  <c r="AC5" i="2"/>
  <c r="U5" i="2"/>
  <c r="V5" i="2"/>
  <c r="AD5" i="2"/>
  <c r="Q10" i="2"/>
  <c r="X6" i="2"/>
  <c r="U6" i="2"/>
  <c r="AD6" i="2"/>
  <c r="AC6" i="2"/>
  <c r="V8" i="2"/>
  <c r="X8" i="2"/>
  <c r="AB8" i="2"/>
  <c r="Y8" i="2"/>
  <c r="AC10" i="2"/>
  <c r="X10" i="2"/>
  <c r="U10" i="2"/>
  <c r="AF10" i="2"/>
  <c r="AA11" i="2"/>
  <c r="X11" i="2"/>
  <c r="AB11" i="2"/>
  <c r="Z11" i="2"/>
  <c r="AI7" i="2"/>
  <c r="AI15" i="2" s="1"/>
  <c r="W7" i="2"/>
  <c r="AH7" i="2"/>
  <c r="Z7" i="2"/>
  <c r="V6" i="2"/>
  <c r="AH6" i="2"/>
  <c r="Y6" i="2"/>
  <c r="AA6" i="2"/>
  <c r="AA8" i="2"/>
  <c r="AE8" i="2"/>
  <c r="W8" i="2"/>
  <c r="U8" i="2"/>
  <c r="T10" i="2"/>
  <c r="V10" i="2"/>
  <c r="AH10" i="2"/>
  <c r="AE10" i="2"/>
  <c r="AH11" i="2"/>
  <c r="AE11" i="2"/>
  <c r="W11" i="2"/>
  <c r="V11" i="2"/>
  <c r="T7" i="2"/>
  <c r="AF7" i="2"/>
  <c r="AA7" i="2"/>
  <c r="V7" i="2"/>
  <c r="AD4" i="2"/>
  <c r="AH4" i="2"/>
  <c r="U4" i="2"/>
  <c r="Y4" i="2"/>
  <c r="AE4" i="2"/>
  <c r="AI4" i="2"/>
  <c r="AF4" i="2"/>
  <c r="V4" i="2"/>
  <c r="AA4" i="2"/>
  <c r="X4" i="2"/>
  <c r="T4" i="2"/>
  <c r="AG4" i="2"/>
  <c r="W4" i="2"/>
  <c r="AB4" i="2"/>
  <c r="Z4" i="2"/>
  <c r="AC4" i="2"/>
  <c r="AI6" i="2"/>
  <c r="AI14" i="2" s="1"/>
  <c r="AE6" i="2"/>
  <c r="T6" i="2"/>
  <c r="W6" i="2"/>
  <c r="Z8" i="2"/>
  <c r="AG8" i="2"/>
  <c r="AI8" i="2"/>
  <c r="AI16" i="2" s="1"/>
  <c r="AH8" i="2"/>
  <c r="AI10" i="2"/>
  <c r="AI18" i="2" s="1"/>
  <c r="AG10" i="2"/>
  <c r="AB10" i="2"/>
  <c r="AA10" i="2"/>
  <c r="T11" i="2"/>
  <c r="U11" i="2"/>
  <c r="AI11" i="2"/>
  <c r="AI19" i="2" s="1"/>
  <c r="AG11" i="2"/>
  <c r="X7" i="2"/>
  <c r="Y7" i="2"/>
  <c r="U7" i="2"/>
  <c r="AG7" i="2"/>
  <c r="AE9" i="2"/>
  <c r="AI9" i="2"/>
  <c r="AI17" i="2" s="1"/>
  <c r="T9" i="2"/>
  <c r="X9" i="2"/>
  <c r="AB9" i="2"/>
  <c r="AG9" i="2"/>
  <c r="Y9" i="2"/>
  <c r="U9" i="2"/>
  <c r="AD9" i="2"/>
  <c r="V9" i="2"/>
  <c r="AF9" i="2"/>
  <c r="W9" i="2"/>
  <c r="AC9" i="2"/>
  <c r="AH9" i="2"/>
  <c r="Z9" i="2"/>
  <c r="AA9" i="2"/>
  <c r="Z6" i="2"/>
  <c r="AB6" i="2"/>
  <c r="AG6" i="2"/>
  <c r="AF8" i="2"/>
  <c r="T8" i="2"/>
  <c r="AC8" i="2"/>
  <c r="Y10" i="2"/>
  <c r="AD10" i="2"/>
  <c r="Z10" i="2"/>
  <c r="W10" i="2"/>
  <c r="AF11" i="2"/>
  <c r="Y11" i="2"/>
  <c r="AD11" i="2"/>
  <c r="AB7" i="2"/>
  <c r="AD7" i="2"/>
  <c r="AE7" i="2"/>
  <c r="M6" i="2"/>
  <c r="L6" i="2"/>
  <c r="O6" i="2"/>
  <c r="D11" i="2"/>
  <c r="J11" i="2"/>
  <c r="P8" i="2"/>
  <c r="S8" i="2"/>
  <c r="D8" i="2"/>
  <c r="R8" i="2"/>
  <c r="Q8" i="2"/>
  <c r="K8" i="2"/>
  <c r="N8" i="2"/>
  <c r="M8" i="2"/>
  <c r="L8" i="2"/>
  <c r="M10" i="2"/>
  <c r="L10" i="2"/>
  <c r="O10" i="2"/>
  <c r="R10" i="2"/>
  <c r="E4" i="2"/>
  <c r="I4" i="2"/>
  <c r="M4" i="2"/>
  <c r="Q4" i="2"/>
  <c r="F4" i="2"/>
  <c r="J4" i="2"/>
  <c r="N4" i="2"/>
  <c r="R4" i="2"/>
  <c r="G4" i="2"/>
  <c r="K4" i="2"/>
  <c r="O4" i="2"/>
  <c r="S4" i="2"/>
  <c r="D4" i="2"/>
  <c r="H4" i="2"/>
  <c r="L4" i="2"/>
  <c r="P4" i="2"/>
  <c r="C4" i="2"/>
  <c r="L7" i="2"/>
  <c r="O7" i="2"/>
  <c r="R7" i="2"/>
  <c r="Q7" i="2"/>
  <c r="C5" i="2"/>
  <c r="G5" i="2"/>
  <c r="K5" i="2"/>
  <c r="O5" i="2"/>
  <c r="S5" i="2"/>
  <c r="D5" i="2"/>
  <c r="H5" i="2"/>
  <c r="L5" i="2"/>
  <c r="P5" i="2"/>
  <c r="E5" i="2"/>
  <c r="I5" i="2"/>
  <c r="M5" i="2"/>
  <c r="Q5" i="2"/>
  <c r="F5" i="2"/>
  <c r="J5" i="2"/>
  <c r="N5" i="2"/>
  <c r="R5" i="2"/>
  <c r="G8" i="2"/>
  <c r="J8" i="2"/>
  <c r="I8" i="2"/>
  <c r="H8" i="2"/>
  <c r="I10" i="2"/>
  <c r="H10" i="2"/>
  <c r="K10" i="2"/>
  <c r="N10" i="2"/>
  <c r="H7" i="2"/>
  <c r="K7" i="2"/>
  <c r="N7" i="2"/>
  <c r="M7" i="2"/>
  <c r="C8" i="2"/>
  <c r="F8" i="2"/>
  <c r="E8" i="2"/>
  <c r="C9" i="2"/>
  <c r="G9" i="2"/>
  <c r="K9" i="2"/>
  <c r="O9" i="2"/>
  <c r="S9" i="2"/>
  <c r="D9" i="2"/>
  <c r="H9" i="2"/>
  <c r="L9" i="2"/>
  <c r="P9" i="2"/>
  <c r="E9" i="2"/>
  <c r="I9" i="2"/>
  <c r="M9" i="2"/>
  <c r="Q9" i="2"/>
  <c r="F9" i="2"/>
  <c r="J9" i="2"/>
  <c r="N9" i="2"/>
  <c r="R9" i="2"/>
  <c r="E10" i="2"/>
  <c r="D10" i="2"/>
  <c r="G10" i="2"/>
  <c r="J10" i="2"/>
  <c r="D7" i="2"/>
  <c r="G7" i="2"/>
  <c r="J7" i="2"/>
  <c r="I7" i="2"/>
  <c r="S10" i="2"/>
  <c r="C10" i="2"/>
  <c r="P7" i="2"/>
  <c r="S7" i="2"/>
  <c r="C7" i="2"/>
  <c r="F7" i="2"/>
  <c r="AI1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C54C44-778B-4C41-B2A8-66E95A435825}" name="Pong_ELO11" type="6" refreshedVersion="8" background="1" saveData="1">
    <textPr sourceFile="/Users/paulmcgrath/Github/Fantasy-Banter/analysis/2023/Pong_ELO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<sst xmlns="http://schemas.openxmlformats.org/spreadsheetml/2006/main" count="795" uniqueCount="115">
  <si>
    <t>GAME_ID</t>
  </si>
  <si>
    <t>PLAYER</t>
  </si>
  <si>
    <t>RATING</t>
  </si>
  <si>
    <t>SCORE</t>
  </si>
  <si>
    <t>NEW_RATING</t>
  </si>
  <si>
    <t>2019_RR1</t>
  </si>
  <si>
    <t>GARTER</t>
  </si>
  <si>
    <t>KAPPAZ</t>
  </si>
  <si>
    <t>NAKHLA</t>
  </si>
  <si>
    <t>RICHO</t>
  </si>
  <si>
    <t>2019_RR2</t>
  </si>
  <si>
    <t>CHIEF</t>
  </si>
  <si>
    <t>LESTER</t>
  </si>
  <si>
    <t>MELONS</t>
  </si>
  <si>
    <t>PMAC</t>
  </si>
  <si>
    <t>2019_RR3</t>
  </si>
  <si>
    <t>2019_RR4</t>
  </si>
  <si>
    <t>2019_RR5</t>
  </si>
  <si>
    <t>2019_RR6</t>
  </si>
  <si>
    <t>2019_EF</t>
  </si>
  <si>
    <t>2019_QF</t>
  </si>
  <si>
    <t>2019_SF</t>
  </si>
  <si>
    <t>2019_PF</t>
  </si>
  <si>
    <t>2019_GF</t>
  </si>
  <si>
    <t>2019_IP4</t>
  </si>
  <si>
    <t>2019_IP3</t>
  </si>
  <si>
    <t>2019_IP2</t>
  </si>
  <si>
    <t>2019_IP1</t>
  </si>
  <si>
    <t>2020_RR1</t>
  </si>
  <si>
    <t>2020_RR2</t>
  </si>
  <si>
    <t>2020_RR3</t>
  </si>
  <si>
    <t>2020_RR4</t>
  </si>
  <si>
    <t>2020_RR5</t>
  </si>
  <si>
    <t>2020_RR6</t>
  </si>
  <si>
    <t>2020_RR7</t>
  </si>
  <si>
    <t>2020_RR8</t>
  </si>
  <si>
    <t>2020_RR9</t>
  </si>
  <si>
    <t>2020_RR10</t>
  </si>
  <si>
    <t>2020_RR11</t>
  </si>
  <si>
    <t>2020_RR12</t>
  </si>
  <si>
    <t>2020_QF</t>
  </si>
  <si>
    <t>2020_EF</t>
  </si>
  <si>
    <t>2020_SF</t>
  </si>
  <si>
    <t>2020_!4</t>
  </si>
  <si>
    <t>2020_I3</t>
  </si>
  <si>
    <t>2020_GF</t>
  </si>
  <si>
    <t>2020_I2</t>
  </si>
  <si>
    <t>2020_I1</t>
  </si>
  <si>
    <t>MAX</t>
  </si>
  <si>
    <t>PCNT</t>
  </si>
  <si>
    <t>NUM</t>
  </si>
  <si>
    <t>TEAM</t>
  </si>
  <si>
    <t>NOT 7th &amp; 8th</t>
  </si>
  <si>
    <t>NAP &amp; SPOON</t>
  </si>
  <si>
    <t>SWIMMING &amp; TITS</t>
  </si>
  <si>
    <t>(FOOT)BALL &amp; CHAINS</t>
  </si>
  <si>
    <t>Lord of the Rims</t>
  </si>
  <si>
    <t>Stevo's Bet Slip</t>
  </si>
  <si>
    <t>The Dancing Bears</t>
  </si>
  <si>
    <t>B2B Specialists</t>
  </si>
  <si>
    <t>SPOON</t>
  </si>
  <si>
    <t>NAHKLA</t>
  </si>
  <si>
    <t>TMAX</t>
  </si>
  <si>
    <t>Tnum</t>
  </si>
  <si>
    <t>2021_RR1</t>
  </si>
  <si>
    <t>ESTEEM</t>
  </si>
  <si>
    <t>CHOL'S HOLE</t>
  </si>
  <si>
    <t>2021_RR2</t>
  </si>
  <si>
    <t>PIECE OF CAKE</t>
  </si>
  <si>
    <t>PMAC GETS LUCE</t>
  </si>
  <si>
    <t>2021_RR3</t>
  </si>
  <si>
    <t>2021_RR4</t>
  </si>
  <si>
    <t>2021_RR5</t>
  </si>
  <si>
    <t>2021_RR6</t>
  </si>
  <si>
    <t>2021_RR7</t>
  </si>
  <si>
    <t>2021_RR8</t>
  </si>
  <si>
    <t>2021_RR9</t>
  </si>
  <si>
    <t>2021_RR10</t>
  </si>
  <si>
    <t>2021_RR11</t>
  </si>
  <si>
    <t>2021_RR12</t>
  </si>
  <si>
    <t>2021_QF</t>
  </si>
  <si>
    <t>2021_EF</t>
  </si>
  <si>
    <t>2021_I4</t>
  </si>
  <si>
    <t>2021_SF</t>
  </si>
  <si>
    <t>2021_GF</t>
  </si>
  <si>
    <t>2021_PF</t>
  </si>
  <si>
    <t>2021_I3</t>
  </si>
  <si>
    <t>2021_I2</t>
  </si>
  <si>
    <t>2021_I1</t>
  </si>
  <si>
    <t>2022_RR1</t>
  </si>
  <si>
    <t>DOING OUR OWN RESEARCH</t>
  </si>
  <si>
    <t>SHAI-DERMAN</t>
  </si>
  <si>
    <t>MATT</t>
  </si>
  <si>
    <t>2022_RR2</t>
  </si>
  <si>
    <t>KENNETTS CURSE</t>
  </si>
  <si>
    <t>2022_RR3</t>
  </si>
  <si>
    <t>2022_RR4</t>
  </si>
  <si>
    <t>2022_RR5</t>
  </si>
  <si>
    <t>2022_RR6</t>
  </si>
  <si>
    <t>2022_RR7</t>
  </si>
  <si>
    <t>2022_RR8</t>
  </si>
  <si>
    <t>2022_RR9</t>
  </si>
  <si>
    <t>2022_ELIMINATION FINAL</t>
  </si>
  <si>
    <t>2022_GRAND FINAL</t>
  </si>
  <si>
    <t>2022_I3</t>
  </si>
  <si>
    <t>2022_I2</t>
  </si>
  <si>
    <t>2022_I0</t>
  </si>
  <si>
    <t>year</t>
  </si>
  <si>
    <t>Row Labels</t>
  </si>
  <si>
    <t>2019</t>
  </si>
  <si>
    <t>2020</t>
  </si>
  <si>
    <t>2021</t>
  </si>
  <si>
    <t>2022</t>
  </si>
  <si>
    <t>Grand Total</t>
  </si>
  <si>
    <t>Min. of Tnum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</si>
</sst>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BEER PONG ELO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44648539376323E-2"/>
          <c:y val="0.11188536953242835"/>
          <c:w val="0.81278223349016354"/>
          <c:h val="0.81813493901497603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CHIEF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7F-0240-92A9-A17A5DE9D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Sheet1!$B$3:$AI$3</c:f>
              <c:numCache>
                <c:formatCode>General</c:formatCode>
                <c:ptCount val="34"/>
                <c:pt idx="0">
                  <c:v>2019</c:v>
                </c:pt>
                <c:pt idx="8">
                  <c:v>2020</c:v>
                </c:pt>
                <c:pt idx="17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Sheet1!$B$4:$AI$4</c:f>
              <c:numCache>
                <c:formatCode>General</c:formatCode>
                <c:ptCount val="34"/>
                <c:pt idx="0">
                  <c:v>1000</c:v>
                </c:pt>
                <c:pt idx="1">
                  <c:v>989</c:v>
                </c:pt>
                <c:pt idx="2">
                  <c:v>1009</c:v>
                </c:pt>
                <c:pt idx="3">
                  <c:v>993</c:v>
                </c:pt>
                <c:pt idx="4">
                  <c:v>1007</c:v>
                </c:pt>
                <c:pt idx="5">
                  <c:v>1040</c:v>
                </c:pt>
                <c:pt idx="6">
                  <c:v>1045</c:v>
                </c:pt>
                <c:pt idx="7">
                  <c:v>1020</c:v>
                </c:pt>
                <c:pt idx="8">
                  <c:v>1035</c:v>
                </c:pt>
                <c:pt idx="9">
                  <c:v>1052</c:v>
                </c:pt>
                <c:pt idx="10">
                  <c:v>1034</c:v>
                </c:pt>
                <c:pt idx="11">
                  <c:v>1049</c:v>
                </c:pt>
                <c:pt idx="12">
                  <c:v>1045</c:v>
                </c:pt>
                <c:pt idx="13">
                  <c:v>1052</c:v>
                </c:pt>
                <c:pt idx="14">
                  <c:v>1032</c:v>
                </c:pt>
                <c:pt idx="15">
                  <c:v>1040</c:v>
                </c:pt>
                <c:pt idx="16">
                  <c:v>1029</c:v>
                </c:pt>
                <c:pt idx="17">
                  <c:v>#N/A</c:v>
                </c:pt>
                <c:pt idx="18">
                  <c:v>1064</c:v>
                </c:pt>
                <c:pt idx="19">
                  <c:v>1071</c:v>
                </c:pt>
                <c:pt idx="20">
                  <c:v>1072</c:v>
                </c:pt>
                <c:pt idx="21">
                  <c:v>1074</c:v>
                </c:pt>
                <c:pt idx="22">
                  <c:v>1036</c:v>
                </c:pt>
                <c:pt idx="23">
                  <c:v>1039</c:v>
                </c:pt>
                <c:pt idx="24">
                  <c:v>1022</c:v>
                </c:pt>
                <c:pt idx="25">
                  <c:v>1028</c:v>
                </c:pt>
                <c:pt idx="26">
                  <c:v>1052</c:v>
                </c:pt>
                <c:pt idx="27">
                  <c:v>1081</c:v>
                </c:pt>
                <c:pt idx="28">
                  <c:v>1067</c:v>
                </c:pt>
                <c:pt idx="29">
                  <c:v>1063</c:v>
                </c:pt>
                <c:pt idx="30">
                  <c:v>1051</c:v>
                </c:pt>
                <c:pt idx="31">
                  <c:v>1026</c:v>
                </c:pt>
                <c:pt idx="32">
                  <c:v>1027</c:v>
                </c:pt>
                <c:pt idx="33">
                  <c:v>1030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9-2848-B333-2F5B95F926BB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GARTER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7F-0240-92A9-A17A5DE9D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Sheet1!$B$3:$AI$3</c:f>
              <c:numCache>
                <c:formatCode>General</c:formatCode>
                <c:ptCount val="34"/>
                <c:pt idx="0">
                  <c:v>2019</c:v>
                </c:pt>
                <c:pt idx="8">
                  <c:v>2020</c:v>
                </c:pt>
                <c:pt idx="17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Sheet1!$B$5:$AI$5</c:f>
              <c:numCache>
                <c:formatCode>General</c:formatCode>
                <c:ptCount val="34"/>
                <c:pt idx="0">
                  <c:v>1000</c:v>
                </c:pt>
                <c:pt idx="1">
                  <c:v>971</c:v>
                </c:pt>
                <c:pt idx="2">
                  <c:v>951</c:v>
                </c:pt>
                <c:pt idx="3">
                  <c:v>962</c:v>
                </c:pt>
                <c:pt idx="4">
                  <c:v>971</c:v>
                </c:pt>
                <c:pt idx="5">
                  <c:v>998</c:v>
                </c:pt>
                <c:pt idx="6">
                  <c:v>982</c:v>
                </c:pt>
                <c:pt idx="7">
                  <c:v>968</c:v>
                </c:pt>
                <c:pt idx="8">
                  <c:v>949</c:v>
                </c:pt>
                <c:pt idx="9">
                  <c:v>928</c:v>
                </c:pt>
                <c:pt idx="10">
                  <c:v>927</c:v>
                </c:pt>
                <c:pt idx="11">
                  <c:v>911</c:v>
                </c:pt>
                <c:pt idx="12">
                  <c:v>895</c:v>
                </c:pt>
                <c:pt idx="13">
                  <c:v>919</c:v>
                </c:pt>
                <c:pt idx="14">
                  <c:v>901</c:v>
                </c:pt>
                <c:pt idx="15">
                  <c:v>893</c:v>
                </c:pt>
                <c:pt idx="16">
                  <c:v>883</c:v>
                </c:pt>
                <c:pt idx="17">
                  <c:v>#N/A</c:v>
                </c:pt>
                <c:pt idx="18">
                  <c:v>890</c:v>
                </c:pt>
                <c:pt idx="19">
                  <c:v>870</c:v>
                </c:pt>
                <c:pt idx="20">
                  <c:v>901</c:v>
                </c:pt>
                <c:pt idx="21">
                  <c:v>883</c:v>
                </c:pt>
                <c:pt idx="22">
                  <c:v>867</c:v>
                </c:pt>
                <c:pt idx="23">
                  <c:v>848</c:v>
                </c:pt>
                <c:pt idx="24">
                  <c:v>843</c:v>
                </c:pt>
                <c:pt idx="25">
                  <c:v>828</c:v>
                </c:pt>
                <c:pt idx="26">
                  <c:v>811</c:v>
                </c:pt>
                <c:pt idx="27">
                  <c:v>799</c:v>
                </c:pt>
                <c:pt idx="28">
                  <c:v>805</c:v>
                </c:pt>
                <c:pt idx="29">
                  <c:v>818</c:v>
                </c:pt>
                <c:pt idx="30">
                  <c:v>838</c:v>
                </c:pt>
                <c:pt idx="31">
                  <c:v>890</c:v>
                </c:pt>
                <c:pt idx="32">
                  <c:v>905</c:v>
                </c:pt>
                <c:pt idx="33">
                  <c:v>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9-2848-B333-2F5B95F926BB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KAPPAZ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7F-0240-92A9-A17A5DE9D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Sheet1!$B$3:$AI$3</c:f>
              <c:numCache>
                <c:formatCode>General</c:formatCode>
                <c:ptCount val="34"/>
                <c:pt idx="0">
                  <c:v>2019</c:v>
                </c:pt>
                <c:pt idx="8">
                  <c:v>2020</c:v>
                </c:pt>
                <c:pt idx="17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Sheet1!$B$6:$AI$6</c:f>
              <c:numCache>
                <c:formatCode>General</c:formatCode>
                <c:ptCount val="34"/>
                <c:pt idx="0">
                  <c:v>1000</c:v>
                </c:pt>
                <c:pt idx="1">
                  <c:v>997</c:v>
                </c:pt>
                <c:pt idx="2">
                  <c:v>994</c:v>
                </c:pt>
                <c:pt idx="3">
                  <c:v>979</c:v>
                </c:pt>
                <c:pt idx="4">
                  <c:v>975</c:v>
                </c:pt>
                <c:pt idx="5">
                  <c:v>982</c:v>
                </c:pt>
                <c:pt idx="6">
                  <c:v>999</c:v>
                </c:pt>
                <c:pt idx="7">
                  <c:v>1032</c:v>
                </c:pt>
                <c:pt idx="8">
                  <c:v>1066</c:v>
                </c:pt>
                <c:pt idx="9">
                  <c:v>1046</c:v>
                </c:pt>
                <c:pt idx="10">
                  <c:v>1050</c:v>
                </c:pt>
                <c:pt idx="11">
                  <c:v>1032</c:v>
                </c:pt>
                <c:pt idx="12">
                  <c:v>1028</c:v>
                </c:pt>
                <c:pt idx="13">
                  <c:v>1038</c:v>
                </c:pt>
                <c:pt idx="14">
                  <c:v>1056</c:v>
                </c:pt>
                <c:pt idx="15">
                  <c:v>1046</c:v>
                </c:pt>
                <c:pt idx="16">
                  <c:v>1057</c:v>
                </c:pt>
                <c:pt idx="17">
                  <c:v>#N/A</c:v>
                </c:pt>
                <c:pt idx="18">
                  <c:v>1061</c:v>
                </c:pt>
                <c:pt idx="19">
                  <c:v>1048</c:v>
                </c:pt>
                <c:pt idx="20">
                  <c:v>1027</c:v>
                </c:pt>
                <c:pt idx="21">
                  <c:v>1025</c:v>
                </c:pt>
                <c:pt idx="22">
                  <c:v>1059</c:v>
                </c:pt>
                <c:pt idx="23">
                  <c:v>1061</c:v>
                </c:pt>
                <c:pt idx="24">
                  <c:v>1091</c:v>
                </c:pt>
                <c:pt idx="25">
                  <c:v>1100</c:v>
                </c:pt>
                <c:pt idx="26">
                  <c:v>1105</c:v>
                </c:pt>
                <c:pt idx="27">
                  <c:v>1112</c:v>
                </c:pt>
                <c:pt idx="28">
                  <c:v>1097</c:v>
                </c:pt>
                <c:pt idx="29">
                  <c:v>1091</c:v>
                </c:pt>
                <c:pt idx="30">
                  <c:v>1108</c:v>
                </c:pt>
                <c:pt idx="31">
                  <c:v>1104</c:v>
                </c:pt>
                <c:pt idx="32">
                  <c:v>1090</c:v>
                </c:pt>
                <c:pt idx="33">
                  <c:v>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9-2848-B333-2F5B95F926BB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LESTER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7F-0240-92A9-A17A5DE9D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Sheet1!$B$3:$AI$3</c:f>
              <c:numCache>
                <c:formatCode>General</c:formatCode>
                <c:ptCount val="34"/>
                <c:pt idx="0">
                  <c:v>2019</c:v>
                </c:pt>
                <c:pt idx="8">
                  <c:v>2020</c:v>
                </c:pt>
                <c:pt idx="17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Sheet1!$B$7:$AI$7</c:f>
              <c:numCache>
                <c:formatCode>General</c:formatCode>
                <c:ptCount val="34"/>
                <c:pt idx="0">
                  <c:v>1000</c:v>
                </c:pt>
                <c:pt idx="1">
                  <c:v>973</c:v>
                </c:pt>
                <c:pt idx="2">
                  <c:v>974</c:v>
                </c:pt>
                <c:pt idx="3">
                  <c:v>983</c:v>
                </c:pt>
                <c:pt idx="4">
                  <c:v>956</c:v>
                </c:pt>
                <c:pt idx="5">
                  <c:v>933</c:v>
                </c:pt>
                <c:pt idx="6">
                  <c:v>928</c:v>
                </c:pt>
                <c:pt idx="7">
                  <c:v>926</c:v>
                </c:pt>
                <c:pt idx="8">
                  <c:v>#N/A</c:v>
                </c:pt>
                <c:pt idx="9">
                  <c:v>953</c:v>
                </c:pt>
                <c:pt idx="10">
                  <c:v>941</c:v>
                </c:pt>
                <c:pt idx="11">
                  <c:v>978</c:v>
                </c:pt>
                <c:pt idx="12">
                  <c:v>999</c:v>
                </c:pt>
                <c:pt idx="13">
                  <c:v>998</c:v>
                </c:pt>
                <c:pt idx="14">
                  <c:v>1005</c:v>
                </c:pt>
                <c:pt idx="15">
                  <c:v>1013</c:v>
                </c:pt>
                <c:pt idx="16">
                  <c:v>1002</c:v>
                </c:pt>
                <c:pt idx="17">
                  <c:v>984</c:v>
                </c:pt>
                <c:pt idx="18">
                  <c:v>970</c:v>
                </c:pt>
                <c:pt idx="19">
                  <c:v>935</c:v>
                </c:pt>
                <c:pt idx="20">
                  <c:v>910</c:v>
                </c:pt>
                <c:pt idx="21">
                  <c:v>948</c:v>
                </c:pt>
                <c:pt idx="22">
                  <c:v>953</c:v>
                </c:pt>
                <c:pt idx="23">
                  <c:v>973</c:v>
                </c:pt>
                <c:pt idx="24">
                  <c:v>974</c:v>
                </c:pt>
                <c:pt idx="25">
                  <c:v>#N/A</c:v>
                </c:pt>
                <c:pt idx="26">
                  <c:v>969</c:v>
                </c:pt>
                <c:pt idx="27">
                  <c:v>966</c:v>
                </c:pt>
                <c:pt idx="28">
                  <c:v>942</c:v>
                </c:pt>
                <c:pt idx="29">
                  <c:v>932</c:v>
                </c:pt>
                <c:pt idx="30">
                  <c:v>912</c:v>
                </c:pt>
                <c:pt idx="31">
                  <c:v>888</c:v>
                </c:pt>
                <c:pt idx="32">
                  <c:v>873</c:v>
                </c:pt>
                <c:pt idx="3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9-2848-B333-2F5B95F926BB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MELONS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7F-0240-92A9-A17A5DE9D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Sheet1!$B$3:$AI$3</c:f>
              <c:numCache>
                <c:formatCode>General</c:formatCode>
                <c:ptCount val="34"/>
                <c:pt idx="0">
                  <c:v>2019</c:v>
                </c:pt>
                <c:pt idx="8">
                  <c:v>2020</c:v>
                </c:pt>
                <c:pt idx="17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Sheet1!$B$8:$AI$8</c:f>
              <c:numCache>
                <c:formatCode>General</c:formatCode>
                <c:ptCount val="34"/>
                <c:pt idx="0">
                  <c:v>1000</c:v>
                </c:pt>
                <c:pt idx="1">
                  <c:v>1027</c:v>
                </c:pt>
                <c:pt idx="2">
                  <c:v>1012</c:v>
                </c:pt>
                <c:pt idx="3">
                  <c:v>975</c:v>
                </c:pt>
                <c:pt idx="4">
                  <c:v>955</c:v>
                </c:pt>
                <c:pt idx="5">
                  <c:v>937</c:v>
                </c:pt>
                <c:pt idx="6">
                  <c:v>939</c:v>
                </c:pt>
                <c:pt idx="7">
                  <c:v>948</c:v>
                </c:pt>
                <c:pt idx="8">
                  <c:v>936</c:v>
                </c:pt>
                <c:pt idx="9">
                  <c:v>915</c:v>
                </c:pt>
                <c:pt idx="10">
                  <c:v>895</c:v>
                </c:pt>
                <c:pt idx="11">
                  <c:v>898</c:v>
                </c:pt>
                <c:pt idx="12">
                  <c:v>894</c:v>
                </c:pt>
                <c:pt idx="13">
                  <c:v>875</c:v>
                </c:pt>
                <c:pt idx="14">
                  <c:v>876</c:v>
                </c:pt>
                <c:pt idx="15">
                  <c:v>859</c:v>
                </c:pt>
                <c:pt idx="16">
                  <c:v>869</c:v>
                </c:pt>
                <c:pt idx="17">
                  <c:v>861</c:v>
                </c:pt>
                <c:pt idx="18">
                  <c:v>862</c:v>
                </c:pt>
                <c:pt idx="19">
                  <c:v>859</c:v>
                </c:pt>
                <c:pt idx="20">
                  <c:v>890</c:v>
                </c:pt>
                <c:pt idx="21">
                  <c:v>918</c:v>
                </c:pt>
                <c:pt idx="22">
                  <c:v>934</c:v>
                </c:pt>
                <c:pt idx="23">
                  <c:v>951</c:v>
                </c:pt>
                <c:pt idx="24">
                  <c:v>927</c:v>
                </c:pt>
                <c:pt idx="25">
                  <c:v>937</c:v>
                </c:pt>
                <c:pt idx="26">
                  <c:v>953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9-2848-B333-2F5B95F926BB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MATT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3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7F-0240-92A9-A17A5DE9D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Sheet1!$B$3:$AI$3</c:f>
              <c:numCache>
                <c:formatCode>General</c:formatCode>
                <c:ptCount val="34"/>
                <c:pt idx="0">
                  <c:v>2019</c:v>
                </c:pt>
                <c:pt idx="8">
                  <c:v>2020</c:v>
                </c:pt>
                <c:pt idx="17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Sheet1!$B$9:$AI$9</c:f>
              <c:numCache>
                <c:formatCode>General</c:formatCode>
                <c:ptCount val="34"/>
                <c:pt idx="0">
                  <c:v>1000</c:v>
                </c:pt>
                <c:pt idx="1">
                  <c:v>1014</c:v>
                </c:pt>
                <c:pt idx="2">
                  <c:v>1013</c:v>
                </c:pt>
                <c:pt idx="3">
                  <c:v>1024</c:v>
                </c:pt>
                <c:pt idx="4">
                  <c:v>1028</c:v>
                </c:pt>
                <c:pt idx="5">
                  <c:v>1033</c:v>
                </c:pt>
                <c:pt idx="6">
                  <c:v>1026</c:v>
                </c:pt>
                <c:pt idx="7">
                  <c:v>1040</c:v>
                </c:pt>
                <c:pt idx="8">
                  <c:v>1064</c:v>
                </c:pt>
                <c:pt idx="9">
                  <c:v>1039</c:v>
                </c:pt>
                <c:pt idx="10">
                  <c:v>1030</c:v>
                </c:pt>
                <c:pt idx="11">
                  <c:v>1044</c:v>
                </c:pt>
                <c:pt idx="12">
                  <c:v>1045</c:v>
                </c:pt>
                <c:pt idx="13">
                  <c:v>1070</c:v>
                </c:pt>
                <c:pt idx="14">
                  <c:v>1051</c:v>
                </c:pt>
                <c:pt idx="15">
                  <c:v>1047</c:v>
                </c:pt>
                <c:pt idx="16">
                  <c:v>1034</c:v>
                </c:pt>
                <c:pt idx="17">
                  <c:v>1027</c:v>
                </c:pt>
                <c:pt idx="18">
                  <c:v>1038</c:v>
                </c:pt>
                <c:pt idx="19">
                  <c:v>1005</c:v>
                </c:pt>
                <c:pt idx="20">
                  <c:v>1034</c:v>
                </c:pt>
                <c:pt idx="21">
                  <c:v>1014</c:v>
                </c:pt>
                <c:pt idx="22">
                  <c:v>1014</c:v>
                </c:pt>
                <c:pt idx="23">
                  <c:v>980</c:v>
                </c:pt>
                <c:pt idx="24">
                  <c:v>986</c:v>
                </c:pt>
                <c:pt idx="25">
                  <c:v>993</c:v>
                </c:pt>
                <c:pt idx="26">
                  <c:v>987</c:v>
                </c:pt>
                <c:pt idx="27">
                  <c:v>983</c:v>
                </c:pt>
                <c:pt idx="28">
                  <c:v>969</c:v>
                </c:pt>
                <c:pt idx="29">
                  <c:v>987</c:v>
                </c:pt>
                <c:pt idx="30">
                  <c:v>1008</c:v>
                </c:pt>
                <c:pt idx="31">
                  <c:v>1024</c:v>
                </c:pt>
                <c:pt idx="32">
                  <c:v>1033</c:v>
                </c:pt>
                <c:pt idx="33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9-2848-B333-2F5B95F926BB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PMAC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7F-0240-92A9-A17A5DE9D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Sheet1!$B$3:$AI$3</c:f>
              <c:numCache>
                <c:formatCode>General</c:formatCode>
                <c:ptCount val="34"/>
                <c:pt idx="0">
                  <c:v>2019</c:v>
                </c:pt>
                <c:pt idx="8">
                  <c:v>2020</c:v>
                </c:pt>
                <c:pt idx="17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Sheet1!$B$10:$AI$10</c:f>
              <c:numCache>
                <c:formatCode>General</c:formatCode>
                <c:ptCount val="34"/>
                <c:pt idx="0">
                  <c:v>1000</c:v>
                </c:pt>
                <c:pt idx="1">
                  <c:v>1011</c:v>
                </c:pt>
                <c:pt idx="2">
                  <c:v>1033</c:v>
                </c:pt>
                <c:pt idx="3">
                  <c:v>1048</c:v>
                </c:pt>
                <c:pt idx="4">
                  <c:v>1059</c:v>
                </c:pt>
                <c:pt idx="5">
                  <c:v>1045</c:v>
                </c:pt>
                <c:pt idx="6">
                  <c:v>1033</c:v>
                </c:pt>
                <c:pt idx="7">
                  <c:v>1024</c:v>
                </c:pt>
                <c:pt idx="8">
                  <c:v>996</c:v>
                </c:pt>
                <c:pt idx="9">
                  <c:v>1028</c:v>
                </c:pt>
                <c:pt idx="10">
                  <c:v>1051</c:v>
                </c:pt>
                <c:pt idx="11">
                  <c:v>1048</c:v>
                </c:pt>
                <c:pt idx="12">
                  <c:v>1055</c:v>
                </c:pt>
                <c:pt idx="13">
                  <c:v>1041</c:v>
                </c:pt>
                <c:pt idx="14">
                  <c:v>1060</c:v>
                </c:pt>
                <c:pt idx="15">
                  <c:v>1061</c:v>
                </c:pt>
                <c:pt idx="16">
                  <c:v>1053</c:v>
                </c:pt>
                <c:pt idx="17">
                  <c:v>1070</c:v>
                </c:pt>
                <c:pt idx="18">
                  <c:v>1067</c:v>
                </c:pt>
                <c:pt idx="19">
                  <c:v>1097</c:v>
                </c:pt>
                <c:pt idx="20">
                  <c:v>1085</c:v>
                </c:pt>
                <c:pt idx="21">
                  <c:v>1084</c:v>
                </c:pt>
                <c:pt idx="22">
                  <c:v>1067</c:v>
                </c:pt>
                <c:pt idx="23">
                  <c:v>1041</c:v>
                </c:pt>
                <c:pt idx="24">
                  <c:v>1015</c:v>
                </c:pt>
                <c:pt idx="25">
                  <c:v>1000</c:v>
                </c:pt>
                <c:pt idx="26">
                  <c:v>984</c:v>
                </c:pt>
                <c:pt idx="27">
                  <c:v>1015</c:v>
                </c:pt>
                <c:pt idx="28">
                  <c:v>1013</c:v>
                </c:pt>
                <c:pt idx="29">
                  <c:v>1018</c:v>
                </c:pt>
                <c:pt idx="30">
                  <c:v>992</c:v>
                </c:pt>
                <c:pt idx="31">
                  <c:v>1002</c:v>
                </c:pt>
                <c:pt idx="32">
                  <c:v>989</c:v>
                </c:pt>
                <c:pt idx="33">
                  <c:v>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29-2848-B333-2F5B95F926BB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RICHO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7F-0240-92A9-A17A5DE9D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Sheet1!$B$3:$AI$3</c:f>
              <c:numCache>
                <c:formatCode>General</c:formatCode>
                <c:ptCount val="34"/>
                <c:pt idx="0">
                  <c:v>2019</c:v>
                </c:pt>
                <c:pt idx="8">
                  <c:v>2020</c:v>
                </c:pt>
                <c:pt idx="17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Sheet1!$B$11:$AI$11</c:f>
              <c:numCache>
                <c:formatCode>General</c:formatCode>
                <c:ptCount val="34"/>
                <c:pt idx="0">
                  <c:v>1000</c:v>
                </c:pt>
                <c:pt idx="1">
                  <c:v>1018</c:v>
                </c:pt>
                <c:pt idx="2">
                  <c:v>1014</c:v>
                </c:pt>
                <c:pt idx="3">
                  <c:v>1036</c:v>
                </c:pt>
                <c:pt idx="4">
                  <c:v>1049</c:v>
                </c:pt>
                <c:pt idx="5">
                  <c:v>1065</c:v>
                </c:pt>
                <c:pt idx="6">
                  <c:v>1048</c:v>
                </c:pt>
                <c:pt idx="7">
                  <c:v>1077</c:v>
                </c:pt>
                <c:pt idx="8">
                  <c:v>1036</c:v>
                </c:pt>
                <c:pt idx="9">
                  <c:v>1058</c:v>
                </c:pt>
                <c:pt idx="10">
                  <c:v>1037</c:v>
                </c:pt>
                <c:pt idx="11">
                  <c:v>1031</c:v>
                </c:pt>
                <c:pt idx="12">
                  <c:v>1024</c:v>
                </c:pt>
                <c:pt idx="13">
                  <c:v>#N/A</c:v>
                </c:pt>
                <c:pt idx="14">
                  <c:v>1017</c:v>
                </c:pt>
                <c:pt idx="15">
                  <c:v>1020</c:v>
                </c:pt>
                <c:pt idx="16">
                  <c:v>1052</c:v>
                </c:pt>
                <c:pt idx="17">
                  <c:v>1059</c:v>
                </c:pt>
                <c:pt idx="18">
                  <c:v>1060</c:v>
                </c:pt>
                <c:pt idx="19">
                  <c:v>1067</c:v>
                </c:pt>
                <c:pt idx="20">
                  <c:v>1051</c:v>
                </c:pt>
                <c:pt idx="21">
                  <c:v>1076</c:v>
                </c:pt>
                <c:pt idx="22">
                  <c:v>1092</c:v>
                </c:pt>
                <c:pt idx="23">
                  <c:v>1109</c:v>
                </c:pt>
                <c:pt idx="24">
                  <c:v>1121</c:v>
                </c:pt>
                <c:pt idx="25">
                  <c:v>1126</c:v>
                </c:pt>
                <c:pt idx="26">
                  <c:v>1146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29-2848-B333-2F5B95F926BB}"/>
            </c:ext>
          </c:extLst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CHIEF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Sheet1!$B$3:$AI$3</c:f>
              <c:numCache>
                <c:formatCode>General</c:formatCode>
                <c:ptCount val="34"/>
                <c:pt idx="0">
                  <c:v>2019</c:v>
                </c:pt>
                <c:pt idx="8">
                  <c:v>2020</c:v>
                </c:pt>
                <c:pt idx="17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Sheet1!$B$12:$AI$12</c:f>
              <c:numCache>
                <c:formatCode>General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29-2848-B333-2F5B95F926BB}"/>
            </c:ext>
          </c:extLst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GARTER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Sheet1!$B$3:$AI$3</c:f>
              <c:numCache>
                <c:formatCode>General</c:formatCode>
                <c:ptCount val="34"/>
                <c:pt idx="0">
                  <c:v>2019</c:v>
                </c:pt>
                <c:pt idx="8">
                  <c:v>2020</c:v>
                </c:pt>
                <c:pt idx="17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Sheet1!$B$13:$AI$13</c:f>
              <c:numCache>
                <c:formatCode>General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29-2848-B333-2F5B95F926BB}"/>
            </c:ext>
          </c:extLst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KAPPAZ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Sheet1!$B$3:$AI$3</c:f>
              <c:numCache>
                <c:formatCode>General</c:formatCode>
                <c:ptCount val="34"/>
                <c:pt idx="0">
                  <c:v>2019</c:v>
                </c:pt>
                <c:pt idx="8">
                  <c:v>2020</c:v>
                </c:pt>
                <c:pt idx="17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Sheet1!$B$14:$AI$14</c:f>
              <c:numCache>
                <c:formatCode>General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29-2848-B333-2F5B95F926BB}"/>
            </c:ext>
          </c:extLst>
        </c:ser>
        <c:ser>
          <c:idx val="11"/>
          <c:order val="11"/>
          <c:tx>
            <c:strRef>
              <c:f>Sheet1!$A$15</c:f>
              <c:strCache>
                <c:ptCount val="1"/>
                <c:pt idx="0">
                  <c:v>LESTER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Sheet1!$B$3:$AI$3</c:f>
              <c:numCache>
                <c:formatCode>General</c:formatCode>
                <c:ptCount val="34"/>
                <c:pt idx="0">
                  <c:v>2019</c:v>
                </c:pt>
                <c:pt idx="8">
                  <c:v>2020</c:v>
                </c:pt>
                <c:pt idx="17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Sheet1!$B$15:$AI$15</c:f>
              <c:numCache>
                <c:formatCode>General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29-2848-B333-2F5B95F926BB}"/>
            </c:ext>
          </c:extLst>
        </c:ser>
        <c:ser>
          <c:idx val="12"/>
          <c:order val="12"/>
          <c:tx>
            <c:strRef>
              <c:f>Sheet1!$A$16</c:f>
              <c:strCache>
                <c:ptCount val="1"/>
                <c:pt idx="0">
                  <c:v>MELONS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Sheet1!$B$3:$AI$3</c:f>
              <c:numCache>
                <c:formatCode>General</c:formatCode>
                <c:ptCount val="34"/>
                <c:pt idx="0">
                  <c:v>2019</c:v>
                </c:pt>
                <c:pt idx="8">
                  <c:v>2020</c:v>
                </c:pt>
                <c:pt idx="17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Sheet1!$B$16:$AI$16</c:f>
              <c:numCache>
                <c:formatCode>General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29-2848-B333-2F5B95F926BB}"/>
            </c:ext>
          </c:extLst>
        </c:ser>
        <c:ser>
          <c:idx val="13"/>
          <c:order val="13"/>
          <c:tx>
            <c:strRef>
              <c:f>Sheet1!$A$17</c:f>
              <c:strCache>
                <c:ptCount val="1"/>
                <c:pt idx="0">
                  <c:v>MATT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Sheet1!$B$3:$AI$3</c:f>
              <c:numCache>
                <c:formatCode>General</c:formatCode>
                <c:ptCount val="34"/>
                <c:pt idx="0">
                  <c:v>2019</c:v>
                </c:pt>
                <c:pt idx="8">
                  <c:v>2020</c:v>
                </c:pt>
                <c:pt idx="17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Sheet1!$B$17:$AI$17</c:f>
              <c:numCache>
                <c:formatCode>General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29-2848-B333-2F5B95F926BB}"/>
            </c:ext>
          </c:extLst>
        </c:ser>
        <c:ser>
          <c:idx val="14"/>
          <c:order val="14"/>
          <c:tx>
            <c:strRef>
              <c:f>Sheet1!$A$18</c:f>
              <c:strCache>
                <c:ptCount val="1"/>
                <c:pt idx="0">
                  <c:v>PMAC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Sheet1!$B$3:$AI$3</c:f>
              <c:numCache>
                <c:formatCode>General</c:formatCode>
                <c:ptCount val="34"/>
                <c:pt idx="0">
                  <c:v>2019</c:v>
                </c:pt>
                <c:pt idx="8">
                  <c:v>2020</c:v>
                </c:pt>
                <c:pt idx="17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Sheet1!$B$18:$AI$18</c:f>
              <c:numCache>
                <c:formatCode>General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29-2848-B333-2F5B95F926BB}"/>
            </c:ext>
          </c:extLst>
        </c:ser>
        <c:ser>
          <c:idx val="15"/>
          <c:order val="15"/>
          <c:tx>
            <c:strRef>
              <c:f>Sheet1!$A$19</c:f>
              <c:strCache>
                <c:ptCount val="1"/>
                <c:pt idx="0">
                  <c:v>RICHO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Sheet1!$B$3:$AI$3</c:f>
              <c:numCache>
                <c:formatCode>General</c:formatCode>
                <c:ptCount val="34"/>
                <c:pt idx="0">
                  <c:v>2019</c:v>
                </c:pt>
                <c:pt idx="8">
                  <c:v>2020</c:v>
                </c:pt>
                <c:pt idx="17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Sheet1!$B$19:$AI$19</c:f>
              <c:numCache>
                <c:formatCode>General</c:formatCode>
                <c:ptCount val="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29-2848-B333-2F5B95F926B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3974256"/>
        <c:axId val="1497566720"/>
      </c:lineChart>
      <c:catAx>
        <c:axId val="14839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66720"/>
        <c:crosses val="autoZero"/>
        <c:auto val="1"/>
        <c:lblAlgn val="ctr"/>
        <c:lblOffset val="100"/>
        <c:noMultiLvlLbl val="0"/>
      </c:catAx>
      <c:valAx>
        <c:axId val="149756672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19</xdr:row>
      <xdr:rowOff>196850</xdr:rowOff>
    </xdr:from>
    <xdr:to>
      <xdr:col>18</xdr:col>
      <xdr:colOff>317500</xdr:colOff>
      <xdr:row>41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FFE20-72A9-C545-82C3-B6CDC4B2C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cGrath" refreshedDate="44973.866059259257" createdVersion="8" refreshedVersion="8" minRefreshableVersion="3" recordCount="250" xr:uid="{8668D9FD-782F-894F-9830-9C1F01DF3E57}">
  <cacheSource type="worksheet">
    <worksheetSource ref="B1:M251" sheet="Pong_ELO"/>
  </cacheSource>
  <cacheFields count="12">
    <cacheField name="GAME_ID" numFmtId="0">
      <sharedItems/>
    </cacheField>
    <cacheField name="TEAM" numFmtId="0">
      <sharedItems/>
    </cacheField>
    <cacheField name="PLAYER" numFmtId="0">
      <sharedItems count="8">
        <s v="GARTER"/>
        <s v="KAPPAZ"/>
        <s v="MATT"/>
        <s v="RICHO"/>
        <s v="CHIEF"/>
        <s v="LESTER"/>
        <s v="MELONS"/>
        <s v="PMAC"/>
      </sharedItems>
    </cacheField>
    <cacheField name="RATING" numFmtId="0">
      <sharedItems containsSemiMixedTypes="0" containsString="0" containsNumber="1" containsInteger="1" minValue="806" maxValue="1129"/>
    </cacheField>
    <cacheField name="SCORE" numFmtId="0">
      <sharedItems containsSemiMixedTypes="0" containsString="0" containsNumber="1" containsInteger="1" minValue="0" maxValue="8"/>
    </cacheField>
    <cacheField name="NEW_RATING" numFmtId="0">
      <sharedItems containsSemiMixedTypes="0" containsString="0" containsNumber="1" containsInteger="1" minValue="806" maxValue="1152"/>
    </cacheField>
    <cacheField name="NUM" numFmtId="0">
      <sharedItems containsSemiMixedTypes="0" containsString="0" containsNumber="1" containsInteger="1" minValue="1" maxValue="34"/>
    </cacheField>
    <cacheField name="MAX" numFmtId="0">
      <sharedItems containsSemiMixedTypes="0" containsString="0" containsNumber="1" containsInteger="1" minValue="25" maxValue="34"/>
    </cacheField>
    <cacheField name="PCNT" numFmtId="0">
      <sharedItems containsSemiMixedTypes="0" containsString="0" containsNumber="1" minValue="2.9411764705882353E-2" maxValue="1"/>
    </cacheField>
    <cacheField name="TMAX" numFmtId="0">
      <sharedItems containsSemiMixedTypes="0" containsString="0" containsNumber="1" containsInteger="1" minValue="34" maxValue="34"/>
    </cacheField>
    <cacheField name="Tnum" numFmtId="43">
      <sharedItems containsSemiMixedTypes="0" containsString="0" containsNumber="1" containsInteger="1" minValue="1" maxValue="34"/>
    </cacheField>
    <cacheField name="year" numFmtId="0">
      <sharedItems count="4">
        <s v="2019"/>
        <s v="2020"/>
        <s v="2021"/>
        <s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2019_RR1"/>
    <s v="NOT 7th &amp; 8th"/>
    <x v="0"/>
    <n v="1000"/>
    <n v="0"/>
    <n v="971"/>
    <n v="1"/>
    <n v="33"/>
    <n v="3.0303030303030304E-2"/>
    <n v="34"/>
    <n v="1"/>
    <x v="0"/>
  </r>
  <r>
    <s v="2019_RR1"/>
    <s v="NAP &amp; SPOON"/>
    <x v="1"/>
    <n v="1000"/>
    <n v="2"/>
    <n v="997"/>
    <n v="1"/>
    <n v="33"/>
    <n v="3.0303030303030304E-2"/>
    <n v="34"/>
    <n v="1"/>
    <x v="0"/>
  </r>
  <r>
    <s v="2019_RR1"/>
    <s v="NOT 7th &amp; 8th"/>
    <x v="2"/>
    <n v="1000"/>
    <n v="5"/>
    <n v="1014"/>
    <n v="1"/>
    <n v="34"/>
    <n v="2.9411764705882353E-2"/>
    <n v="34"/>
    <n v="1"/>
    <x v="0"/>
  </r>
  <r>
    <s v="2019_RR1"/>
    <s v="NAP &amp; SPOON"/>
    <x v="3"/>
    <n v="1000"/>
    <n v="5"/>
    <n v="1018"/>
    <n v="1"/>
    <n v="25"/>
    <n v="0.04"/>
    <n v="34"/>
    <n v="1"/>
    <x v="0"/>
  </r>
  <r>
    <s v="2019_RR2"/>
    <s v="SWIMMING &amp; TITS"/>
    <x v="4"/>
    <n v="1000"/>
    <n v="3"/>
    <n v="989"/>
    <n v="1"/>
    <n v="33"/>
    <n v="3.0303030303030304E-2"/>
    <n v="34"/>
    <n v="1"/>
    <x v="0"/>
  </r>
  <r>
    <s v="2019_RR2"/>
    <s v="SWIMMING &amp; TITS"/>
    <x v="5"/>
    <n v="1000"/>
    <n v="1"/>
    <n v="973"/>
    <n v="1"/>
    <n v="32"/>
    <n v="3.125E-2"/>
    <n v="34"/>
    <n v="1"/>
    <x v="0"/>
  </r>
  <r>
    <s v="2019_RR2"/>
    <s v="(FOOT)BALL &amp; CHAINS"/>
    <x v="6"/>
    <n v="1000"/>
    <n v="5"/>
    <n v="1027"/>
    <n v="1"/>
    <n v="26"/>
    <n v="3.8461538461538464E-2"/>
    <n v="34"/>
    <n v="1"/>
    <x v="0"/>
  </r>
  <r>
    <s v="2019_RR2"/>
    <s v="(FOOT)BALL &amp; CHAINS"/>
    <x v="7"/>
    <n v="1000"/>
    <n v="3"/>
    <n v="1011"/>
    <n v="1"/>
    <n v="34"/>
    <n v="2.9411764705882353E-2"/>
    <n v="34"/>
    <n v="1"/>
    <x v="0"/>
  </r>
  <r>
    <s v="2019_RR3"/>
    <s v="NAP &amp; SPOON"/>
    <x v="1"/>
    <n v="997"/>
    <n v="3"/>
    <n v="994"/>
    <n v="2"/>
    <n v="33"/>
    <n v="6.0606060606060608E-2"/>
    <n v="34"/>
    <n v="2"/>
    <x v="0"/>
  </r>
  <r>
    <s v="2019_RR3"/>
    <s v="(FOOT)BALL &amp; CHAINS"/>
    <x v="6"/>
    <n v="1027"/>
    <n v="2"/>
    <n v="1012"/>
    <n v="2"/>
    <n v="26"/>
    <n v="7.6923076923076927E-2"/>
    <n v="34"/>
    <n v="3"/>
    <x v="0"/>
  </r>
  <r>
    <s v="2019_RR3"/>
    <s v="(FOOT)BALL &amp; CHAINS"/>
    <x v="7"/>
    <n v="1011"/>
    <n v="5"/>
    <n v="1033"/>
    <n v="2"/>
    <n v="34"/>
    <n v="5.8823529411764705E-2"/>
    <n v="34"/>
    <n v="2"/>
    <x v="0"/>
  </r>
  <r>
    <s v="2019_RR3"/>
    <s v="NAP &amp; SPOON"/>
    <x v="3"/>
    <n v="1018"/>
    <n v="3"/>
    <n v="1014"/>
    <n v="2"/>
    <n v="25"/>
    <n v="0.08"/>
    <n v="34"/>
    <n v="3"/>
    <x v="0"/>
  </r>
  <r>
    <s v="2019_RR4"/>
    <s v="SWIMMING &amp; TITS"/>
    <x v="4"/>
    <n v="989"/>
    <n v="4"/>
    <n v="1009"/>
    <n v="2"/>
    <n v="33"/>
    <n v="6.0606060606060608E-2"/>
    <n v="34"/>
    <n v="2"/>
    <x v="0"/>
  </r>
  <r>
    <s v="2019_RR4"/>
    <s v="NOT 7th &amp; 8th"/>
    <x v="0"/>
    <n v="971"/>
    <n v="1"/>
    <n v="951"/>
    <n v="2"/>
    <n v="33"/>
    <n v="6.0606060606060608E-2"/>
    <n v="34"/>
    <n v="2"/>
    <x v="0"/>
  </r>
  <r>
    <s v="2019_RR4"/>
    <s v="SWIMMING &amp; TITS"/>
    <x v="5"/>
    <n v="973"/>
    <n v="2"/>
    <n v="974"/>
    <n v="2"/>
    <n v="32"/>
    <n v="6.25E-2"/>
    <n v="34"/>
    <n v="2"/>
    <x v="0"/>
  </r>
  <r>
    <s v="2019_RR4"/>
    <s v="NOT 7th &amp; 8th"/>
    <x v="2"/>
    <n v="1014"/>
    <n v="3"/>
    <n v="1013"/>
    <n v="2"/>
    <n v="34"/>
    <n v="5.8823529411764705E-2"/>
    <n v="34"/>
    <n v="2"/>
    <x v="0"/>
  </r>
  <r>
    <s v="2019_RR5"/>
    <s v="NOT 7th &amp; 8th"/>
    <x v="0"/>
    <n v="951"/>
    <n v="4"/>
    <n v="962"/>
    <n v="3"/>
    <n v="33"/>
    <n v="9.0909090909090912E-2"/>
    <n v="34"/>
    <n v="3"/>
    <x v="0"/>
  </r>
  <r>
    <s v="2019_RR5"/>
    <s v="(FOOT)BALL &amp; CHAINS"/>
    <x v="6"/>
    <n v="1012"/>
    <n v="0"/>
    <n v="975"/>
    <n v="3"/>
    <n v="26"/>
    <n v="0.11538461538461539"/>
    <n v="34"/>
    <n v="4"/>
    <x v="0"/>
  </r>
  <r>
    <s v="2019_RR5"/>
    <s v="NOT 7th &amp; 8th"/>
    <x v="2"/>
    <n v="1013"/>
    <n v="5"/>
    <n v="1024"/>
    <n v="3"/>
    <n v="34"/>
    <n v="8.8235294117647065E-2"/>
    <n v="34"/>
    <n v="3"/>
    <x v="0"/>
  </r>
  <r>
    <s v="2019_RR5"/>
    <s v="(FOOT)BALL &amp; CHAINS"/>
    <x v="7"/>
    <n v="1033"/>
    <n v="6"/>
    <n v="1048"/>
    <n v="3"/>
    <n v="34"/>
    <n v="8.8235294117647065E-2"/>
    <n v="34"/>
    <n v="3"/>
    <x v="0"/>
  </r>
  <r>
    <s v="2019_RR6"/>
    <s v="SWIMMING &amp; TITS"/>
    <x v="4"/>
    <n v="1009"/>
    <n v="2"/>
    <n v="993"/>
    <n v="3"/>
    <n v="33"/>
    <n v="9.0909090909090912E-2"/>
    <n v="34"/>
    <n v="3"/>
    <x v="0"/>
  </r>
  <r>
    <s v="2019_RR6"/>
    <s v="NAP &amp; SPOON"/>
    <x v="1"/>
    <n v="994"/>
    <n v="2"/>
    <n v="979"/>
    <n v="3"/>
    <n v="33"/>
    <n v="9.0909090909090912E-2"/>
    <n v="34"/>
    <n v="3"/>
    <x v="0"/>
  </r>
  <r>
    <s v="2019_RR6"/>
    <s v="SWIMMING &amp; TITS"/>
    <x v="5"/>
    <n v="974"/>
    <n v="5"/>
    <n v="983"/>
    <n v="3"/>
    <n v="32"/>
    <n v="9.375E-2"/>
    <n v="34"/>
    <n v="3"/>
    <x v="0"/>
  </r>
  <r>
    <s v="2019_RR6"/>
    <s v="NAP &amp; SPOON"/>
    <x v="3"/>
    <n v="1014"/>
    <n v="6"/>
    <n v="1036"/>
    <n v="3"/>
    <n v="25"/>
    <n v="0.12"/>
    <n v="34"/>
    <n v="4"/>
    <x v="0"/>
  </r>
  <r>
    <s v="2019_EF"/>
    <s v="SWIMMING &amp; TITS"/>
    <x v="4"/>
    <n v="993"/>
    <n v="5"/>
    <n v="1007"/>
    <n v="4"/>
    <n v="33"/>
    <n v="0.12121212121212122"/>
    <n v="34"/>
    <n v="4"/>
    <x v="0"/>
  </r>
  <r>
    <s v="2019_EF"/>
    <s v="NOT 7th &amp; 8th"/>
    <x v="0"/>
    <n v="962"/>
    <n v="4"/>
    <n v="971"/>
    <n v="4"/>
    <n v="33"/>
    <n v="0.12121212121212122"/>
    <n v="34"/>
    <n v="4"/>
    <x v="0"/>
  </r>
  <r>
    <s v="2019_EF"/>
    <s v="SWIMMING &amp; TITS"/>
    <x v="5"/>
    <n v="983"/>
    <n v="1"/>
    <n v="956"/>
    <n v="4"/>
    <n v="32"/>
    <n v="0.125"/>
    <n v="34"/>
    <n v="4"/>
    <x v="0"/>
  </r>
  <r>
    <s v="2019_EF"/>
    <s v="NOT 7th &amp; 8th"/>
    <x v="2"/>
    <n v="1024"/>
    <n v="4"/>
    <n v="1028"/>
    <n v="4"/>
    <n v="34"/>
    <n v="0.11764705882352941"/>
    <n v="34"/>
    <n v="4"/>
    <x v="0"/>
  </r>
  <r>
    <s v="2019_QF"/>
    <s v="NAP &amp; SPOON"/>
    <x v="1"/>
    <n v="979"/>
    <n v="3"/>
    <n v="975"/>
    <n v="4"/>
    <n v="33"/>
    <n v="0.12121212121212122"/>
    <n v="34"/>
    <n v="4"/>
    <x v="0"/>
  </r>
  <r>
    <s v="2019_QF"/>
    <s v="(FOOT)BALL &amp; CHAINS"/>
    <x v="6"/>
    <n v="975"/>
    <n v="2"/>
    <n v="955"/>
    <n v="4"/>
    <n v="26"/>
    <n v="0.15384615384615385"/>
    <n v="34"/>
    <n v="5"/>
    <x v="0"/>
  </r>
  <r>
    <s v="2019_QF"/>
    <s v="(FOOT)BALL &amp; CHAINS"/>
    <x v="7"/>
    <n v="1048"/>
    <n v="6"/>
    <n v="1059"/>
    <n v="4"/>
    <n v="34"/>
    <n v="0.11764705882352941"/>
    <n v="34"/>
    <n v="4"/>
    <x v="0"/>
  </r>
  <r>
    <s v="2019_QF"/>
    <s v="NAP &amp; SPOON"/>
    <x v="3"/>
    <n v="1036"/>
    <n v="6"/>
    <n v="1049"/>
    <n v="4"/>
    <n v="25"/>
    <n v="0.16"/>
    <n v="34"/>
    <n v="5"/>
    <x v="0"/>
  </r>
  <r>
    <s v="2019_SF"/>
    <s v="NOT 7th &amp; 8th"/>
    <x v="0"/>
    <n v="971"/>
    <n v="6"/>
    <n v="998"/>
    <n v="5"/>
    <n v="33"/>
    <n v="0.15151515151515152"/>
    <n v="34"/>
    <n v="5"/>
    <x v="0"/>
  </r>
  <r>
    <s v="2019_SF"/>
    <s v="(FOOT)BALL &amp; CHAINS"/>
    <x v="6"/>
    <n v="955"/>
    <n v="3"/>
    <n v="937"/>
    <n v="5"/>
    <n v="26"/>
    <n v="0.19230769230769232"/>
    <n v="34"/>
    <n v="7"/>
    <x v="0"/>
  </r>
  <r>
    <s v="2019_SF"/>
    <s v="NOT 7th &amp; 8th"/>
    <x v="2"/>
    <n v="1028"/>
    <n v="4"/>
    <n v="1033"/>
    <n v="5"/>
    <n v="34"/>
    <n v="0.14705882352941177"/>
    <n v="34"/>
    <n v="5"/>
    <x v="0"/>
  </r>
  <r>
    <s v="2019_SF"/>
    <s v="(FOOT)BALL &amp; CHAINS"/>
    <x v="7"/>
    <n v="1059"/>
    <n v="4"/>
    <n v="1045"/>
    <n v="5"/>
    <n v="34"/>
    <n v="0.14705882352941177"/>
    <n v="34"/>
    <n v="5"/>
    <x v="0"/>
  </r>
  <r>
    <s v="2019_PF"/>
    <s v="SWIMMING &amp; TITS"/>
    <x v="4"/>
    <n v="1007"/>
    <n v="7"/>
    <n v="1040"/>
    <n v="5"/>
    <n v="33"/>
    <n v="0.15151515151515152"/>
    <n v="34"/>
    <n v="5"/>
    <x v="0"/>
  </r>
  <r>
    <s v="2019_PF"/>
    <s v="SWIMMING &amp; TITS"/>
    <x v="5"/>
    <n v="956"/>
    <n v="0"/>
    <n v="933"/>
    <n v="5"/>
    <n v="32"/>
    <n v="0.15625"/>
    <n v="34"/>
    <n v="5"/>
    <x v="0"/>
  </r>
  <r>
    <s v="2019_PF"/>
    <s v="(FOOT)BALL &amp; CHAINS"/>
    <x v="6"/>
    <n v="937"/>
    <n v="3"/>
    <n v="939"/>
    <n v="6"/>
    <n v="26"/>
    <n v="0.23076923076923078"/>
    <n v="34"/>
    <n v="8"/>
    <x v="0"/>
  </r>
  <r>
    <s v="2019_PF"/>
    <s v="(FOOT)BALL &amp; CHAINS"/>
    <x v="7"/>
    <n v="1045"/>
    <n v="2"/>
    <n v="1033"/>
    <n v="6"/>
    <n v="34"/>
    <n v="0.17647058823529413"/>
    <n v="34"/>
    <n v="6"/>
    <x v="0"/>
  </r>
  <r>
    <s v="2019_GF"/>
    <s v="NOT 7th &amp; 8th"/>
    <x v="0"/>
    <n v="998"/>
    <n v="3"/>
    <n v="982"/>
    <n v="6"/>
    <n v="33"/>
    <n v="0.18181818181818182"/>
    <n v="34"/>
    <n v="6"/>
    <x v="0"/>
  </r>
  <r>
    <s v="2019_GF"/>
    <s v="NAP &amp; SPOON"/>
    <x v="1"/>
    <n v="975"/>
    <n v="4"/>
    <n v="982"/>
    <n v="5"/>
    <n v="33"/>
    <n v="0.15151515151515152"/>
    <n v="34"/>
    <n v="5"/>
    <x v="0"/>
  </r>
  <r>
    <s v="2019_GF"/>
    <s v="NOT 7th &amp; 8th"/>
    <x v="2"/>
    <n v="1033"/>
    <n v="4"/>
    <n v="1026"/>
    <n v="6"/>
    <n v="34"/>
    <n v="0.17647058823529413"/>
    <n v="34"/>
    <n v="6"/>
    <x v="0"/>
  </r>
  <r>
    <s v="2019_GF"/>
    <s v="NAP &amp; SPOON"/>
    <x v="3"/>
    <n v="1049"/>
    <n v="5"/>
    <n v="1065"/>
    <n v="5"/>
    <n v="25"/>
    <n v="0.2"/>
    <n v="34"/>
    <n v="7"/>
    <x v="0"/>
  </r>
  <r>
    <s v="2019_IP4"/>
    <s v="CHIEF"/>
    <x v="4"/>
    <n v="1040"/>
    <n v="4"/>
    <n v="1045"/>
    <n v="6"/>
    <n v="33"/>
    <n v="0.18181818181818182"/>
    <n v="34"/>
    <n v="6"/>
    <x v="0"/>
  </r>
  <r>
    <s v="2019_IP4"/>
    <s v="LESTER"/>
    <x v="5"/>
    <n v="933"/>
    <n v="3"/>
    <n v="928"/>
    <n v="6"/>
    <n v="32"/>
    <n v="0.1875"/>
    <n v="34"/>
    <n v="6"/>
    <x v="0"/>
  </r>
  <r>
    <s v="2019_IP3"/>
    <s v="MELONS"/>
    <x v="6"/>
    <n v="939"/>
    <n v="4"/>
    <n v="948"/>
    <n v="7"/>
    <n v="26"/>
    <n v="0.26923076923076922"/>
    <n v="34"/>
    <n v="9"/>
    <x v="0"/>
  </r>
  <r>
    <s v="2019_IP3"/>
    <s v="PMAC"/>
    <x v="7"/>
    <n v="1033"/>
    <n v="3"/>
    <n v="1024"/>
    <n v="7"/>
    <n v="34"/>
    <n v="0.20588235294117646"/>
    <n v="34"/>
    <n v="7"/>
    <x v="0"/>
  </r>
  <r>
    <s v="2019_IP2"/>
    <s v="GARTER"/>
    <x v="0"/>
    <n v="982"/>
    <n v="2"/>
    <n v="968"/>
    <n v="7"/>
    <n v="33"/>
    <n v="0.21212121212121213"/>
    <n v="34"/>
    <n v="7"/>
    <x v="0"/>
  </r>
  <r>
    <s v="2019_IP2"/>
    <s v="NAKHLA"/>
    <x v="2"/>
    <n v="1026"/>
    <n v="6"/>
    <n v="1040"/>
    <n v="7"/>
    <n v="34"/>
    <n v="0.20588235294117646"/>
    <n v="34"/>
    <n v="7"/>
    <x v="0"/>
  </r>
  <r>
    <s v="2019_IP1"/>
    <s v="KAPPAZ"/>
    <x v="1"/>
    <n v="982"/>
    <n v="5"/>
    <n v="999"/>
    <n v="6"/>
    <n v="33"/>
    <n v="0.18181818181818182"/>
    <n v="34"/>
    <n v="6"/>
    <x v="0"/>
  </r>
  <r>
    <s v="2019_IP1"/>
    <s v="RICHO"/>
    <x v="3"/>
    <n v="1065"/>
    <n v="2"/>
    <n v="1048"/>
    <n v="6"/>
    <n v="25"/>
    <n v="0.24"/>
    <n v="34"/>
    <n v="8"/>
    <x v="0"/>
  </r>
  <r>
    <s v="2020_RR1"/>
    <s v="Lord of the Rims"/>
    <x v="2"/>
    <n v="1000"/>
    <n v="4"/>
    <n v="1026"/>
    <n v="8"/>
    <n v="34"/>
    <n v="0.23529411764705882"/>
    <n v="34"/>
    <n v="8"/>
    <x v="1"/>
  </r>
  <r>
    <s v="2020_RR1"/>
    <s v="Stevo's Bet Slip"/>
    <x v="7"/>
    <n v="1024"/>
    <n v="1"/>
    <n v="994"/>
    <n v="8"/>
    <n v="34"/>
    <n v="0.23529411764705882"/>
    <n v="34"/>
    <n v="8"/>
    <x v="1"/>
  </r>
  <r>
    <s v="2020_RR1"/>
    <s v="Lord of the Rims"/>
    <x v="3"/>
    <n v="1048"/>
    <n v="5"/>
    <n v="1075"/>
    <n v="7"/>
    <n v="25"/>
    <n v="0.28000000000000003"/>
    <n v="34"/>
    <n v="10"/>
    <x v="1"/>
  </r>
  <r>
    <s v="2020_RR1"/>
    <s v="Stevo's Bet Slip"/>
    <x v="4"/>
    <n v="1000"/>
    <n v="2"/>
    <n v="977"/>
    <n v="7"/>
    <n v="33"/>
    <n v="0.21212121212121213"/>
    <n v="34"/>
    <n v="7"/>
    <x v="1"/>
  </r>
  <r>
    <s v="2020_RR2"/>
    <s v="The Dancing Bears"/>
    <x v="0"/>
    <n v="968"/>
    <n v="0"/>
    <n v="949"/>
    <n v="8"/>
    <n v="33"/>
    <n v="0.24242424242424243"/>
    <n v="34"/>
    <n v="8"/>
    <x v="1"/>
  </r>
  <r>
    <s v="2020_RR2"/>
    <s v="B2B Specialists"/>
    <x v="1"/>
    <n v="999"/>
    <n v="7"/>
    <n v="1032"/>
    <n v="7"/>
    <n v="33"/>
    <n v="0.21212121212121213"/>
    <n v="34"/>
    <n v="7"/>
    <x v="1"/>
  </r>
  <r>
    <s v="2020_RR2"/>
    <s v="The Dancing Bears"/>
    <x v="5"/>
    <n v="928"/>
    <n v="2"/>
    <n v="926"/>
    <n v="7"/>
    <n v="32"/>
    <n v="0.21875"/>
    <n v="34"/>
    <n v="7"/>
    <x v="1"/>
  </r>
  <r>
    <s v="2020_RR2"/>
    <s v="B2B Specialists"/>
    <x v="6"/>
    <n v="948"/>
    <n v="0"/>
    <n v="936"/>
    <n v="8"/>
    <n v="26"/>
    <n v="0.30769230769230771"/>
    <n v="34"/>
    <n v="10"/>
    <x v="1"/>
  </r>
  <r>
    <s v="2020_RR3"/>
    <s v="B2B Specialists"/>
    <x v="1"/>
    <n v="1032"/>
    <n v="8"/>
    <n v="1065"/>
    <n v="8"/>
    <n v="33"/>
    <n v="0.24242424242424243"/>
    <n v="34"/>
    <n v="8"/>
    <x v="1"/>
  </r>
  <r>
    <s v="2020_RR3"/>
    <s v="B2B Specialists"/>
    <x v="6"/>
    <n v="936"/>
    <n v="0"/>
    <n v="913"/>
    <n v="9"/>
    <n v="26"/>
    <n v="0.34615384615384615"/>
    <n v="34"/>
    <n v="12"/>
    <x v="1"/>
  </r>
  <r>
    <s v="2020_RR3"/>
    <s v="Lord of the Rims"/>
    <x v="2"/>
    <n v="1000"/>
    <n v="5"/>
    <n v="1002"/>
    <n v="9"/>
    <n v="34"/>
    <n v="0.26470588235294118"/>
    <n v="34"/>
    <n v="9"/>
    <x v="1"/>
  </r>
  <r>
    <s v="2020_RR3"/>
    <s v="Lord of the Rims"/>
    <x v="3"/>
    <n v="1048"/>
    <n v="2"/>
    <n v="1036"/>
    <n v="8"/>
    <n v="25"/>
    <n v="0.32"/>
    <n v="34"/>
    <n v="11"/>
    <x v="1"/>
  </r>
  <r>
    <s v="2020_RR4"/>
    <s v="The Dancing Bears"/>
    <x v="0"/>
    <n v="949"/>
    <n v="0"/>
    <n v="927"/>
    <n v="9"/>
    <n v="33"/>
    <n v="0.27272727272727271"/>
    <n v="34"/>
    <n v="9"/>
    <x v="1"/>
  </r>
  <r>
    <s v="2020_RR4"/>
    <s v="The Dancing Bears"/>
    <x v="5"/>
    <n v="926"/>
    <n v="5"/>
    <n v="952"/>
    <n v="8"/>
    <n v="32"/>
    <n v="0.25"/>
    <n v="34"/>
    <n v="9"/>
    <x v="1"/>
  </r>
  <r>
    <s v="2020_RR4"/>
    <s v="Stevo's Bet Slip"/>
    <x v="7"/>
    <n v="1024"/>
    <n v="4"/>
    <n v="1028"/>
    <n v="9"/>
    <n v="34"/>
    <n v="0.26470588235294118"/>
    <n v="34"/>
    <n v="9"/>
    <x v="1"/>
  </r>
  <r>
    <s v="2020_RR4"/>
    <s v="Stevo's Bet Slip"/>
    <x v="4"/>
    <n v="1000"/>
    <n v="2"/>
    <n v="992"/>
    <n v="8"/>
    <n v="33"/>
    <n v="0.24242424242424243"/>
    <n v="34"/>
    <n v="8"/>
    <x v="1"/>
  </r>
  <r>
    <s v="2020_RR5"/>
    <s v="The Dancing Bears"/>
    <x v="0"/>
    <n v="927"/>
    <n v="3"/>
    <n v="925"/>
    <n v="10"/>
    <n v="33"/>
    <n v="0.30303030303030304"/>
    <n v="34"/>
    <n v="10"/>
    <x v="1"/>
  </r>
  <r>
    <s v="2020_RR5"/>
    <s v="The Dancing Bears"/>
    <x v="5"/>
    <n v="952"/>
    <n v="2"/>
    <n v="940"/>
    <n v="9"/>
    <n v="32"/>
    <n v="0.28125"/>
    <n v="34"/>
    <n v="10"/>
    <x v="1"/>
  </r>
  <r>
    <s v="2020_RR5"/>
    <s v="Lord of the Rims"/>
    <x v="2"/>
    <n v="1002"/>
    <n v="2"/>
    <n v="994"/>
    <n v="10"/>
    <n v="34"/>
    <n v="0.29411764705882354"/>
    <n v="34"/>
    <n v="10"/>
    <x v="1"/>
  </r>
  <r>
    <s v="2020_RR5"/>
    <s v="Lord of the Rims"/>
    <x v="3"/>
    <n v="1036"/>
    <n v="6"/>
    <n v="1058"/>
    <n v="9"/>
    <n v="25"/>
    <n v="0.36"/>
    <n v="34"/>
    <n v="12"/>
    <x v="1"/>
  </r>
  <r>
    <s v="2020_RR6"/>
    <s v="B2B Specialists"/>
    <x v="1"/>
    <n v="1065"/>
    <n v="3"/>
    <n v="1045"/>
    <n v="9"/>
    <n v="33"/>
    <n v="0.27272727272727271"/>
    <n v="34"/>
    <n v="9"/>
    <x v="1"/>
  </r>
  <r>
    <s v="2020_RR6"/>
    <s v="B2B Specialists"/>
    <x v="6"/>
    <n v="913"/>
    <n v="1"/>
    <n v="891"/>
    <n v="10"/>
    <n v="26"/>
    <n v="0.38461538461538464"/>
    <n v="34"/>
    <n v="13"/>
    <x v="1"/>
  </r>
  <r>
    <s v="2020_RR6"/>
    <s v="Stevo's Bet Slip"/>
    <x v="7"/>
    <n v="1028"/>
    <n v="5"/>
    <n v="1051"/>
    <n v="10"/>
    <n v="34"/>
    <n v="0.29411764705882354"/>
    <n v="34"/>
    <n v="10"/>
    <x v="1"/>
  </r>
  <r>
    <s v="2020_RR6"/>
    <s v="Stevo's Bet Slip"/>
    <x v="4"/>
    <n v="992"/>
    <n v="4"/>
    <n v="1011"/>
    <n v="9"/>
    <n v="33"/>
    <n v="0.27272727272727271"/>
    <n v="34"/>
    <n v="9"/>
    <x v="1"/>
  </r>
  <r>
    <s v="2020_RR7"/>
    <s v="B2B Specialists"/>
    <x v="1"/>
    <n v="1045"/>
    <n v="4"/>
    <n v="1048"/>
    <n v="10"/>
    <n v="33"/>
    <n v="0.30303030303030304"/>
    <n v="34"/>
    <n v="10"/>
    <x v="1"/>
  </r>
  <r>
    <s v="2020_RR7"/>
    <s v="B2B Specialists"/>
    <x v="6"/>
    <n v="891"/>
    <n v="3"/>
    <n v="893"/>
    <n v="11"/>
    <n v="26"/>
    <n v="0.42307692307692307"/>
    <n v="34"/>
    <n v="14"/>
    <x v="1"/>
  </r>
  <r>
    <s v="2020_RR7"/>
    <s v="Lord of the Rims"/>
    <x v="2"/>
    <n v="994"/>
    <n v="5"/>
    <n v="1010"/>
    <n v="11"/>
    <n v="34"/>
    <n v="0.3235294117647059"/>
    <n v="34"/>
    <n v="11"/>
    <x v="1"/>
  </r>
  <r>
    <s v="2020_RR7"/>
    <s v="Lord of the Rims"/>
    <x v="3"/>
    <n v="1058"/>
    <n v="2"/>
    <n v="1037"/>
    <n v="10"/>
    <n v="25"/>
    <n v="0.4"/>
    <n v="34"/>
    <n v="14"/>
    <x v="1"/>
  </r>
  <r>
    <s v="2020_RR8"/>
    <s v="The Dancing Bears"/>
    <x v="0"/>
    <n v="925"/>
    <n v="1"/>
    <n v="910"/>
    <n v="11"/>
    <n v="33"/>
    <n v="0.33333333333333331"/>
    <n v="34"/>
    <n v="11"/>
    <x v="1"/>
  </r>
  <r>
    <s v="2020_RR8"/>
    <s v="The Dancing Bears"/>
    <x v="5"/>
    <n v="940"/>
    <n v="7"/>
    <n v="975"/>
    <n v="10"/>
    <n v="32"/>
    <n v="0.3125"/>
    <n v="34"/>
    <n v="11"/>
    <x v="1"/>
  </r>
  <r>
    <s v="2020_RR8"/>
    <s v="Stevo's Bet Slip"/>
    <x v="7"/>
    <n v="1051"/>
    <n v="5"/>
    <n v="1047"/>
    <n v="11"/>
    <n v="34"/>
    <n v="0.3235294117647059"/>
    <n v="34"/>
    <n v="11"/>
    <x v="1"/>
  </r>
  <r>
    <s v="2020_RR8"/>
    <s v="Stevo's Bet Slip"/>
    <x v="4"/>
    <n v="1011"/>
    <n v="2"/>
    <n v="995"/>
    <n v="10"/>
    <n v="33"/>
    <n v="0.30303030303030304"/>
    <n v="34"/>
    <n v="10"/>
    <x v="1"/>
  </r>
  <r>
    <s v="2020_RR9"/>
    <s v="B2B Specialists"/>
    <x v="1"/>
    <n v="1048"/>
    <n v="3"/>
    <n v="1028"/>
    <n v="11"/>
    <n v="33"/>
    <n v="0.33333333333333331"/>
    <n v="34"/>
    <n v="11"/>
    <x v="1"/>
  </r>
  <r>
    <s v="2020_RR9"/>
    <s v="B2B Specialists"/>
    <x v="6"/>
    <n v="893"/>
    <n v="4"/>
    <n v="888"/>
    <n v="12"/>
    <n v="26"/>
    <n v="0.46153846153846156"/>
    <n v="34"/>
    <n v="16"/>
    <x v="1"/>
  </r>
  <r>
    <s v="2020_RR9"/>
    <s v="Stevo's Bet Slip"/>
    <x v="7"/>
    <n v="1047"/>
    <n v="4"/>
    <n v="1054"/>
    <n v="12"/>
    <n v="34"/>
    <n v="0.35294117647058826"/>
    <n v="34"/>
    <n v="12"/>
    <x v="1"/>
  </r>
  <r>
    <s v="2020_RR9"/>
    <s v="Stevo's Bet Slip"/>
    <x v="4"/>
    <n v="995"/>
    <n v="5"/>
    <n v="1013"/>
    <n v="11"/>
    <n v="33"/>
    <n v="0.33333333333333331"/>
    <n v="34"/>
    <n v="11"/>
    <x v="1"/>
  </r>
  <r>
    <s v="2020_RR10"/>
    <s v="The Dancing Bears"/>
    <x v="0"/>
    <n v="910"/>
    <n v="2"/>
    <n v="893"/>
    <n v="12"/>
    <n v="33"/>
    <n v="0.36363636363636365"/>
    <n v="34"/>
    <n v="12"/>
    <x v="1"/>
  </r>
  <r>
    <s v="2020_RR10"/>
    <s v="The Dancing Bears"/>
    <x v="5"/>
    <n v="975"/>
    <n v="6"/>
    <n v="996"/>
    <n v="11"/>
    <n v="32"/>
    <n v="0.34375"/>
    <n v="34"/>
    <n v="12"/>
    <x v="1"/>
  </r>
  <r>
    <s v="2020_RR10"/>
    <s v="Lord of the Rims"/>
    <x v="2"/>
    <n v="1010"/>
    <n v="5"/>
    <n v="1012"/>
    <n v="12"/>
    <n v="34"/>
    <n v="0.35294117647058826"/>
    <n v="34"/>
    <n v="12"/>
    <x v="1"/>
  </r>
  <r>
    <s v="2020_RR10"/>
    <s v="Lord of the Rims"/>
    <x v="3"/>
    <n v="1037"/>
    <n v="4"/>
    <n v="1031"/>
    <n v="11"/>
    <n v="25"/>
    <n v="0.44"/>
    <n v="34"/>
    <n v="15"/>
    <x v="1"/>
  </r>
  <r>
    <s v="2020_RR11"/>
    <s v="Lord of the Rims"/>
    <x v="2"/>
    <n v="1012"/>
    <n v="6"/>
    <n v="1039"/>
    <n v="13"/>
    <n v="34"/>
    <n v="0.38235294117647056"/>
    <n v="34"/>
    <n v="13"/>
    <x v="1"/>
  </r>
  <r>
    <s v="2020_RR11"/>
    <s v="Stevo's Bet Slip"/>
    <x v="7"/>
    <n v="1054"/>
    <n v="3"/>
    <n v="1038"/>
    <n v="13"/>
    <n v="34"/>
    <n v="0.38235294117647056"/>
    <n v="34"/>
    <n v="13"/>
    <x v="1"/>
  </r>
  <r>
    <s v="2020_RR11"/>
    <s v="Lord of the Rims"/>
    <x v="3"/>
    <n v="1031"/>
    <n v="3"/>
    <n v="1024"/>
    <n v="12"/>
    <n v="25"/>
    <n v="0.48"/>
    <n v="34"/>
    <n v="16"/>
    <x v="1"/>
  </r>
  <r>
    <s v="2020_RR11"/>
    <s v="Stevo's Bet Slip"/>
    <x v="4"/>
    <n v="1013"/>
    <n v="4"/>
    <n v="1009"/>
    <n v="12"/>
    <n v="33"/>
    <n v="0.36363636363636365"/>
    <n v="34"/>
    <n v="12"/>
    <x v="1"/>
  </r>
  <r>
    <s v="2020_RR12"/>
    <s v="The Dancing Bears"/>
    <x v="0"/>
    <n v="893"/>
    <n v="4"/>
    <n v="916"/>
    <n v="13"/>
    <n v="33"/>
    <n v="0.39393939393939392"/>
    <n v="34"/>
    <n v="13"/>
    <x v="1"/>
  </r>
  <r>
    <s v="2020_RR12"/>
    <s v="B2B Specialists"/>
    <x v="1"/>
    <n v="1028"/>
    <n v="3"/>
    <n v="1025"/>
    <n v="12"/>
    <n v="33"/>
    <n v="0.36363636363636365"/>
    <n v="34"/>
    <n v="12"/>
    <x v="1"/>
  </r>
  <r>
    <s v="2020_RR12"/>
    <s v="The Dancing Bears"/>
    <x v="5"/>
    <n v="996"/>
    <n v="2"/>
    <n v="995"/>
    <n v="12"/>
    <n v="32"/>
    <n v="0.375"/>
    <n v="34"/>
    <n v="13"/>
    <x v="1"/>
  </r>
  <r>
    <s v="2020_RR12"/>
    <s v="B2B Specialists"/>
    <x v="6"/>
    <n v="888"/>
    <n v="1"/>
    <n v="869"/>
    <n v="13"/>
    <n v="26"/>
    <n v="0.5"/>
    <n v="34"/>
    <n v="17"/>
    <x v="1"/>
  </r>
  <r>
    <s v="2020_QF"/>
    <s v="Lord of the Rims"/>
    <x v="2"/>
    <n v="1039"/>
    <n v="3"/>
    <n v="1020"/>
    <n v="14"/>
    <n v="34"/>
    <n v="0.41176470588235292"/>
    <n v="34"/>
    <n v="14"/>
    <x v="1"/>
  </r>
  <r>
    <s v="2020_QF"/>
    <s v="Stevo's Bet Slip"/>
    <x v="7"/>
    <n v="1038"/>
    <n v="5"/>
    <n v="1056"/>
    <n v="14"/>
    <n v="34"/>
    <n v="0.41176470588235292"/>
    <n v="34"/>
    <n v="14"/>
    <x v="1"/>
  </r>
  <r>
    <s v="2020_QF"/>
    <s v="Lord of the Rims"/>
    <x v="3"/>
    <n v="1024"/>
    <n v="4"/>
    <n v="1017"/>
    <n v="13"/>
    <n v="25"/>
    <n v="0.52"/>
    <n v="34"/>
    <n v="18"/>
    <x v="1"/>
  </r>
  <r>
    <s v="2020_QF"/>
    <s v="Stevo's Bet Slip"/>
    <x v="4"/>
    <n v="1009"/>
    <n v="4"/>
    <n v="1017"/>
    <n v="13"/>
    <n v="33"/>
    <n v="0.39393939393939392"/>
    <n v="34"/>
    <n v="13"/>
    <x v="1"/>
  </r>
  <r>
    <s v="2020_EF"/>
    <s v="The Dancing Bears"/>
    <x v="0"/>
    <n v="916"/>
    <n v="2"/>
    <n v="898"/>
    <n v="14"/>
    <n v="33"/>
    <n v="0.42424242424242425"/>
    <n v="34"/>
    <n v="14"/>
    <x v="1"/>
  </r>
  <r>
    <s v="2020_EF"/>
    <s v="B2B Specialists"/>
    <x v="1"/>
    <n v="1025"/>
    <n v="5"/>
    <n v="1035"/>
    <n v="13"/>
    <n v="33"/>
    <n v="0.39393939393939392"/>
    <n v="34"/>
    <n v="13"/>
    <x v="1"/>
  </r>
  <r>
    <s v="2020_EF"/>
    <s v="The Dancing Bears"/>
    <x v="5"/>
    <n v="995"/>
    <n v="5"/>
    <n v="1002"/>
    <n v="13"/>
    <n v="32"/>
    <n v="0.40625"/>
    <n v="34"/>
    <n v="14"/>
    <x v="1"/>
  </r>
  <r>
    <s v="2020_EF"/>
    <s v="B2B Specialists"/>
    <x v="6"/>
    <n v="869"/>
    <n v="3"/>
    <n v="870"/>
    <n v="14"/>
    <n v="26"/>
    <n v="0.53846153846153844"/>
    <n v="34"/>
    <n v="18"/>
    <x v="1"/>
  </r>
  <r>
    <s v="2020_SF"/>
    <s v="B2B Specialists"/>
    <x v="1"/>
    <n v="1035"/>
    <n v="6"/>
    <n v="1053"/>
    <n v="14"/>
    <n v="33"/>
    <n v="0.42424242424242425"/>
    <n v="34"/>
    <n v="14"/>
    <x v="1"/>
  </r>
  <r>
    <s v="2020_SF"/>
    <s v="B2B Specialists"/>
    <x v="6"/>
    <n v="870"/>
    <n v="1"/>
    <n v="852"/>
    <n v="15"/>
    <n v="26"/>
    <n v="0.57692307692307687"/>
    <n v="34"/>
    <n v="20"/>
    <x v="1"/>
  </r>
  <r>
    <s v="2020_SF"/>
    <s v="Lord of the Rims"/>
    <x v="2"/>
    <n v="1020"/>
    <n v="4"/>
    <n v="1017"/>
    <n v="15"/>
    <n v="34"/>
    <n v="0.44117647058823528"/>
    <n v="34"/>
    <n v="15"/>
    <x v="1"/>
  </r>
  <r>
    <s v="2020_SF"/>
    <s v="Lord of the Rims"/>
    <x v="3"/>
    <n v="1017"/>
    <n v="5"/>
    <n v="1020"/>
    <n v="14"/>
    <n v="25"/>
    <n v="0.56000000000000005"/>
    <n v="34"/>
    <n v="19"/>
    <x v="1"/>
  </r>
  <r>
    <s v="2020_!4"/>
    <s v="GARTER"/>
    <x v="0"/>
    <n v="898"/>
    <n v="2"/>
    <n v="890"/>
    <n v="15"/>
    <n v="33"/>
    <n v="0.45454545454545453"/>
    <n v="34"/>
    <n v="15"/>
    <x v="1"/>
  </r>
  <r>
    <s v="2020_!4"/>
    <s v="LESTER"/>
    <x v="5"/>
    <n v="1002"/>
    <n v="4"/>
    <n v="1010"/>
    <n v="14"/>
    <n v="32"/>
    <n v="0.4375"/>
    <n v="34"/>
    <n v="15"/>
    <x v="1"/>
  </r>
  <r>
    <s v="2020_I3"/>
    <s v="KAPPAZ"/>
    <x v="1"/>
    <n v="1053"/>
    <n v="4"/>
    <n v="1042"/>
    <n v="15"/>
    <n v="33"/>
    <n v="0.45454545454545453"/>
    <n v="34"/>
    <n v="15"/>
    <x v="1"/>
  </r>
  <r>
    <s v="2020_I3"/>
    <s v="MELONS"/>
    <x v="6"/>
    <n v="852"/>
    <n v="5"/>
    <n v="863"/>
    <n v="16"/>
    <n v="26"/>
    <n v="0.61538461538461542"/>
    <n v="34"/>
    <n v="21"/>
    <x v="1"/>
  </r>
  <r>
    <s v="2020_GF"/>
    <s v="Lord of the Rims"/>
    <x v="2"/>
    <n v="1017"/>
    <n v="2"/>
    <n v="1005"/>
    <n v="16"/>
    <n v="34"/>
    <n v="0.47058823529411764"/>
    <n v="34"/>
    <n v="16"/>
    <x v="1"/>
  </r>
  <r>
    <s v="2020_GF"/>
    <s v="Stevo's Bet Slip"/>
    <x v="7"/>
    <n v="1056"/>
    <n v="5"/>
    <n v="1056"/>
    <n v="15"/>
    <n v="34"/>
    <n v="0.44117647058823528"/>
    <n v="34"/>
    <n v="15"/>
    <x v="1"/>
  </r>
  <r>
    <s v="2020_GF"/>
    <s v="Lord of the Rims"/>
    <x v="3"/>
    <n v="1020"/>
    <n v="7"/>
    <n v="1050"/>
    <n v="15"/>
    <n v="25"/>
    <n v="0.6"/>
    <n v="34"/>
    <n v="20"/>
    <x v="1"/>
  </r>
  <r>
    <s v="2020_GF"/>
    <s v="Stevo's Bet Slip"/>
    <x v="4"/>
    <n v="1017"/>
    <n v="2"/>
    <n v="999"/>
    <n v="14"/>
    <n v="33"/>
    <n v="0.42424242424242425"/>
    <n v="34"/>
    <n v="14"/>
    <x v="1"/>
  </r>
  <r>
    <s v="2020_I2"/>
    <s v="PMAC"/>
    <x v="7"/>
    <n v="1056"/>
    <n v="2"/>
    <n v="1048"/>
    <n v="16"/>
    <n v="34"/>
    <n v="0.47058823529411764"/>
    <n v="34"/>
    <n v="16"/>
    <x v="1"/>
  </r>
  <r>
    <s v="2020_I2"/>
    <s v="SPOON"/>
    <x v="4"/>
    <n v="999"/>
    <n v="3"/>
    <n v="1007"/>
    <n v="15"/>
    <n v="33"/>
    <n v="0.45454545454545453"/>
    <n v="34"/>
    <n v="15"/>
    <x v="1"/>
  </r>
  <r>
    <s v="2020_I1"/>
    <s v="NAHKLA"/>
    <x v="2"/>
    <n v="1005"/>
    <n v="4"/>
    <n v="999"/>
    <n v="17"/>
    <n v="34"/>
    <n v="0.5"/>
    <n v="34"/>
    <n v="17"/>
    <x v="1"/>
  </r>
  <r>
    <s v="2020_I1"/>
    <s v="RICHO"/>
    <x v="3"/>
    <n v="1050"/>
    <n v="5"/>
    <n v="1056"/>
    <n v="16"/>
    <n v="25"/>
    <n v="0.64"/>
    <n v="34"/>
    <n v="22"/>
    <x v="1"/>
  </r>
  <r>
    <s v="2021_RR1"/>
    <s v="ESTEEM"/>
    <x v="4"/>
    <n v="1045"/>
    <n v="1"/>
    <n v="1034"/>
    <n v="16"/>
    <n v="33"/>
    <n v="0.48484848484848486"/>
    <n v="34"/>
    <n v="16"/>
    <x v="2"/>
  </r>
  <r>
    <s v="2021_RR1"/>
    <s v="CHOL'S HOLE"/>
    <x v="1"/>
    <n v="1042"/>
    <n v="3"/>
    <n v="1053"/>
    <n v="16"/>
    <n v="33"/>
    <n v="0.48484848484848486"/>
    <n v="34"/>
    <n v="16"/>
    <x v="2"/>
  </r>
  <r>
    <s v="2021_RR1"/>
    <s v="CHOL'S HOLE"/>
    <x v="5"/>
    <n v="1010"/>
    <n v="1"/>
    <n v="1000"/>
    <n v="15"/>
    <n v="32"/>
    <n v="0.46875"/>
    <n v="34"/>
    <n v="16"/>
    <x v="2"/>
  </r>
  <r>
    <s v="2021_RR1"/>
    <s v="ESTEEM"/>
    <x v="2"/>
    <n v="1040"/>
    <n v="3"/>
    <n v="1050"/>
    <n v="18"/>
    <n v="34"/>
    <n v="0.52941176470588236"/>
    <n v="34"/>
    <n v="18"/>
    <x v="2"/>
  </r>
  <r>
    <s v="2021_RR2"/>
    <s v="PIECE OF CAKE"/>
    <x v="0"/>
    <n v="890"/>
    <n v="0"/>
    <n v="880"/>
    <n v="16"/>
    <n v="33"/>
    <n v="0.48484848484848486"/>
    <n v="34"/>
    <n v="16"/>
    <x v="2"/>
  </r>
  <r>
    <s v="2021_RR2"/>
    <s v="PMAC GETS LUCE"/>
    <x v="7"/>
    <n v="1048"/>
    <n v="5"/>
    <n v="1065"/>
    <n v="17"/>
    <n v="34"/>
    <n v="0.5"/>
    <n v="34"/>
    <n v="17"/>
    <x v="2"/>
  </r>
  <r>
    <s v="2021_RR2"/>
    <s v="PIECE OF CAKE"/>
    <x v="3"/>
    <n v="1056"/>
    <n v="4"/>
    <n v="1063"/>
    <n v="17"/>
    <n v="25"/>
    <n v="0.68"/>
    <n v="34"/>
    <n v="23"/>
    <x v="2"/>
  </r>
  <r>
    <s v="2021_RR2"/>
    <s v="PMAC GETS LUCE"/>
    <x v="6"/>
    <n v="1007"/>
    <n v="0"/>
    <n v="993"/>
    <n v="17"/>
    <n v="26"/>
    <n v="0.65384615384615385"/>
    <n v="34"/>
    <n v="22"/>
    <x v="2"/>
  </r>
  <r>
    <s v="2021_RR3"/>
    <s v="PIECE OF CAKE"/>
    <x v="0"/>
    <n v="880"/>
    <n v="3"/>
    <n v="887"/>
    <n v="17"/>
    <n v="33"/>
    <n v="0.51515151515151514"/>
    <n v="34"/>
    <n v="18"/>
    <x v="2"/>
  </r>
  <r>
    <s v="2021_RR3"/>
    <s v="CHOL'S HOLE"/>
    <x v="1"/>
    <n v="1042"/>
    <n v="6"/>
    <n v="1057"/>
    <n v="17"/>
    <n v="33"/>
    <n v="0.51515151515151514"/>
    <n v="34"/>
    <n v="18"/>
    <x v="2"/>
  </r>
  <r>
    <s v="2021_RR3"/>
    <s v="CHOL'S HOLE"/>
    <x v="5"/>
    <n v="1010"/>
    <n v="1"/>
    <n v="981"/>
    <n v="16"/>
    <n v="32"/>
    <n v="0.5"/>
    <n v="34"/>
    <n v="17"/>
    <x v="2"/>
  </r>
  <r>
    <s v="2021_RR3"/>
    <s v="PIECE OF CAKE"/>
    <x v="3"/>
    <n v="1063"/>
    <n v="5"/>
    <n v="1070"/>
    <n v="18"/>
    <n v="25"/>
    <n v="0.72"/>
    <n v="34"/>
    <n v="24"/>
    <x v="2"/>
  </r>
  <r>
    <s v="2021_RR4"/>
    <s v="ESTEEM"/>
    <x v="4"/>
    <n v="1045"/>
    <n v="8"/>
    <n v="1075"/>
    <n v="17"/>
    <n v="33"/>
    <n v="0.51515151515151514"/>
    <n v="34"/>
    <n v="18"/>
    <x v="2"/>
  </r>
  <r>
    <s v="2021_RR4"/>
    <s v="ESTEEM"/>
    <x v="2"/>
    <n v="1040"/>
    <n v="2"/>
    <n v="1019"/>
    <n v="19"/>
    <n v="34"/>
    <n v="0.55882352941176472"/>
    <n v="34"/>
    <n v="19"/>
    <x v="2"/>
  </r>
  <r>
    <s v="2021_RR4"/>
    <s v="PMAC GETS LUCE"/>
    <x v="7"/>
    <n v="1065"/>
    <n v="5"/>
    <n v="1063"/>
    <n v="18"/>
    <n v="34"/>
    <n v="0.52941176470588236"/>
    <n v="34"/>
    <n v="18"/>
    <x v="2"/>
  </r>
  <r>
    <s v="2021_RR4"/>
    <s v="PMAC GETS LUCE"/>
    <x v="6"/>
    <n v="993"/>
    <n v="3"/>
    <n v="986"/>
    <n v="18"/>
    <n v="26"/>
    <n v="0.69230769230769229"/>
    <n v="34"/>
    <n v="24"/>
    <x v="2"/>
  </r>
  <r>
    <s v="2021_RR5"/>
    <s v="CHOL'S HOLE"/>
    <x v="1"/>
    <n v="1057"/>
    <n v="3"/>
    <n v="1047"/>
    <n v="18"/>
    <n v="33"/>
    <n v="0.54545454545454541"/>
    <n v="34"/>
    <n v="19"/>
    <x v="2"/>
  </r>
  <r>
    <s v="2021_RR5"/>
    <s v="CHOL'S HOLE"/>
    <x v="5"/>
    <n v="981"/>
    <n v="2"/>
    <n v="967"/>
    <n v="17"/>
    <n v="32"/>
    <n v="0.53125"/>
    <n v="34"/>
    <n v="18"/>
    <x v="2"/>
  </r>
  <r>
    <s v="2021_RR5"/>
    <s v="PMAC GETS LUCE"/>
    <x v="7"/>
    <n v="1063"/>
    <n v="7"/>
    <n v="1093"/>
    <n v="19"/>
    <n v="34"/>
    <n v="0.55882352941176472"/>
    <n v="34"/>
    <n v="19"/>
    <x v="2"/>
  </r>
  <r>
    <s v="2021_RR5"/>
    <s v="PMAC GETS LUCE"/>
    <x v="6"/>
    <n v="986"/>
    <n v="2"/>
    <n v="980"/>
    <n v="19"/>
    <n v="26"/>
    <n v="0.73076923076923073"/>
    <n v="34"/>
    <n v="25"/>
    <x v="2"/>
  </r>
  <r>
    <s v="2021_RR6"/>
    <s v="ESTEEM"/>
    <x v="4"/>
    <n v="1075"/>
    <n v="3"/>
    <n v="1082"/>
    <n v="18"/>
    <n v="33"/>
    <n v="0.54545454545454541"/>
    <n v="34"/>
    <n v="19"/>
    <x v="2"/>
  </r>
  <r>
    <s v="2021_RR6"/>
    <s v="PIECE OF CAKE"/>
    <x v="0"/>
    <n v="887"/>
    <n v="0"/>
    <n v="868"/>
    <n v="18"/>
    <n v="33"/>
    <n v="0.54545454545454541"/>
    <n v="34"/>
    <n v="19"/>
    <x v="2"/>
  </r>
  <r>
    <s v="2021_RR6"/>
    <s v="ESTEEM"/>
    <x v="2"/>
    <n v="1019"/>
    <n v="6"/>
    <n v="1047"/>
    <n v="20"/>
    <n v="34"/>
    <n v="0.58823529411764708"/>
    <n v="34"/>
    <n v="20"/>
    <x v="2"/>
  </r>
  <r>
    <s v="2021_RR6"/>
    <s v="PIECE OF CAKE"/>
    <x v="3"/>
    <n v="1070"/>
    <n v="3"/>
    <n v="1054"/>
    <n v="19"/>
    <n v="25"/>
    <n v="0.76"/>
    <n v="34"/>
    <n v="26"/>
    <x v="2"/>
  </r>
  <r>
    <s v="2021_RR7"/>
    <s v="PIECE OF CAKE"/>
    <x v="0"/>
    <n v="868"/>
    <n v="4"/>
    <n v="899"/>
    <n v="19"/>
    <n v="33"/>
    <n v="0.5757575757575758"/>
    <n v="34"/>
    <n v="20"/>
    <x v="2"/>
  </r>
  <r>
    <s v="2021_RR7"/>
    <s v="CHOL'S HOLE"/>
    <x v="1"/>
    <n v="1047"/>
    <n v="3"/>
    <n v="1026"/>
    <n v="19"/>
    <n v="33"/>
    <n v="0.5757575757575758"/>
    <n v="34"/>
    <n v="20"/>
    <x v="2"/>
  </r>
  <r>
    <s v="2021_RR7"/>
    <s v="CHOL'S HOLE"/>
    <x v="5"/>
    <n v="967"/>
    <n v="0"/>
    <n v="933"/>
    <n v="18"/>
    <n v="32"/>
    <n v="0.5625"/>
    <n v="34"/>
    <n v="19"/>
    <x v="2"/>
  </r>
  <r>
    <s v="2021_RR7"/>
    <s v="PIECE OF CAKE"/>
    <x v="3"/>
    <n v="1054"/>
    <n v="5"/>
    <n v="1078"/>
    <n v="20"/>
    <n v="25"/>
    <n v="0.8"/>
    <n v="34"/>
    <n v="27"/>
    <x v="2"/>
  </r>
  <r>
    <s v="2021_RR8"/>
    <s v="ESTEEM"/>
    <x v="4"/>
    <n v="1082"/>
    <n v="4"/>
    <n v="1084"/>
    <n v="19"/>
    <n v="33"/>
    <n v="0.5757575757575758"/>
    <n v="34"/>
    <n v="20"/>
    <x v="2"/>
  </r>
  <r>
    <s v="2021_RR8"/>
    <s v="ESTEEM"/>
    <x v="2"/>
    <n v="1047"/>
    <n v="2"/>
    <n v="1031"/>
    <n v="21"/>
    <n v="34"/>
    <n v="0.61764705882352944"/>
    <n v="34"/>
    <n v="21"/>
    <x v="2"/>
  </r>
  <r>
    <s v="2021_RR8"/>
    <s v="PMAC GETS LUCE"/>
    <x v="7"/>
    <n v="1093"/>
    <n v="2"/>
    <n v="1082"/>
    <n v="20"/>
    <n v="34"/>
    <n v="0.58823529411764708"/>
    <n v="34"/>
    <n v="20"/>
    <x v="2"/>
  </r>
  <r>
    <s v="2021_RR8"/>
    <s v="PMAC GETS LUCE"/>
    <x v="6"/>
    <n v="980"/>
    <n v="5"/>
    <n v="1005"/>
    <n v="20"/>
    <n v="26"/>
    <n v="0.76923076923076927"/>
    <n v="34"/>
    <n v="26"/>
    <x v="2"/>
  </r>
  <r>
    <s v="2021_RR9"/>
    <s v="ESTEEM"/>
    <x v="4"/>
    <n v="1084"/>
    <n v="4"/>
    <n v="1085"/>
    <n v="20"/>
    <n v="33"/>
    <n v="0.60606060606060608"/>
    <n v="34"/>
    <n v="21"/>
    <x v="2"/>
  </r>
  <r>
    <s v="2021_RR9"/>
    <s v="PIECE OF CAKE"/>
    <x v="0"/>
    <n v="899"/>
    <n v="0"/>
    <n v="882"/>
    <n v="20"/>
    <n v="33"/>
    <n v="0.60606060606060608"/>
    <n v="34"/>
    <n v="21"/>
    <x v="2"/>
  </r>
  <r>
    <s v="2021_RR9"/>
    <s v="ESTEEM"/>
    <x v="2"/>
    <n v="1031"/>
    <n v="3"/>
    <n v="1030"/>
    <n v="22"/>
    <n v="34"/>
    <n v="0.6470588235294118"/>
    <n v="34"/>
    <n v="22"/>
    <x v="2"/>
  </r>
  <r>
    <s v="2021_RR9"/>
    <s v="PIECE OF CAKE"/>
    <x v="3"/>
    <n v="1078"/>
    <n v="5"/>
    <n v="1095"/>
    <n v="21"/>
    <n v="25"/>
    <n v="0.84"/>
    <n v="34"/>
    <n v="29"/>
    <x v="2"/>
  </r>
  <r>
    <s v="2021_RR10"/>
    <s v="CHOL'S HOLE"/>
    <x v="1"/>
    <n v="1026"/>
    <n v="4"/>
    <n v="1027"/>
    <n v="20"/>
    <n v="33"/>
    <n v="0.60606060606060608"/>
    <n v="34"/>
    <n v="21"/>
    <x v="2"/>
  </r>
  <r>
    <s v="2021_RR10"/>
    <s v="CHOL'S HOLE"/>
    <x v="5"/>
    <n v="933"/>
    <n v="1"/>
    <n v="913"/>
    <n v="19"/>
    <n v="32"/>
    <n v="0.59375"/>
    <n v="34"/>
    <n v="20"/>
    <x v="2"/>
  </r>
  <r>
    <s v="2021_RR10"/>
    <s v="PMAC GETS LUCE"/>
    <x v="7"/>
    <n v="1082"/>
    <n v="3"/>
    <n v="1081"/>
    <n v="21"/>
    <n v="34"/>
    <n v="0.61764705882352944"/>
    <n v="34"/>
    <n v="21"/>
    <x v="2"/>
  </r>
  <r>
    <s v="2021_RR10"/>
    <s v="PMAC GETS LUCE"/>
    <x v="6"/>
    <n v="1005"/>
    <n v="5"/>
    <n v="1025"/>
    <n v="21"/>
    <n v="26"/>
    <n v="0.80769230769230771"/>
    <n v="34"/>
    <n v="27"/>
    <x v="2"/>
  </r>
  <r>
    <s v="2021_RR11"/>
    <s v="ESTEEM"/>
    <x v="4"/>
    <n v="1085"/>
    <n v="1"/>
    <n v="1046"/>
    <n v="21"/>
    <n v="33"/>
    <n v="0.63636363636363635"/>
    <n v="34"/>
    <n v="22"/>
    <x v="2"/>
  </r>
  <r>
    <s v="2021_RR11"/>
    <s v="CHOL'S HOLE"/>
    <x v="1"/>
    <n v="1027"/>
    <n v="5"/>
    <n v="1062"/>
    <n v="21"/>
    <n v="33"/>
    <n v="0.63636363636363635"/>
    <n v="34"/>
    <n v="22"/>
    <x v="2"/>
  </r>
  <r>
    <s v="2021_RR11"/>
    <s v="CHOL'S HOLE"/>
    <x v="5"/>
    <n v="913"/>
    <n v="4"/>
    <n v="951"/>
    <n v="20"/>
    <n v="32"/>
    <n v="0.625"/>
    <n v="34"/>
    <n v="21"/>
    <x v="2"/>
  </r>
  <r>
    <s v="2021_RR11"/>
    <s v="ESTEEM"/>
    <x v="2"/>
    <n v="1030"/>
    <n v="1"/>
    <n v="996"/>
    <n v="23"/>
    <n v="34"/>
    <n v="0.67647058823529416"/>
    <n v="34"/>
    <n v="23"/>
    <x v="2"/>
  </r>
  <r>
    <s v="2021_RR12"/>
    <s v="PIECE OF CAKE"/>
    <x v="0"/>
    <n v="882"/>
    <n v="2"/>
    <n v="871"/>
    <n v="21"/>
    <n v="33"/>
    <n v="0.63636363636363635"/>
    <n v="34"/>
    <n v="22"/>
    <x v="2"/>
  </r>
  <r>
    <s v="2021_RR12"/>
    <s v="PMAC GETS LUCE"/>
    <x v="7"/>
    <n v="1081"/>
    <n v="2"/>
    <n v="1064"/>
    <n v="22"/>
    <n v="34"/>
    <n v="0.6470588235294118"/>
    <n v="34"/>
    <n v="22"/>
    <x v="2"/>
  </r>
  <r>
    <s v="2021_RR12"/>
    <s v="PIECE OF CAKE"/>
    <x v="3"/>
    <n v="1095"/>
    <n v="7"/>
    <n v="1112"/>
    <n v="22"/>
    <n v="25"/>
    <n v="0.88"/>
    <n v="34"/>
    <n v="30"/>
    <x v="2"/>
  </r>
  <r>
    <s v="2021_RR12"/>
    <s v="PMAC GETS LUCE"/>
    <x v="6"/>
    <n v="1025"/>
    <n v="7"/>
    <n v="1036"/>
    <n v="22"/>
    <n v="26"/>
    <n v="0.84615384615384615"/>
    <n v="34"/>
    <n v="29"/>
    <x v="2"/>
  </r>
  <r>
    <s v="2021_QF"/>
    <s v="ESTEEM"/>
    <x v="4"/>
    <n v="1046"/>
    <n v="4"/>
    <n v="1051"/>
    <n v="22"/>
    <n v="33"/>
    <n v="0.66666666666666663"/>
    <n v="34"/>
    <n v="23"/>
    <x v="2"/>
  </r>
  <r>
    <s v="2021_QF"/>
    <s v="ESTEEM"/>
    <x v="2"/>
    <n v="996"/>
    <n v="4"/>
    <n v="1003"/>
    <n v="24"/>
    <n v="34"/>
    <n v="0.70588235294117652"/>
    <n v="34"/>
    <n v="24"/>
    <x v="2"/>
  </r>
  <r>
    <s v="2021_QF"/>
    <s v="PMAC GETS LUCE"/>
    <x v="7"/>
    <n v="1064"/>
    <n v="2"/>
    <n v="1039"/>
    <n v="23"/>
    <n v="34"/>
    <n v="0.67647058823529416"/>
    <n v="34"/>
    <n v="23"/>
    <x v="2"/>
  </r>
  <r>
    <s v="2021_QF"/>
    <s v="PMAC GETS LUCE"/>
    <x v="6"/>
    <n v="1036"/>
    <n v="5"/>
    <n v="1049"/>
    <n v="23"/>
    <n v="26"/>
    <n v="0.88461538461538458"/>
    <n v="34"/>
    <n v="30"/>
    <x v="2"/>
  </r>
  <r>
    <s v="2021_EF"/>
    <s v="PIECE OF CAKE"/>
    <x v="0"/>
    <n v="871"/>
    <n v="1"/>
    <n v="852"/>
    <n v="22"/>
    <n v="33"/>
    <n v="0.66666666666666663"/>
    <n v="34"/>
    <n v="23"/>
    <x v="2"/>
  </r>
  <r>
    <s v="2021_EF"/>
    <s v="CHOL'S HOLE"/>
    <x v="1"/>
    <n v="1062"/>
    <n v="5"/>
    <n v="1064"/>
    <n v="22"/>
    <n v="33"/>
    <n v="0.66666666666666663"/>
    <n v="34"/>
    <n v="23"/>
    <x v="2"/>
  </r>
  <r>
    <s v="2021_EF"/>
    <s v="CHOL'S HOLE"/>
    <x v="5"/>
    <n v="951"/>
    <n v="4"/>
    <n v="956"/>
    <n v="21"/>
    <n v="32"/>
    <n v="0.65625"/>
    <n v="34"/>
    <n v="22"/>
    <x v="2"/>
  </r>
  <r>
    <s v="2021_EF"/>
    <s v="PIECE OF CAKE"/>
    <x v="3"/>
    <n v="1112"/>
    <n v="6"/>
    <n v="1124"/>
    <n v="23"/>
    <n v="25"/>
    <n v="0.92"/>
    <n v="34"/>
    <n v="31"/>
    <x v="2"/>
  </r>
  <r>
    <s v="2021_I4"/>
    <s v="GARTER"/>
    <x v="0"/>
    <n v="852"/>
    <n v="2"/>
    <n v="847"/>
    <n v="23"/>
    <n v="33"/>
    <n v="0.69696969696969702"/>
    <n v="34"/>
    <n v="24"/>
    <x v="2"/>
  </r>
  <r>
    <s v="2021_I4"/>
    <s v="RICHO"/>
    <x v="3"/>
    <n v="1124"/>
    <n v="5"/>
    <n v="1129"/>
    <n v="24"/>
    <n v="25"/>
    <n v="0.96"/>
    <n v="34"/>
    <n v="33"/>
    <x v="2"/>
  </r>
  <r>
    <s v="2021_SF"/>
    <s v="CHOL'S HOLE"/>
    <x v="1"/>
    <n v="1064"/>
    <n v="6"/>
    <n v="1100"/>
    <n v="23"/>
    <n v="33"/>
    <n v="0.69696969696969702"/>
    <n v="34"/>
    <n v="24"/>
    <x v="2"/>
  </r>
  <r>
    <s v="2021_SF"/>
    <s v="CHOL'S HOLE"/>
    <x v="5"/>
    <n v="956"/>
    <n v="2"/>
    <n v="979"/>
    <n v="22"/>
    <n v="32"/>
    <n v="0.6875"/>
    <n v="34"/>
    <n v="23"/>
    <x v="2"/>
  </r>
  <r>
    <s v="2021_SF"/>
    <s v="PMAC GETS LUCE"/>
    <x v="7"/>
    <n v="1039"/>
    <n v="1"/>
    <n v="1013"/>
    <n v="24"/>
    <n v="34"/>
    <n v="0.70588235294117652"/>
    <n v="34"/>
    <n v="24"/>
    <x v="2"/>
  </r>
  <r>
    <s v="2021_SF"/>
    <s v="PMAC GETS LUCE"/>
    <x v="6"/>
    <n v="1049"/>
    <n v="0"/>
    <n v="1016"/>
    <n v="24"/>
    <n v="26"/>
    <n v="0.92307692307692313"/>
    <n v="34"/>
    <n v="31"/>
    <x v="2"/>
  </r>
  <r>
    <s v="2021_GF"/>
    <s v="ESTEEM"/>
    <x v="4"/>
    <n v="1051"/>
    <n v="2"/>
    <n v="1034"/>
    <n v="23"/>
    <n v="33"/>
    <n v="0.69696969696969702"/>
    <n v="34"/>
    <n v="24"/>
    <x v="2"/>
  </r>
  <r>
    <s v="2021_GF"/>
    <s v="CHOL'S HOLE"/>
    <x v="1"/>
    <n v="1100"/>
    <n v="4"/>
    <n v="1109"/>
    <n v="24"/>
    <n v="33"/>
    <n v="0.72727272727272729"/>
    <n v="34"/>
    <n v="25"/>
    <x v="2"/>
  </r>
  <r>
    <s v="2021_GF"/>
    <s v="CHOL'S HOLE"/>
    <x v="5"/>
    <n v="979"/>
    <n v="3"/>
    <n v="981"/>
    <n v="23"/>
    <n v="32"/>
    <n v="0.71875"/>
    <n v="34"/>
    <n v="24"/>
    <x v="2"/>
  </r>
  <r>
    <s v="2021_GF"/>
    <s v="ESTEEM"/>
    <x v="2"/>
    <n v="1003"/>
    <n v="4"/>
    <n v="1009"/>
    <n v="25"/>
    <n v="34"/>
    <n v="0.73529411764705888"/>
    <n v="34"/>
    <n v="25"/>
    <x v="2"/>
  </r>
  <r>
    <s v="2021_PF"/>
    <s v="PIECE OF CAKE"/>
    <x v="0"/>
    <n v="847"/>
    <n v="0"/>
    <n v="836"/>
    <n v="24"/>
    <n v="33"/>
    <n v="0.72727272727272729"/>
    <n v="34"/>
    <n v="25"/>
    <x v="2"/>
  </r>
  <r>
    <s v="2021_PF"/>
    <s v="PMAC GETS LUCE"/>
    <x v="7"/>
    <n v="1013"/>
    <n v="0"/>
    <n v="998"/>
    <n v="25"/>
    <n v="34"/>
    <n v="0.73529411764705888"/>
    <n v="34"/>
    <n v="25"/>
    <x v="2"/>
  </r>
  <r>
    <s v="2021_PF"/>
    <s v="PIECE OF CAKE"/>
    <x v="3"/>
    <n v="1129"/>
    <n v="8"/>
    <n v="1152"/>
    <n v="25"/>
    <n v="25"/>
    <n v="1"/>
    <n v="34"/>
    <n v="34"/>
    <x v="2"/>
  </r>
  <r>
    <s v="2021_PF"/>
    <s v="PMAC GETS LUCE"/>
    <x v="6"/>
    <n v="1016"/>
    <n v="6"/>
    <n v="1019"/>
    <n v="25"/>
    <n v="26"/>
    <n v="0.96153846153846156"/>
    <n v="34"/>
    <n v="33"/>
    <x v="2"/>
  </r>
  <r>
    <s v="2021_I3"/>
    <s v="PMAC"/>
    <x v="7"/>
    <n v="998"/>
    <n v="2"/>
    <n v="985"/>
    <n v="26"/>
    <n v="34"/>
    <n v="0.76470588235294112"/>
    <n v="34"/>
    <n v="26"/>
    <x v="2"/>
  </r>
  <r>
    <s v="2021_I3"/>
    <s v="SPOON"/>
    <x v="6"/>
    <n v="1019"/>
    <n v="5"/>
    <n v="1032"/>
    <n v="26"/>
    <n v="26"/>
    <n v="1"/>
    <n v="34"/>
    <n v="34"/>
    <x v="2"/>
  </r>
  <r>
    <s v="2021_I2"/>
    <s v="CHIEF"/>
    <x v="4"/>
    <n v="1034"/>
    <n v="6"/>
    <n v="1040"/>
    <n v="24"/>
    <n v="33"/>
    <n v="0.72727272727272729"/>
    <n v="34"/>
    <n v="25"/>
    <x v="2"/>
  </r>
  <r>
    <s v="2021_I2"/>
    <s v="NAKHLA"/>
    <x v="2"/>
    <n v="1009"/>
    <n v="5"/>
    <n v="1003"/>
    <n v="26"/>
    <n v="34"/>
    <n v="0.76470588235294112"/>
    <n v="34"/>
    <n v="26"/>
    <x v="2"/>
  </r>
  <r>
    <s v="2021_I1"/>
    <s v="KAPPAZ"/>
    <x v="1"/>
    <n v="1109"/>
    <n v="4"/>
    <n v="1113"/>
    <n v="25"/>
    <n v="33"/>
    <n v="0.75757575757575757"/>
    <n v="34"/>
    <n v="26"/>
    <x v="2"/>
  </r>
  <r>
    <s v="2021_I1"/>
    <s v="LESTER"/>
    <x v="5"/>
    <n v="981"/>
    <n v="3"/>
    <n v="977"/>
    <n v="24"/>
    <n v="32"/>
    <n v="0.75"/>
    <n v="34"/>
    <n v="26"/>
    <x v="2"/>
  </r>
  <r>
    <s v="2022_RR1"/>
    <s v="DOING OUR OWN RESEARCH"/>
    <x v="4"/>
    <n v="1040"/>
    <n v="6"/>
    <n v="1063"/>
    <n v="25"/>
    <n v="33"/>
    <n v="0.75757575757575757"/>
    <n v="34"/>
    <n v="26"/>
    <x v="3"/>
  </r>
  <r>
    <s v="2022_RR1"/>
    <s v="DOING OUR OWN RESEARCH"/>
    <x v="0"/>
    <n v="836"/>
    <n v="0"/>
    <n v="819"/>
    <n v="25"/>
    <n v="33"/>
    <n v="0.75757575757575757"/>
    <n v="34"/>
    <n v="26"/>
    <x v="3"/>
  </r>
  <r>
    <s v="2022_RR1"/>
    <s v="SHAI-DERMAN"/>
    <x v="5"/>
    <n v="977"/>
    <n v="3"/>
    <n v="975"/>
    <n v="25"/>
    <n v="32"/>
    <n v="0.78125"/>
    <n v="34"/>
    <n v="27"/>
    <x v="3"/>
  </r>
  <r>
    <s v="2022_RR1"/>
    <s v="SHAI-DERMAN"/>
    <x v="2"/>
    <n v="1003"/>
    <n v="3"/>
    <n v="999"/>
    <n v="27"/>
    <n v="34"/>
    <n v="0.79411764705882348"/>
    <n v="34"/>
    <n v="27"/>
    <x v="3"/>
  </r>
  <r>
    <s v="2022_RR2"/>
    <s v="KENNETTS CURSE"/>
    <x v="1"/>
    <n v="1113"/>
    <n v="3"/>
    <n v="1120"/>
    <n v="26"/>
    <n v="33"/>
    <n v="0.78787878787878785"/>
    <n v="34"/>
    <n v="27"/>
    <x v="3"/>
  </r>
  <r>
    <s v="2022_RR2"/>
    <s v="SHAI-DERMAN"/>
    <x v="5"/>
    <n v="975"/>
    <n v="1"/>
    <n v="951"/>
    <n v="26"/>
    <n v="32"/>
    <n v="0.8125"/>
    <n v="34"/>
    <n v="28"/>
    <x v="3"/>
  </r>
  <r>
    <s v="2022_RR2"/>
    <s v="SHAI-DERMAN"/>
    <x v="2"/>
    <n v="999"/>
    <n v="3"/>
    <n v="985"/>
    <n v="28"/>
    <n v="34"/>
    <n v="0.82352941176470584"/>
    <n v="34"/>
    <n v="28"/>
    <x v="3"/>
  </r>
  <r>
    <s v="2022_RR2"/>
    <s v="KENNETTS CURSE"/>
    <x v="7"/>
    <n v="985"/>
    <n v="6"/>
    <n v="1016"/>
    <n v="27"/>
    <n v="34"/>
    <n v="0.79411764705882348"/>
    <n v="34"/>
    <n v="27"/>
    <x v="3"/>
  </r>
  <r>
    <s v="2022_RR3"/>
    <s v="DOING OUR OWN RESEARCH"/>
    <x v="4"/>
    <n v="1063"/>
    <n v="7"/>
    <n v="1092"/>
    <n v="26"/>
    <n v="33"/>
    <n v="0.78787878787878785"/>
    <n v="34"/>
    <n v="27"/>
    <x v="3"/>
  </r>
  <r>
    <s v="2022_RR3"/>
    <s v="DOING OUR OWN RESEARCH"/>
    <x v="0"/>
    <n v="819"/>
    <n v="0"/>
    <n v="806"/>
    <n v="26"/>
    <n v="33"/>
    <n v="0.78787878787878785"/>
    <n v="34"/>
    <n v="27"/>
    <x v="3"/>
  </r>
  <r>
    <s v="2022_RR3"/>
    <s v="KENNETTS CURSE"/>
    <x v="1"/>
    <n v="1120"/>
    <n v="3"/>
    <n v="1105"/>
    <n v="27"/>
    <n v="33"/>
    <n v="0.81818181818181823"/>
    <n v="34"/>
    <n v="28"/>
    <x v="3"/>
  </r>
  <r>
    <s v="2022_RR3"/>
    <s v="KENNETTS CURSE"/>
    <x v="7"/>
    <n v="1016"/>
    <n v="5"/>
    <n v="1015"/>
    <n v="28"/>
    <n v="34"/>
    <n v="0.82352941176470584"/>
    <n v="34"/>
    <n v="28"/>
    <x v="3"/>
  </r>
  <r>
    <s v="2022_RR4"/>
    <s v="DOING OUR OWN RESEARCH"/>
    <x v="4"/>
    <n v="1092"/>
    <n v="3"/>
    <n v="1078"/>
    <n v="27"/>
    <n v="33"/>
    <n v="0.81818181818181823"/>
    <n v="34"/>
    <n v="28"/>
    <x v="3"/>
  </r>
  <r>
    <s v="2022_RR4"/>
    <s v="DOING OUR OWN RESEARCH"/>
    <x v="0"/>
    <n v="806"/>
    <n v="4"/>
    <n v="812"/>
    <n v="27"/>
    <n v="33"/>
    <n v="0.81818181818181823"/>
    <n v="34"/>
    <n v="28"/>
    <x v="3"/>
  </r>
  <r>
    <s v="2022_RR4"/>
    <s v="SHAI-DERMAN"/>
    <x v="5"/>
    <n v="951"/>
    <n v="3"/>
    <n v="941"/>
    <n v="27"/>
    <n v="32"/>
    <n v="0.84375"/>
    <n v="34"/>
    <n v="29"/>
    <x v="3"/>
  </r>
  <r>
    <s v="2022_RR4"/>
    <s v="SHAI-DERMAN"/>
    <x v="2"/>
    <n v="985"/>
    <n v="5"/>
    <n v="1003"/>
    <n v="29"/>
    <n v="34"/>
    <n v="0.8529411764705882"/>
    <n v="34"/>
    <n v="29"/>
    <x v="3"/>
  </r>
  <r>
    <s v="2022_RR5"/>
    <s v="KENNETTS CURSE"/>
    <x v="1"/>
    <n v="1105"/>
    <n v="3"/>
    <n v="1099"/>
    <n v="28"/>
    <n v="33"/>
    <n v="0.84848484848484851"/>
    <n v="34"/>
    <n v="29"/>
    <x v="3"/>
  </r>
  <r>
    <s v="2022_RR5"/>
    <s v="SHAI-DERMAN"/>
    <x v="5"/>
    <n v="941"/>
    <n v="0"/>
    <n v="920"/>
    <n v="28"/>
    <n v="32"/>
    <n v="0.875"/>
    <n v="34"/>
    <n v="30"/>
    <x v="3"/>
  </r>
  <r>
    <s v="2022_RR5"/>
    <s v="SHAI-DERMAN"/>
    <x v="2"/>
    <n v="1003"/>
    <n v="5"/>
    <n v="1024"/>
    <n v="30"/>
    <n v="34"/>
    <n v="0.88235294117647056"/>
    <n v="34"/>
    <n v="30"/>
    <x v="3"/>
  </r>
  <r>
    <s v="2022_RR5"/>
    <s v="KENNETTS CURSE"/>
    <x v="7"/>
    <n v="1015"/>
    <n v="4"/>
    <n v="1021"/>
    <n v="29"/>
    <n v="34"/>
    <n v="0.8529411764705882"/>
    <n v="34"/>
    <n v="29"/>
    <x v="3"/>
  </r>
  <r>
    <s v="2022_RR6"/>
    <s v="DOING OUR OWN RESEARCH"/>
    <x v="4"/>
    <n v="1078"/>
    <n v="4"/>
    <n v="1074"/>
    <n v="28"/>
    <n v="33"/>
    <n v="0.84848484848484851"/>
    <n v="34"/>
    <n v="29"/>
    <x v="3"/>
  </r>
  <r>
    <s v="2022_RR6"/>
    <s v="DOING OUR OWN RESEARCH"/>
    <x v="0"/>
    <n v="812"/>
    <n v="4"/>
    <n v="825"/>
    <n v="28"/>
    <n v="33"/>
    <n v="0.84848484848484851"/>
    <n v="34"/>
    <n v="29"/>
    <x v="3"/>
  </r>
  <r>
    <s v="2022_RR6"/>
    <s v="KENNETTS CURSE"/>
    <x v="1"/>
    <n v="1099"/>
    <n v="7"/>
    <n v="1116"/>
    <n v="29"/>
    <n v="33"/>
    <n v="0.87878787878787878"/>
    <n v="34"/>
    <n v="30"/>
    <x v="3"/>
  </r>
  <r>
    <s v="2022_RR6"/>
    <s v="KENNETTS CURSE"/>
    <x v="7"/>
    <n v="1021"/>
    <n v="2"/>
    <n v="995"/>
    <n v="30"/>
    <n v="34"/>
    <n v="0.88235294117647056"/>
    <n v="34"/>
    <n v="30"/>
    <x v="3"/>
  </r>
  <r>
    <s v="2022_RR7"/>
    <s v="DOING OUR OWN RESEARCH"/>
    <x v="4"/>
    <n v="1074"/>
    <n v="3"/>
    <n v="1062"/>
    <n v="29"/>
    <n v="33"/>
    <n v="0.87878787878787878"/>
    <n v="34"/>
    <n v="30"/>
    <x v="3"/>
  </r>
  <r>
    <s v="2022_RR7"/>
    <s v="DOING OUR OWN RESEARCH"/>
    <x v="0"/>
    <n v="825"/>
    <n v="6"/>
    <n v="845"/>
    <n v="29"/>
    <n v="33"/>
    <n v="0.87878787878787878"/>
    <n v="34"/>
    <n v="30"/>
    <x v="3"/>
  </r>
  <r>
    <s v="2022_RR7"/>
    <s v="SHAI-DERMAN"/>
    <x v="5"/>
    <n v="920"/>
    <n v="2"/>
    <n v="896"/>
    <n v="29"/>
    <n v="32"/>
    <n v="0.90625"/>
    <n v="34"/>
    <n v="31"/>
    <x v="3"/>
  </r>
  <r>
    <s v="2022_RR7"/>
    <s v="SHAI-DERMAN"/>
    <x v="2"/>
    <n v="1024"/>
    <n v="6"/>
    <n v="1040"/>
    <n v="31"/>
    <n v="34"/>
    <n v="0.91176470588235292"/>
    <n v="34"/>
    <n v="31"/>
    <x v="3"/>
  </r>
  <r>
    <s v="2022_RR8"/>
    <s v="KENNETTS CURSE"/>
    <x v="1"/>
    <n v="1116"/>
    <n v="4"/>
    <n v="1113"/>
    <n v="30"/>
    <n v="33"/>
    <n v="0.90909090909090906"/>
    <n v="34"/>
    <n v="31"/>
    <x v="3"/>
  </r>
  <r>
    <s v="2022_RR8"/>
    <s v="SHAI-DERMAN"/>
    <x v="5"/>
    <n v="896"/>
    <n v="2"/>
    <n v="881"/>
    <n v="30"/>
    <n v="32"/>
    <n v="0.9375"/>
    <n v="34"/>
    <n v="32"/>
    <x v="3"/>
  </r>
  <r>
    <s v="2022_RR8"/>
    <s v="SHAI-DERMAN"/>
    <x v="2"/>
    <n v="1040"/>
    <n v="5"/>
    <n v="1048"/>
    <n v="32"/>
    <n v="34"/>
    <n v="0.94117647058823528"/>
    <n v="34"/>
    <n v="32"/>
    <x v="3"/>
  </r>
  <r>
    <s v="2022_RR8"/>
    <s v="KENNETTS CURSE"/>
    <x v="7"/>
    <n v="995"/>
    <n v="5"/>
    <n v="1005"/>
    <n v="31"/>
    <n v="34"/>
    <n v="0.91176470588235292"/>
    <n v="34"/>
    <n v="31"/>
    <x v="3"/>
  </r>
  <r>
    <s v="2022_RR9"/>
    <s v="DOING OUR OWN RESEARCH"/>
    <x v="4"/>
    <n v="1062"/>
    <n v="1"/>
    <n v="1037"/>
    <n v="30"/>
    <n v="33"/>
    <n v="0.90909090909090906"/>
    <n v="34"/>
    <n v="31"/>
    <x v="3"/>
  </r>
  <r>
    <s v="2022_RR9"/>
    <s v="DOING OUR OWN RESEARCH"/>
    <x v="0"/>
    <n v="845"/>
    <n v="8"/>
    <n v="897"/>
    <n v="30"/>
    <n v="33"/>
    <n v="0.90909090909090906"/>
    <n v="34"/>
    <n v="31"/>
    <x v="3"/>
  </r>
  <r>
    <s v="2022_RR9"/>
    <s v="KENNETTS CURSE"/>
    <x v="1"/>
    <n v="1113"/>
    <n v="4"/>
    <n v="1099"/>
    <n v="31"/>
    <n v="33"/>
    <n v="0.93939393939393945"/>
    <n v="34"/>
    <n v="32"/>
    <x v="3"/>
  </r>
  <r>
    <s v="2022_RR9"/>
    <s v="KENNETTS CURSE"/>
    <x v="7"/>
    <n v="1005"/>
    <n v="3"/>
    <n v="992"/>
    <n v="32"/>
    <n v="34"/>
    <n v="0.94117647058823528"/>
    <n v="34"/>
    <n v="32"/>
    <x v="3"/>
  </r>
  <r>
    <s v="2022_ELIMINATION FINAL"/>
    <s v="DOING OUR OWN RESEARCH"/>
    <x v="4"/>
    <n v="1037"/>
    <n v="3"/>
    <n v="1038"/>
    <n v="31"/>
    <n v="33"/>
    <n v="0.93939393939393945"/>
    <n v="34"/>
    <n v="32"/>
    <x v="3"/>
  </r>
  <r>
    <s v="2022_ELIMINATION FINAL"/>
    <s v="DOING OUR OWN RESEARCH"/>
    <x v="0"/>
    <n v="897"/>
    <n v="4"/>
    <n v="912"/>
    <n v="31"/>
    <n v="33"/>
    <n v="0.93939393939393945"/>
    <n v="34"/>
    <n v="32"/>
    <x v="3"/>
  </r>
  <r>
    <s v="2022_ELIMINATION FINAL"/>
    <s v="SHAI-DERMAN"/>
    <x v="5"/>
    <n v="881"/>
    <n v="0"/>
    <n v="858"/>
    <n v="31"/>
    <n v="32"/>
    <n v="0.96875"/>
    <n v="34"/>
    <n v="33"/>
    <x v="3"/>
  </r>
  <r>
    <s v="2022_ELIMINATION FINAL"/>
    <s v="SHAI-DERMAN"/>
    <x v="2"/>
    <n v="1048"/>
    <n v="4"/>
    <n v="1055"/>
    <n v="33"/>
    <n v="34"/>
    <n v="0.97058823529411764"/>
    <n v="34"/>
    <n v="33"/>
    <x v="3"/>
  </r>
  <r>
    <s v="2022_GRAND FINAL"/>
    <s v="DOING OUR OWN RESEARCH"/>
    <x v="4"/>
    <n v="1038"/>
    <n v="4"/>
    <n v="1041"/>
    <n v="32"/>
    <n v="33"/>
    <n v="0.96969696969696972"/>
    <n v="34"/>
    <n v="33"/>
    <x v="3"/>
  </r>
  <r>
    <s v="2022_GRAND FINAL"/>
    <s v="DOING OUR OWN RESEARCH"/>
    <x v="0"/>
    <n v="912"/>
    <n v="6"/>
    <n v="934"/>
    <n v="32"/>
    <n v="33"/>
    <n v="0.96969696969696972"/>
    <n v="34"/>
    <n v="33"/>
    <x v="3"/>
  </r>
  <r>
    <s v="2022_GRAND FINAL"/>
    <s v="KENNETTS CURSE"/>
    <x v="1"/>
    <n v="1099"/>
    <n v="6"/>
    <n v="1108"/>
    <n v="32"/>
    <n v="33"/>
    <n v="0.96969696969696972"/>
    <n v="34"/>
    <n v="33"/>
    <x v="3"/>
  </r>
  <r>
    <s v="2022_GRAND FINAL"/>
    <s v="KENNETTS CURSE"/>
    <x v="7"/>
    <n v="992"/>
    <n v="1"/>
    <n v="958"/>
    <n v="33"/>
    <n v="34"/>
    <n v="0.97058823529411764"/>
    <n v="34"/>
    <n v="33"/>
    <x v="3"/>
  </r>
  <r>
    <s v="2022_I3"/>
    <s v="LESTER"/>
    <x v="5"/>
    <n v="858"/>
    <n v="5"/>
    <n v="868"/>
    <n v="32"/>
    <n v="32"/>
    <n v="1"/>
    <n v="34"/>
    <n v="34"/>
    <x v="3"/>
  </r>
  <r>
    <s v="2022_I3"/>
    <s v="MATT"/>
    <x v="2"/>
    <n v="1055"/>
    <n v="4"/>
    <n v="1045"/>
    <n v="34"/>
    <n v="34"/>
    <n v="1"/>
    <n v="34"/>
    <n v="34"/>
    <x v="3"/>
  </r>
  <r>
    <s v="2022_I2"/>
    <s v="KAPPAZ"/>
    <x v="1"/>
    <n v="1108"/>
    <n v="6"/>
    <n v="1115"/>
    <n v="33"/>
    <n v="33"/>
    <n v="1"/>
    <n v="34"/>
    <n v="34"/>
    <x v="3"/>
  </r>
  <r>
    <s v="2022_I2"/>
    <s v="PMAC"/>
    <x v="7"/>
    <n v="958"/>
    <n v="4"/>
    <n v="951"/>
    <n v="34"/>
    <n v="34"/>
    <n v="1"/>
    <n v="34"/>
    <n v="34"/>
    <x v="3"/>
  </r>
  <r>
    <s v="2022_I0"/>
    <s v="CHIEF"/>
    <x v="4"/>
    <n v="1041"/>
    <n v="6"/>
    <n v="1052"/>
    <n v="33"/>
    <n v="33"/>
    <n v="1"/>
    <n v="34"/>
    <n v="34"/>
    <x v="3"/>
  </r>
  <r>
    <s v="2022_I0"/>
    <s v="GARTER"/>
    <x v="0"/>
    <n v="934"/>
    <n v="2"/>
    <n v="923"/>
    <n v="33"/>
    <n v="33"/>
    <n v="1"/>
    <n v="34"/>
    <n v="3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22AD5-342E-1E4D-A534-CCD3F542EFA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12">
    <pivotField showAll="0"/>
    <pivotField showAll="0"/>
    <pivotField axis="axisPage" multipleItemSelectionAllowed="1" showAll="0">
      <items count="9">
        <item h="1" x="4"/>
        <item h="1" x="0"/>
        <item h="1" x="1"/>
        <item h="1" x="5"/>
        <item h="1" x="2"/>
        <item h="1" x="6"/>
        <item x="7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Min. of Tnum" fld="1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ng_ELO_2" connectionId="1" xr16:uid="{8DECC089-BAC7-0143-BC0F-6D8CA4F3038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19"/>
  <sheetViews>
    <sheetView tabSelected="1" topLeftCell="A11" workbookViewId="0">
      <selection activeCell="X40" sqref="X40"/>
    </sheetView>
  </sheetViews>
  <sheetFormatPr baseColWidth="10" defaultRowHeight="16" x14ac:dyDescent="0.2"/>
  <cols>
    <col min="2" max="17" width="5.83203125" customWidth="1"/>
    <col min="18" max="18" width="6.5" customWidth="1"/>
    <col min="19" max="19" width="7" customWidth="1"/>
    <col min="20" max="55" width="5.33203125" customWidth="1"/>
  </cols>
  <sheetData>
    <row r="2" spans="1:36" x14ac:dyDescent="0.2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</row>
    <row r="3" spans="1:36" x14ac:dyDescent="0.2">
      <c r="B3">
        <v>2019</v>
      </c>
      <c r="J3">
        <v>2020</v>
      </c>
      <c r="S3">
        <v>2021</v>
      </c>
      <c r="AC3">
        <v>2022</v>
      </c>
    </row>
    <row r="4" spans="1:36" x14ac:dyDescent="0.2">
      <c r="A4" t="s">
        <v>11</v>
      </c>
      <c r="B4">
        <v>1000</v>
      </c>
      <c r="C4">
        <f>IF(SUMIFS(Pong_ELO!$G:$G,Pong_ELO!$D:$D,Sheet1!$A4,Pong_ELO!$L:$L,Sheet1!C$2)=0,NA(),SUMIFS(Pong_ELO!$G:$G,Pong_ELO!$D:$D,Sheet1!$A4,Pong_ELO!$L:$L,Sheet1!C$2))</f>
        <v>989</v>
      </c>
      <c r="D4">
        <f>IF(SUMIFS(Pong_ELO!$G:$G,Pong_ELO!$D:$D,Sheet1!$A4,Pong_ELO!$L:$L,Sheet1!D$2)=0,NA(),SUMIFS(Pong_ELO!$G:$G,Pong_ELO!$D:$D,Sheet1!$A4,Pong_ELO!$L:$L,Sheet1!D$2))</f>
        <v>1009</v>
      </c>
      <c r="E4">
        <f>IF(SUMIFS(Pong_ELO!$G:$G,Pong_ELO!$D:$D,Sheet1!$A4,Pong_ELO!$L:$L,Sheet1!E$2)=0,NA(),SUMIFS(Pong_ELO!$G:$G,Pong_ELO!$D:$D,Sheet1!$A4,Pong_ELO!$L:$L,Sheet1!E$2))</f>
        <v>993</v>
      </c>
      <c r="F4">
        <f>IF(SUMIFS(Pong_ELO!$G:$G,Pong_ELO!$D:$D,Sheet1!$A4,Pong_ELO!$L:$L,Sheet1!F$2)=0,NA(),SUMIFS(Pong_ELO!$G:$G,Pong_ELO!$D:$D,Sheet1!$A4,Pong_ELO!$L:$L,Sheet1!F$2))</f>
        <v>1007</v>
      </c>
      <c r="G4">
        <f>IF(SUMIFS(Pong_ELO!$G:$G,Pong_ELO!$D:$D,Sheet1!$A4,Pong_ELO!$L:$L,Sheet1!G$2)=0,NA(),SUMIFS(Pong_ELO!$G:$G,Pong_ELO!$D:$D,Sheet1!$A4,Pong_ELO!$L:$L,Sheet1!G$2))</f>
        <v>1040</v>
      </c>
      <c r="H4">
        <f>IF(SUMIFS(Pong_ELO!$G:$G,Pong_ELO!$D:$D,Sheet1!$A4,Pong_ELO!$L:$L,Sheet1!H$2)=0,NA(),SUMIFS(Pong_ELO!$G:$G,Pong_ELO!$D:$D,Sheet1!$A4,Pong_ELO!$L:$L,Sheet1!H$2))</f>
        <v>1045</v>
      </c>
      <c r="I4">
        <f>IF(SUMIFS(Pong_ELO!$G:$G,Pong_ELO!$D:$D,Sheet1!$A4,Pong_ELO!$L:$L,Sheet1!I$2)=0,NA(),SUMIFS(Pong_ELO!$G:$G,Pong_ELO!$D:$D,Sheet1!$A4,Pong_ELO!$L:$L,Sheet1!I$2))</f>
        <v>1020</v>
      </c>
      <c r="J4">
        <f>IF(SUMIFS(Pong_ELO!$G:$G,Pong_ELO!$D:$D,Sheet1!$A4,Pong_ELO!$L:$L,Sheet1!J$2)=0,NA(),SUMIFS(Pong_ELO!$G:$G,Pong_ELO!$D:$D,Sheet1!$A4,Pong_ELO!$L:$L,Sheet1!J$2))</f>
        <v>1035</v>
      </c>
      <c r="K4">
        <f>IF(SUMIFS(Pong_ELO!$G:$G,Pong_ELO!$D:$D,Sheet1!$A4,Pong_ELO!$L:$L,Sheet1!K$2)=0,NA(),SUMIFS(Pong_ELO!$G:$G,Pong_ELO!$D:$D,Sheet1!$A4,Pong_ELO!$L:$L,Sheet1!K$2))</f>
        <v>1052</v>
      </c>
      <c r="L4">
        <f>IF(SUMIFS(Pong_ELO!$G:$G,Pong_ELO!$D:$D,Sheet1!$A4,Pong_ELO!$L:$L,Sheet1!L$2)=0,NA(),SUMIFS(Pong_ELO!$G:$G,Pong_ELO!$D:$D,Sheet1!$A4,Pong_ELO!$L:$L,Sheet1!L$2))</f>
        <v>1034</v>
      </c>
      <c r="M4">
        <f>IF(SUMIFS(Pong_ELO!$G:$G,Pong_ELO!$D:$D,Sheet1!$A4,Pong_ELO!$L:$L,Sheet1!M$2)=0,NA(),SUMIFS(Pong_ELO!$G:$G,Pong_ELO!$D:$D,Sheet1!$A4,Pong_ELO!$L:$L,Sheet1!M$2))</f>
        <v>1049</v>
      </c>
      <c r="N4">
        <f>IF(SUMIFS(Pong_ELO!$G:$G,Pong_ELO!$D:$D,Sheet1!$A4,Pong_ELO!$L:$L,Sheet1!N$2)=0,NA(),SUMIFS(Pong_ELO!$G:$G,Pong_ELO!$D:$D,Sheet1!$A4,Pong_ELO!$L:$L,Sheet1!N$2))</f>
        <v>1045</v>
      </c>
      <c r="O4">
        <f>IF(SUMIFS(Pong_ELO!$G:$G,Pong_ELO!$D:$D,Sheet1!$A4,Pong_ELO!$L:$L,Sheet1!O$2)=0,NA(),SUMIFS(Pong_ELO!$G:$G,Pong_ELO!$D:$D,Sheet1!$A4,Pong_ELO!$L:$L,Sheet1!O$2))</f>
        <v>1052</v>
      </c>
      <c r="P4">
        <f>IF(SUMIFS(Pong_ELO!$G:$G,Pong_ELO!$D:$D,Sheet1!$A4,Pong_ELO!$L:$L,Sheet1!P$2)=0,NA(),SUMIFS(Pong_ELO!$G:$G,Pong_ELO!$D:$D,Sheet1!$A4,Pong_ELO!$L:$L,Sheet1!P$2))</f>
        <v>1032</v>
      </c>
      <c r="Q4">
        <f>IF(SUMIFS(Pong_ELO!$G:$G,Pong_ELO!$D:$D,Sheet1!$A4,Pong_ELO!$L:$L,Sheet1!Q$2)=0,NA(),SUMIFS(Pong_ELO!$G:$G,Pong_ELO!$D:$D,Sheet1!$A4,Pong_ELO!$L:$L,Sheet1!Q$2))</f>
        <v>1040</v>
      </c>
      <c r="R4">
        <f>IF(SUMIFS(Pong_ELO!$G:$G,Pong_ELO!$D:$D,Sheet1!$A4,Pong_ELO!$L:$L,Sheet1!R$2)=0,NA(),SUMIFS(Pong_ELO!$G:$G,Pong_ELO!$D:$D,Sheet1!$A4,Pong_ELO!$L:$L,Sheet1!R$2))</f>
        <v>1029</v>
      </c>
      <c r="S4" t="e">
        <f>IF(SUMIFS(Pong_ELO!$G:$G,Pong_ELO!$D:$D,Sheet1!$A4,Pong_ELO!$L:$L,Sheet1!S$2)=0,NA(),SUMIFS(Pong_ELO!$G:$G,Pong_ELO!$D:$D,Sheet1!$A4,Pong_ELO!$L:$L,Sheet1!S$2))</f>
        <v>#N/A</v>
      </c>
      <c r="T4">
        <f>IF(SUMIFS(Pong_ELO!$G:$G,Pong_ELO!$D:$D,Sheet1!$A4,Pong_ELO!$L:$L,Sheet1!T$2)=0,NA(),SUMIFS(Pong_ELO!$G:$G,Pong_ELO!$D:$D,Sheet1!$A4,Pong_ELO!$L:$L,Sheet1!T$2))</f>
        <v>1064</v>
      </c>
      <c r="U4">
        <f>IF(SUMIFS(Pong_ELO!$G:$G,Pong_ELO!$D:$D,Sheet1!$A4,Pong_ELO!$L:$L,Sheet1!U$2)=0,NA(),SUMIFS(Pong_ELO!$G:$G,Pong_ELO!$D:$D,Sheet1!$A4,Pong_ELO!$L:$L,Sheet1!U$2))</f>
        <v>1071</v>
      </c>
      <c r="V4">
        <f>IF(SUMIFS(Pong_ELO!$G:$G,Pong_ELO!$D:$D,Sheet1!$A4,Pong_ELO!$L:$L,Sheet1!V$2)=0,NA(),SUMIFS(Pong_ELO!$G:$G,Pong_ELO!$D:$D,Sheet1!$A4,Pong_ELO!$L:$L,Sheet1!V$2))</f>
        <v>1072</v>
      </c>
      <c r="W4">
        <f>IF(SUMIFS(Pong_ELO!$G:$G,Pong_ELO!$D:$D,Sheet1!$A4,Pong_ELO!$L:$L,Sheet1!W$2)=0,NA(),SUMIFS(Pong_ELO!$G:$G,Pong_ELO!$D:$D,Sheet1!$A4,Pong_ELO!$L:$L,Sheet1!W$2))</f>
        <v>1074</v>
      </c>
      <c r="X4">
        <f>IF(SUMIFS(Pong_ELO!$G:$G,Pong_ELO!$D:$D,Sheet1!$A4,Pong_ELO!$L:$L,Sheet1!X$2)=0,NA(),SUMIFS(Pong_ELO!$G:$G,Pong_ELO!$D:$D,Sheet1!$A4,Pong_ELO!$L:$L,Sheet1!X$2))</f>
        <v>1036</v>
      </c>
      <c r="Y4">
        <f>IF(SUMIFS(Pong_ELO!$G:$G,Pong_ELO!$D:$D,Sheet1!$A4,Pong_ELO!$L:$L,Sheet1!Y$2)=0,NA(),SUMIFS(Pong_ELO!$G:$G,Pong_ELO!$D:$D,Sheet1!$A4,Pong_ELO!$L:$L,Sheet1!Y$2))</f>
        <v>1039</v>
      </c>
      <c r="Z4">
        <f>IF(SUMIFS(Pong_ELO!$G:$G,Pong_ELO!$D:$D,Sheet1!$A4,Pong_ELO!$L:$L,Sheet1!Z$2)=0,NA(),SUMIFS(Pong_ELO!$G:$G,Pong_ELO!$D:$D,Sheet1!$A4,Pong_ELO!$L:$L,Sheet1!Z$2))</f>
        <v>1022</v>
      </c>
      <c r="AA4">
        <f>IF(SUMIFS(Pong_ELO!$G:$G,Pong_ELO!$D:$D,Sheet1!$A4,Pong_ELO!$L:$L,Sheet1!AA$2)=0,NA(),SUMIFS(Pong_ELO!$G:$G,Pong_ELO!$D:$D,Sheet1!$A4,Pong_ELO!$L:$L,Sheet1!AA$2))</f>
        <v>1028</v>
      </c>
      <c r="AB4">
        <f>IF(SUMIFS(Pong_ELO!$G:$G,Pong_ELO!$D:$D,Sheet1!$A4,Pong_ELO!$L:$L,Sheet1!AB$2)=0,NA(),SUMIFS(Pong_ELO!$G:$G,Pong_ELO!$D:$D,Sheet1!$A4,Pong_ELO!$L:$L,Sheet1!AB$2))</f>
        <v>1052</v>
      </c>
      <c r="AC4">
        <f>IF(SUMIFS(Pong_ELO!$G:$G,Pong_ELO!$D:$D,Sheet1!$A4,Pong_ELO!$L:$L,Sheet1!AC$2)=0,NA(),SUMIFS(Pong_ELO!$G:$G,Pong_ELO!$D:$D,Sheet1!$A4,Pong_ELO!$L:$L,Sheet1!AC$2))</f>
        <v>1081</v>
      </c>
      <c r="AD4">
        <f>IF(SUMIFS(Pong_ELO!$G:$G,Pong_ELO!$D:$D,Sheet1!$A4,Pong_ELO!$L:$L,Sheet1!AD$2)=0,NA(),SUMIFS(Pong_ELO!$G:$G,Pong_ELO!$D:$D,Sheet1!$A4,Pong_ELO!$L:$L,Sheet1!AD$2))</f>
        <v>1067</v>
      </c>
      <c r="AE4">
        <f>IF(SUMIFS(Pong_ELO!$G:$G,Pong_ELO!$D:$D,Sheet1!$A4,Pong_ELO!$L:$L,Sheet1!AE$2)=0,NA(),SUMIFS(Pong_ELO!$G:$G,Pong_ELO!$D:$D,Sheet1!$A4,Pong_ELO!$L:$L,Sheet1!AE$2))</f>
        <v>1063</v>
      </c>
      <c r="AF4">
        <f>IF(SUMIFS(Pong_ELO!$G:$G,Pong_ELO!$D:$D,Sheet1!$A4,Pong_ELO!$L:$L,Sheet1!AF$2)=0,NA(),SUMIFS(Pong_ELO!$G:$G,Pong_ELO!$D:$D,Sheet1!$A4,Pong_ELO!$L:$L,Sheet1!AF$2))</f>
        <v>1051</v>
      </c>
      <c r="AG4">
        <f>IF(SUMIFS(Pong_ELO!$G:$G,Pong_ELO!$D:$D,Sheet1!$A4,Pong_ELO!$L:$L,Sheet1!AG$2)=0,NA(),SUMIFS(Pong_ELO!$G:$G,Pong_ELO!$D:$D,Sheet1!$A4,Pong_ELO!$L:$L,Sheet1!AG$2))</f>
        <v>1026</v>
      </c>
      <c r="AH4">
        <f>IF(SUMIFS(Pong_ELO!$G:$G,Pong_ELO!$D:$D,Sheet1!$A4,Pong_ELO!$L:$L,Sheet1!AH$2)=0,NA(),SUMIFS(Pong_ELO!$G:$G,Pong_ELO!$D:$D,Sheet1!$A4,Pong_ELO!$L:$L,Sheet1!AH$2))</f>
        <v>1027</v>
      </c>
      <c r="AI4">
        <f>IF(SUMIFS(Pong_ELO!$G:$G,Pong_ELO!$D:$D,Sheet1!$A4,Pong_ELO!$L:$L,Sheet1!AI$2)=0,NA(),SUMIFS(Pong_ELO!$G:$G,Pong_ELO!$D:$D,Sheet1!$A4,Pong_ELO!$L:$L,Sheet1!AI$2))</f>
        <v>1030</v>
      </c>
      <c r="AJ4">
        <f>IF(SUMIFS(Pong_ELO!$G:$G,Pong_ELO!$D:$D,Sheet1!$A4,Pong_ELO!$L:$L,Sheet1!AJ$2)=0,NA(),SUMIFS(Pong_ELO!$G:$G,Pong_ELO!$D:$D,Sheet1!$A4,Pong_ELO!$L:$L,Sheet1!AJ$2))</f>
        <v>1041</v>
      </c>
    </row>
    <row r="5" spans="1:36" x14ac:dyDescent="0.2">
      <c r="A5" t="s">
        <v>6</v>
      </c>
      <c r="B5">
        <v>1000</v>
      </c>
      <c r="C5">
        <f>IF(SUMIFS(Pong_ELO!$G:$G,Pong_ELO!$D:$D,Sheet1!$A5,Pong_ELO!$L:$L,Sheet1!C$2)=0,NA(),SUMIFS(Pong_ELO!$G:$G,Pong_ELO!$D:$D,Sheet1!$A5,Pong_ELO!$L:$L,Sheet1!C$2))</f>
        <v>971</v>
      </c>
      <c r="D5">
        <f>IF(SUMIFS(Pong_ELO!$G:$G,Pong_ELO!$D:$D,Sheet1!$A5,Pong_ELO!$L:$L,Sheet1!D$2)=0,NA(),SUMIFS(Pong_ELO!$G:$G,Pong_ELO!$D:$D,Sheet1!$A5,Pong_ELO!$L:$L,Sheet1!D$2))</f>
        <v>951</v>
      </c>
      <c r="E5">
        <f>IF(SUMIFS(Pong_ELO!$G:$G,Pong_ELO!$D:$D,Sheet1!$A5,Pong_ELO!$L:$L,Sheet1!E$2)=0,NA(),SUMIFS(Pong_ELO!$G:$G,Pong_ELO!$D:$D,Sheet1!$A5,Pong_ELO!$L:$L,Sheet1!E$2))</f>
        <v>962</v>
      </c>
      <c r="F5">
        <f>IF(SUMIFS(Pong_ELO!$G:$G,Pong_ELO!$D:$D,Sheet1!$A5,Pong_ELO!$L:$L,Sheet1!F$2)=0,NA(),SUMIFS(Pong_ELO!$G:$G,Pong_ELO!$D:$D,Sheet1!$A5,Pong_ELO!$L:$L,Sheet1!F$2))</f>
        <v>971</v>
      </c>
      <c r="G5">
        <f>IF(SUMIFS(Pong_ELO!$G:$G,Pong_ELO!$D:$D,Sheet1!$A5,Pong_ELO!$L:$L,Sheet1!G$2)=0,NA(),SUMIFS(Pong_ELO!$G:$G,Pong_ELO!$D:$D,Sheet1!$A5,Pong_ELO!$L:$L,Sheet1!G$2))</f>
        <v>998</v>
      </c>
      <c r="H5">
        <f>IF(SUMIFS(Pong_ELO!$G:$G,Pong_ELO!$D:$D,Sheet1!$A5,Pong_ELO!$L:$L,Sheet1!H$2)=0,NA(),SUMIFS(Pong_ELO!$G:$G,Pong_ELO!$D:$D,Sheet1!$A5,Pong_ELO!$L:$L,Sheet1!H$2))</f>
        <v>982</v>
      </c>
      <c r="I5">
        <f>IF(SUMIFS(Pong_ELO!$G:$G,Pong_ELO!$D:$D,Sheet1!$A5,Pong_ELO!$L:$L,Sheet1!I$2)=0,NA(),SUMIFS(Pong_ELO!$G:$G,Pong_ELO!$D:$D,Sheet1!$A5,Pong_ELO!$L:$L,Sheet1!I$2))</f>
        <v>968</v>
      </c>
      <c r="J5">
        <f>IF(SUMIFS(Pong_ELO!$G:$G,Pong_ELO!$D:$D,Sheet1!$A5,Pong_ELO!$L:$L,Sheet1!J$2)=0,NA(),SUMIFS(Pong_ELO!$G:$G,Pong_ELO!$D:$D,Sheet1!$A5,Pong_ELO!$L:$L,Sheet1!J$2))</f>
        <v>949</v>
      </c>
      <c r="K5">
        <f>IF(SUMIFS(Pong_ELO!$G:$G,Pong_ELO!$D:$D,Sheet1!$A5,Pong_ELO!$L:$L,Sheet1!K$2)=0,NA(),SUMIFS(Pong_ELO!$G:$G,Pong_ELO!$D:$D,Sheet1!$A5,Pong_ELO!$L:$L,Sheet1!K$2))</f>
        <v>928</v>
      </c>
      <c r="L5">
        <f>IF(SUMIFS(Pong_ELO!$G:$G,Pong_ELO!$D:$D,Sheet1!$A5,Pong_ELO!$L:$L,Sheet1!L$2)=0,NA(),SUMIFS(Pong_ELO!$G:$G,Pong_ELO!$D:$D,Sheet1!$A5,Pong_ELO!$L:$L,Sheet1!L$2))</f>
        <v>927</v>
      </c>
      <c r="M5">
        <f>IF(SUMIFS(Pong_ELO!$G:$G,Pong_ELO!$D:$D,Sheet1!$A5,Pong_ELO!$L:$L,Sheet1!M$2)=0,NA(),SUMIFS(Pong_ELO!$G:$G,Pong_ELO!$D:$D,Sheet1!$A5,Pong_ELO!$L:$L,Sheet1!M$2))</f>
        <v>911</v>
      </c>
      <c r="N5">
        <f>IF(SUMIFS(Pong_ELO!$G:$G,Pong_ELO!$D:$D,Sheet1!$A5,Pong_ELO!$L:$L,Sheet1!N$2)=0,NA(),SUMIFS(Pong_ELO!$G:$G,Pong_ELO!$D:$D,Sheet1!$A5,Pong_ELO!$L:$L,Sheet1!N$2))</f>
        <v>895</v>
      </c>
      <c r="O5">
        <f>IF(SUMIFS(Pong_ELO!$G:$G,Pong_ELO!$D:$D,Sheet1!$A5,Pong_ELO!$L:$L,Sheet1!O$2)=0,NA(),SUMIFS(Pong_ELO!$G:$G,Pong_ELO!$D:$D,Sheet1!$A5,Pong_ELO!$L:$L,Sheet1!O$2))</f>
        <v>919</v>
      </c>
      <c r="P5">
        <f>IF(SUMIFS(Pong_ELO!$G:$G,Pong_ELO!$D:$D,Sheet1!$A5,Pong_ELO!$L:$L,Sheet1!P$2)=0,NA(),SUMIFS(Pong_ELO!$G:$G,Pong_ELO!$D:$D,Sheet1!$A5,Pong_ELO!$L:$L,Sheet1!P$2))</f>
        <v>901</v>
      </c>
      <c r="Q5">
        <f>IF(SUMIFS(Pong_ELO!$G:$G,Pong_ELO!$D:$D,Sheet1!$A5,Pong_ELO!$L:$L,Sheet1!Q$2)=0,NA(),SUMIFS(Pong_ELO!$G:$G,Pong_ELO!$D:$D,Sheet1!$A5,Pong_ELO!$L:$L,Sheet1!Q$2))</f>
        <v>893</v>
      </c>
      <c r="R5">
        <f>IF(SUMIFS(Pong_ELO!$G:$G,Pong_ELO!$D:$D,Sheet1!$A5,Pong_ELO!$L:$L,Sheet1!R$2)=0,NA(),SUMIFS(Pong_ELO!$G:$G,Pong_ELO!$D:$D,Sheet1!$A5,Pong_ELO!$L:$L,Sheet1!R$2))</f>
        <v>883</v>
      </c>
      <c r="S5" t="e">
        <f>IF(SUMIFS(Pong_ELO!$G:$G,Pong_ELO!$D:$D,Sheet1!$A5,Pong_ELO!$L:$L,Sheet1!S$2)=0,NA(),SUMIFS(Pong_ELO!$G:$G,Pong_ELO!$D:$D,Sheet1!$A5,Pong_ELO!$L:$L,Sheet1!S$2))</f>
        <v>#N/A</v>
      </c>
      <c r="T5">
        <f>IF(SUMIFS(Pong_ELO!$G:$G,Pong_ELO!$D:$D,Sheet1!$A5,Pong_ELO!$L:$L,Sheet1!T$2)=0,NA(),SUMIFS(Pong_ELO!$G:$G,Pong_ELO!$D:$D,Sheet1!$A5,Pong_ELO!$L:$L,Sheet1!T$2))</f>
        <v>890</v>
      </c>
      <c r="U5">
        <f>IF(SUMIFS(Pong_ELO!$G:$G,Pong_ELO!$D:$D,Sheet1!$A5,Pong_ELO!$L:$L,Sheet1!U$2)=0,NA(),SUMIFS(Pong_ELO!$G:$G,Pong_ELO!$D:$D,Sheet1!$A5,Pong_ELO!$L:$L,Sheet1!U$2))</f>
        <v>870</v>
      </c>
      <c r="V5">
        <f>IF(SUMIFS(Pong_ELO!$G:$G,Pong_ELO!$D:$D,Sheet1!$A5,Pong_ELO!$L:$L,Sheet1!V$2)=0,NA(),SUMIFS(Pong_ELO!$G:$G,Pong_ELO!$D:$D,Sheet1!$A5,Pong_ELO!$L:$L,Sheet1!V$2))</f>
        <v>901</v>
      </c>
      <c r="W5">
        <f>IF(SUMIFS(Pong_ELO!$G:$G,Pong_ELO!$D:$D,Sheet1!$A5,Pong_ELO!$L:$L,Sheet1!W$2)=0,NA(),SUMIFS(Pong_ELO!$G:$G,Pong_ELO!$D:$D,Sheet1!$A5,Pong_ELO!$L:$L,Sheet1!W$2))</f>
        <v>883</v>
      </c>
      <c r="X5">
        <f>IF(SUMIFS(Pong_ELO!$G:$G,Pong_ELO!$D:$D,Sheet1!$A5,Pong_ELO!$L:$L,Sheet1!X$2)=0,NA(),SUMIFS(Pong_ELO!$G:$G,Pong_ELO!$D:$D,Sheet1!$A5,Pong_ELO!$L:$L,Sheet1!X$2))</f>
        <v>867</v>
      </c>
      <c r="Y5">
        <f>IF(SUMIFS(Pong_ELO!$G:$G,Pong_ELO!$D:$D,Sheet1!$A5,Pong_ELO!$L:$L,Sheet1!Y$2)=0,NA(),SUMIFS(Pong_ELO!$G:$G,Pong_ELO!$D:$D,Sheet1!$A5,Pong_ELO!$L:$L,Sheet1!Y$2))</f>
        <v>848</v>
      </c>
      <c r="Z5">
        <f>IF(SUMIFS(Pong_ELO!$G:$G,Pong_ELO!$D:$D,Sheet1!$A5,Pong_ELO!$L:$L,Sheet1!Z$2)=0,NA(),SUMIFS(Pong_ELO!$G:$G,Pong_ELO!$D:$D,Sheet1!$A5,Pong_ELO!$L:$L,Sheet1!Z$2))</f>
        <v>843</v>
      </c>
      <c r="AA5">
        <f>IF(SUMIFS(Pong_ELO!$G:$G,Pong_ELO!$D:$D,Sheet1!$A5,Pong_ELO!$L:$L,Sheet1!AA$2)=0,NA(),SUMIFS(Pong_ELO!$G:$G,Pong_ELO!$D:$D,Sheet1!$A5,Pong_ELO!$L:$L,Sheet1!AA$2))</f>
        <v>828</v>
      </c>
      <c r="AB5">
        <f>IF(SUMIFS(Pong_ELO!$G:$G,Pong_ELO!$D:$D,Sheet1!$A5,Pong_ELO!$L:$L,Sheet1!AB$2)=0,NA(),SUMIFS(Pong_ELO!$G:$G,Pong_ELO!$D:$D,Sheet1!$A5,Pong_ELO!$L:$L,Sheet1!AB$2))</f>
        <v>811</v>
      </c>
      <c r="AC5">
        <f>IF(SUMIFS(Pong_ELO!$G:$G,Pong_ELO!$D:$D,Sheet1!$A5,Pong_ELO!$L:$L,Sheet1!AC$2)=0,NA(),SUMIFS(Pong_ELO!$G:$G,Pong_ELO!$D:$D,Sheet1!$A5,Pong_ELO!$L:$L,Sheet1!AC$2))</f>
        <v>799</v>
      </c>
      <c r="AD5">
        <f>IF(SUMIFS(Pong_ELO!$G:$G,Pong_ELO!$D:$D,Sheet1!$A5,Pong_ELO!$L:$L,Sheet1!AD$2)=0,NA(),SUMIFS(Pong_ELO!$G:$G,Pong_ELO!$D:$D,Sheet1!$A5,Pong_ELO!$L:$L,Sheet1!AD$2))</f>
        <v>805</v>
      </c>
      <c r="AE5">
        <f>IF(SUMIFS(Pong_ELO!$G:$G,Pong_ELO!$D:$D,Sheet1!$A5,Pong_ELO!$L:$L,Sheet1!AE$2)=0,NA(),SUMIFS(Pong_ELO!$G:$G,Pong_ELO!$D:$D,Sheet1!$A5,Pong_ELO!$L:$L,Sheet1!AE$2))</f>
        <v>818</v>
      </c>
      <c r="AF5">
        <f>IF(SUMIFS(Pong_ELO!$G:$G,Pong_ELO!$D:$D,Sheet1!$A5,Pong_ELO!$L:$L,Sheet1!AF$2)=0,NA(),SUMIFS(Pong_ELO!$G:$G,Pong_ELO!$D:$D,Sheet1!$A5,Pong_ELO!$L:$L,Sheet1!AF$2))</f>
        <v>838</v>
      </c>
      <c r="AG5">
        <f>IF(SUMIFS(Pong_ELO!$G:$G,Pong_ELO!$D:$D,Sheet1!$A5,Pong_ELO!$L:$L,Sheet1!AG$2)=0,NA(),SUMIFS(Pong_ELO!$G:$G,Pong_ELO!$D:$D,Sheet1!$A5,Pong_ELO!$L:$L,Sheet1!AG$2))</f>
        <v>890</v>
      </c>
      <c r="AH5">
        <f>IF(SUMIFS(Pong_ELO!$G:$G,Pong_ELO!$D:$D,Sheet1!$A5,Pong_ELO!$L:$L,Sheet1!AH$2)=0,NA(),SUMIFS(Pong_ELO!$G:$G,Pong_ELO!$D:$D,Sheet1!$A5,Pong_ELO!$L:$L,Sheet1!AH$2))</f>
        <v>905</v>
      </c>
      <c r="AI5">
        <f>IF(SUMIFS(Pong_ELO!$G:$G,Pong_ELO!$D:$D,Sheet1!$A5,Pong_ELO!$L:$L,Sheet1!AI$2)=0,NA(),SUMIFS(Pong_ELO!$G:$G,Pong_ELO!$D:$D,Sheet1!$A5,Pong_ELO!$L:$L,Sheet1!AI$2))</f>
        <v>927</v>
      </c>
      <c r="AJ5">
        <f>IF(SUMIFS(Pong_ELO!$G:$G,Pong_ELO!$D:$D,Sheet1!$A5,Pong_ELO!$L:$L,Sheet1!AJ$2)=0,NA(),SUMIFS(Pong_ELO!$G:$G,Pong_ELO!$D:$D,Sheet1!$A5,Pong_ELO!$L:$L,Sheet1!AJ$2))</f>
        <v>916</v>
      </c>
    </row>
    <row r="6" spans="1:36" x14ac:dyDescent="0.2">
      <c r="A6" t="s">
        <v>7</v>
      </c>
      <c r="B6">
        <v>1000</v>
      </c>
      <c r="C6">
        <f>IF(SUMIFS(Pong_ELO!$G:$G,Pong_ELO!$D:$D,Sheet1!$A6,Pong_ELO!$L:$L,Sheet1!C$2)=0,NA(),SUMIFS(Pong_ELO!$G:$G,Pong_ELO!$D:$D,Sheet1!$A6,Pong_ELO!$L:$L,Sheet1!C$2))</f>
        <v>997</v>
      </c>
      <c r="D6">
        <f>IF(SUMIFS(Pong_ELO!$G:$G,Pong_ELO!$D:$D,Sheet1!$A6,Pong_ELO!$L:$L,Sheet1!D$2)=0,NA(),SUMIFS(Pong_ELO!$G:$G,Pong_ELO!$D:$D,Sheet1!$A6,Pong_ELO!$L:$L,Sheet1!D$2))</f>
        <v>994</v>
      </c>
      <c r="E6">
        <f>IF(SUMIFS(Pong_ELO!$G:$G,Pong_ELO!$D:$D,Sheet1!$A6,Pong_ELO!$L:$L,Sheet1!E$2)=0,NA(),SUMIFS(Pong_ELO!$G:$G,Pong_ELO!$D:$D,Sheet1!$A6,Pong_ELO!$L:$L,Sheet1!E$2))</f>
        <v>979</v>
      </c>
      <c r="F6">
        <f>IF(SUMIFS(Pong_ELO!$G:$G,Pong_ELO!$D:$D,Sheet1!$A6,Pong_ELO!$L:$L,Sheet1!F$2)=0,NA(),SUMIFS(Pong_ELO!$G:$G,Pong_ELO!$D:$D,Sheet1!$A6,Pong_ELO!$L:$L,Sheet1!F$2))</f>
        <v>975</v>
      </c>
      <c r="G6">
        <f>IF(SUMIFS(Pong_ELO!$G:$G,Pong_ELO!$D:$D,Sheet1!$A6,Pong_ELO!$L:$L,Sheet1!G$2)=0,NA(),SUMIFS(Pong_ELO!$G:$G,Pong_ELO!$D:$D,Sheet1!$A6,Pong_ELO!$L:$L,Sheet1!G$2))</f>
        <v>982</v>
      </c>
      <c r="H6">
        <f>IF(SUMIFS(Pong_ELO!$G:$G,Pong_ELO!$D:$D,Sheet1!$A6,Pong_ELO!$L:$L,Sheet1!H$2)=0,NA(),SUMIFS(Pong_ELO!$G:$G,Pong_ELO!$D:$D,Sheet1!$A6,Pong_ELO!$L:$L,Sheet1!H$2))</f>
        <v>999</v>
      </c>
      <c r="I6">
        <f>IF(SUMIFS(Pong_ELO!$G:$G,Pong_ELO!$D:$D,Sheet1!$A6,Pong_ELO!$L:$L,Sheet1!I$2)=0,NA(),SUMIFS(Pong_ELO!$G:$G,Pong_ELO!$D:$D,Sheet1!$A6,Pong_ELO!$L:$L,Sheet1!I$2))</f>
        <v>1032</v>
      </c>
      <c r="J6">
        <f>IF(SUMIFS(Pong_ELO!$G:$G,Pong_ELO!$D:$D,Sheet1!$A6,Pong_ELO!$L:$L,Sheet1!J$2)=0,NA(),SUMIFS(Pong_ELO!$G:$G,Pong_ELO!$D:$D,Sheet1!$A6,Pong_ELO!$L:$L,Sheet1!J$2))</f>
        <v>1066</v>
      </c>
      <c r="K6">
        <f>IF(SUMIFS(Pong_ELO!$G:$G,Pong_ELO!$D:$D,Sheet1!$A6,Pong_ELO!$L:$L,Sheet1!K$2)=0,NA(),SUMIFS(Pong_ELO!$G:$G,Pong_ELO!$D:$D,Sheet1!$A6,Pong_ELO!$L:$L,Sheet1!K$2))</f>
        <v>1046</v>
      </c>
      <c r="L6">
        <f>IF(SUMIFS(Pong_ELO!$G:$G,Pong_ELO!$D:$D,Sheet1!$A6,Pong_ELO!$L:$L,Sheet1!L$2)=0,NA(),SUMIFS(Pong_ELO!$G:$G,Pong_ELO!$D:$D,Sheet1!$A6,Pong_ELO!$L:$L,Sheet1!L$2))</f>
        <v>1050</v>
      </c>
      <c r="M6">
        <f>IF(SUMIFS(Pong_ELO!$G:$G,Pong_ELO!$D:$D,Sheet1!$A6,Pong_ELO!$L:$L,Sheet1!M$2)=0,NA(),SUMIFS(Pong_ELO!$G:$G,Pong_ELO!$D:$D,Sheet1!$A6,Pong_ELO!$L:$L,Sheet1!M$2))</f>
        <v>1032</v>
      </c>
      <c r="N6">
        <f>IF(SUMIFS(Pong_ELO!$G:$G,Pong_ELO!$D:$D,Sheet1!$A6,Pong_ELO!$L:$L,Sheet1!N$2)=0,NA(),SUMIFS(Pong_ELO!$G:$G,Pong_ELO!$D:$D,Sheet1!$A6,Pong_ELO!$L:$L,Sheet1!N$2))</f>
        <v>1028</v>
      </c>
      <c r="O6">
        <f>IF(SUMIFS(Pong_ELO!$G:$G,Pong_ELO!$D:$D,Sheet1!$A6,Pong_ELO!$L:$L,Sheet1!O$2)=0,NA(),SUMIFS(Pong_ELO!$G:$G,Pong_ELO!$D:$D,Sheet1!$A6,Pong_ELO!$L:$L,Sheet1!O$2))</f>
        <v>1038</v>
      </c>
      <c r="P6">
        <f>IF(SUMIFS(Pong_ELO!$G:$G,Pong_ELO!$D:$D,Sheet1!$A6,Pong_ELO!$L:$L,Sheet1!P$2)=0,NA(),SUMIFS(Pong_ELO!$G:$G,Pong_ELO!$D:$D,Sheet1!$A6,Pong_ELO!$L:$L,Sheet1!P$2))</f>
        <v>1056</v>
      </c>
      <c r="Q6">
        <f>IF(SUMIFS(Pong_ELO!$G:$G,Pong_ELO!$D:$D,Sheet1!$A6,Pong_ELO!$L:$L,Sheet1!Q$2)=0,NA(),SUMIFS(Pong_ELO!$G:$G,Pong_ELO!$D:$D,Sheet1!$A6,Pong_ELO!$L:$L,Sheet1!Q$2))</f>
        <v>1046</v>
      </c>
      <c r="R6">
        <f>IF(SUMIFS(Pong_ELO!$G:$G,Pong_ELO!$D:$D,Sheet1!$A6,Pong_ELO!$L:$L,Sheet1!R$2)=0,NA(),SUMIFS(Pong_ELO!$G:$G,Pong_ELO!$D:$D,Sheet1!$A6,Pong_ELO!$L:$L,Sheet1!R$2))</f>
        <v>1057</v>
      </c>
      <c r="S6" t="e">
        <f>IF(SUMIFS(Pong_ELO!$G:$G,Pong_ELO!$D:$D,Sheet1!$A6,Pong_ELO!$L:$L,Sheet1!S$2)=0,NA(),SUMIFS(Pong_ELO!$G:$G,Pong_ELO!$D:$D,Sheet1!$A6,Pong_ELO!$L:$L,Sheet1!S$2))</f>
        <v>#N/A</v>
      </c>
      <c r="T6">
        <f>IF(SUMIFS(Pong_ELO!$G:$G,Pong_ELO!$D:$D,Sheet1!$A6,Pong_ELO!$L:$L,Sheet1!T$2)=0,NA(),SUMIFS(Pong_ELO!$G:$G,Pong_ELO!$D:$D,Sheet1!$A6,Pong_ELO!$L:$L,Sheet1!T$2))</f>
        <v>1061</v>
      </c>
      <c r="U6">
        <f>IF(SUMIFS(Pong_ELO!$G:$G,Pong_ELO!$D:$D,Sheet1!$A6,Pong_ELO!$L:$L,Sheet1!U$2)=0,NA(),SUMIFS(Pong_ELO!$G:$G,Pong_ELO!$D:$D,Sheet1!$A6,Pong_ELO!$L:$L,Sheet1!U$2))</f>
        <v>1048</v>
      </c>
      <c r="V6">
        <f>IF(SUMIFS(Pong_ELO!$G:$G,Pong_ELO!$D:$D,Sheet1!$A6,Pong_ELO!$L:$L,Sheet1!V$2)=0,NA(),SUMIFS(Pong_ELO!$G:$G,Pong_ELO!$D:$D,Sheet1!$A6,Pong_ELO!$L:$L,Sheet1!V$2))</f>
        <v>1027</v>
      </c>
      <c r="W6">
        <f>IF(SUMIFS(Pong_ELO!$G:$G,Pong_ELO!$D:$D,Sheet1!$A6,Pong_ELO!$L:$L,Sheet1!W$2)=0,NA(),SUMIFS(Pong_ELO!$G:$G,Pong_ELO!$D:$D,Sheet1!$A6,Pong_ELO!$L:$L,Sheet1!W$2))</f>
        <v>1025</v>
      </c>
      <c r="X6">
        <f>IF(SUMIFS(Pong_ELO!$G:$G,Pong_ELO!$D:$D,Sheet1!$A6,Pong_ELO!$L:$L,Sheet1!X$2)=0,NA(),SUMIFS(Pong_ELO!$G:$G,Pong_ELO!$D:$D,Sheet1!$A6,Pong_ELO!$L:$L,Sheet1!X$2))</f>
        <v>1059</v>
      </c>
      <c r="Y6">
        <f>IF(SUMIFS(Pong_ELO!$G:$G,Pong_ELO!$D:$D,Sheet1!$A6,Pong_ELO!$L:$L,Sheet1!Y$2)=0,NA(),SUMIFS(Pong_ELO!$G:$G,Pong_ELO!$D:$D,Sheet1!$A6,Pong_ELO!$L:$L,Sheet1!Y$2))</f>
        <v>1061</v>
      </c>
      <c r="Z6">
        <f>IF(SUMIFS(Pong_ELO!$G:$G,Pong_ELO!$D:$D,Sheet1!$A6,Pong_ELO!$L:$L,Sheet1!Z$2)=0,NA(),SUMIFS(Pong_ELO!$G:$G,Pong_ELO!$D:$D,Sheet1!$A6,Pong_ELO!$L:$L,Sheet1!Z$2))</f>
        <v>1091</v>
      </c>
      <c r="AA6">
        <f>IF(SUMIFS(Pong_ELO!$G:$G,Pong_ELO!$D:$D,Sheet1!$A6,Pong_ELO!$L:$L,Sheet1!AA$2)=0,NA(),SUMIFS(Pong_ELO!$G:$G,Pong_ELO!$D:$D,Sheet1!$A6,Pong_ELO!$L:$L,Sheet1!AA$2))</f>
        <v>1100</v>
      </c>
      <c r="AB6">
        <f>IF(SUMIFS(Pong_ELO!$G:$G,Pong_ELO!$D:$D,Sheet1!$A6,Pong_ELO!$L:$L,Sheet1!AB$2)=0,NA(),SUMIFS(Pong_ELO!$G:$G,Pong_ELO!$D:$D,Sheet1!$A6,Pong_ELO!$L:$L,Sheet1!AB$2))</f>
        <v>1105</v>
      </c>
      <c r="AC6">
        <f>IF(SUMIFS(Pong_ELO!$G:$G,Pong_ELO!$D:$D,Sheet1!$A6,Pong_ELO!$L:$L,Sheet1!AC$2)=0,NA(),SUMIFS(Pong_ELO!$G:$G,Pong_ELO!$D:$D,Sheet1!$A6,Pong_ELO!$L:$L,Sheet1!AC$2))</f>
        <v>1112</v>
      </c>
      <c r="AD6">
        <f>IF(SUMIFS(Pong_ELO!$G:$G,Pong_ELO!$D:$D,Sheet1!$A6,Pong_ELO!$L:$L,Sheet1!AD$2)=0,NA(),SUMIFS(Pong_ELO!$G:$G,Pong_ELO!$D:$D,Sheet1!$A6,Pong_ELO!$L:$L,Sheet1!AD$2))</f>
        <v>1097</v>
      </c>
      <c r="AE6">
        <f>IF(SUMIFS(Pong_ELO!$G:$G,Pong_ELO!$D:$D,Sheet1!$A6,Pong_ELO!$L:$L,Sheet1!AE$2)=0,NA(),SUMIFS(Pong_ELO!$G:$G,Pong_ELO!$D:$D,Sheet1!$A6,Pong_ELO!$L:$L,Sheet1!AE$2))</f>
        <v>1091</v>
      </c>
      <c r="AF6">
        <f>IF(SUMIFS(Pong_ELO!$G:$G,Pong_ELO!$D:$D,Sheet1!$A6,Pong_ELO!$L:$L,Sheet1!AF$2)=0,NA(),SUMIFS(Pong_ELO!$G:$G,Pong_ELO!$D:$D,Sheet1!$A6,Pong_ELO!$L:$L,Sheet1!AF$2))</f>
        <v>1108</v>
      </c>
      <c r="AG6">
        <f>IF(SUMIFS(Pong_ELO!$G:$G,Pong_ELO!$D:$D,Sheet1!$A6,Pong_ELO!$L:$L,Sheet1!AG$2)=0,NA(),SUMIFS(Pong_ELO!$G:$G,Pong_ELO!$D:$D,Sheet1!$A6,Pong_ELO!$L:$L,Sheet1!AG$2))</f>
        <v>1104</v>
      </c>
      <c r="AH6">
        <f>IF(SUMIFS(Pong_ELO!$G:$G,Pong_ELO!$D:$D,Sheet1!$A6,Pong_ELO!$L:$L,Sheet1!AH$2)=0,NA(),SUMIFS(Pong_ELO!$G:$G,Pong_ELO!$D:$D,Sheet1!$A6,Pong_ELO!$L:$L,Sheet1!AH$2))</f>
        <v>1090</v>
      </c>
      <c r="AI6">
        <f>IF(SUMIFS(Pong_ELO!$G:$G,Pong_ELO!$D:$D,Sheet1!$A6,Pong_ELO!$L:$L,Sheet1!AI$2)=0,NA(),SUMIFS(Pong_ELO!$G:$G,Pong_ELO!$D:$D,Sheet1!$A6,Pong_ELO!$L:$L,Sheet1!AI$2))</f>
        <v>1099</v>
      </c>
      <c r="AJ6">
        <f>IF(SUMIFS(Pong_ELO!$G:$G,Pong_ELO!$D:$D,Sheet1!$A6,Pong_ELO!$L:$L,Sheet1!AJ$2)=0,NA(),SUMIFS(Pong_ELO!$G:$G,Pong_ELO!$D:$D,Sheet1!$A6,Pong_ELO!$L:$L,Sheet1!AJ$2))</f>
        <v>1106</v>
      </c>
    </row>
    <row r="7" spans="1:36" x14ac:dyDescent="0.2">
      <c r="A7" t="s">
        <v>12</v>
      </c>
      <c r="B7">
        <v>1000</v>
      </c>
      <c r="C7">
        <f>IF(SUMIFS(Pong_ELO!$G:$G,Pong_ELO!$D:$D,Sheet1!$A7,Pong_ELO!$L:$L,Sheet1!C$2)=0,NA(),SUMIFS(Pong_ELO!$G:$G,Pong_ELO!$D:$D,Sheet1!$A7,Pong_ELO!$L:$L,Sheet1!C$2))</f>
        <v>973</v>
      </c>
      <c r="D7">
        <f>IF(SUMIFS(Pong_ELO!$G:$G,Pong_ELO!$D:$D,Sheet1!$A7,Pong_ELO!$L:$L,Sheet1!D$2)=0,NA(),SUMIFS(Pong_ELO!$G:$G,Pong_ELO!$D:$D,Sheet1!$A7,Pong_ELO!$L:$L,Sheet1!D$2))</f>
        <v>974</v>
      </c>
      <c r="E7">
        <f>IF(SUMIFS(Pong_ELO!$G:$G,Pong_ELO!$D:$D,Sheet1!$A7,Pong_ELO!$L:$L,Sheet1!E$2)=0,NA(),SUMIFS(Pong_ELO!$G:$G,Pong_ELO!$D:$D,Sheet1!$A7,Pong_ELO!$L:$L,Sheet1!E$2))</f>
        <v>983</v>
      </c>
      <c r="F7">
        <f>IF(SUMIFS(Pong_ELO!$G:$G,Pong_ELO!$D:$D,Sheet1!$A7,Pong_ELO!$L:$L,Sheet1!F$2)=0,NA(),SUMIFS(Pong_ELO!$G:$G,Pong_ELO!$D:$D,Sheet1!$A7,Pong_ELO!$L:$L,Sheet1!F$2))</f>
        <v>956</v>
      </c>
      <c r="G7">
        <f>IF(SUMIFS(Pong_ELO!$G:$G,Pong_ELO!$D:$D,Sheet1!$A7,Pong_ELO!$L:$L,Sheet1!G$2)=0,NA(),SUMIFS(Pong_ELO!$G:$G,Pong_ELO!$D:$D,Sheet1!$A7,Pong_ELO!$L:$L,Sheet1!G$2))</f>
        <v>933</v>
      </c>
      <c r="H7">
        <f>IF(SUMIFS(Pong_ELO!$G:$G,Pong_ELO!$D:$D,Sheet1!$A7,Pong_ELO!$L:$L,Sheet1!H$2)=0,NA(),SUMIFS(Pong_ELO!$G:$G,Pong_ELO!$D:$D,Sheet1!$A7,Pong_ELO!$L:$L,Sheet1!H$2))</f>
        <v>928</v>
      </c>
      <c r="I7">
        <f>IF(SUMIFS(Pong_ELO!$G:$G,Pong_ELO!$D:$D,Sheet1!$A7,Pong_ELO!$L:$L,Sheet1!I$2)=0,NA(),SUMIFS(Pong_ELO!$G:$G,Pong_ELO!$D:$D,Sheet1!$A7,Pong_ELO!$L:$L,Sheet1!I$2))</f>
        <v>926</v>
      </c>
      <c r="J7" t="e">
        <f>IF(SUMIFS(Pong_ELO!$G:$G,Pong_ELO!$D:$D,Sheet1!$A7,Pong_ELO!$L:$L,Sheet1!J$2)=0,NA(),SUMIFS(Pong_ELO!$G:$G,Pong_ELO!$D:$D,Sheet1!$A7,Pong_ELO!$L:$L,Sheet1!J$2))</f>
        <v>#N/A</v>
      </c>
      <c r="K7">
        <f>IF(SUMIFS(Pong_ELO!$G:$G,Pong_ELO!$D:$D,Sheet1!$A7,Pong_ELO!$L:$L,Sheet1!K$2)=0,NA(),SUMIFS(Pong_ELO!$G:$G,Pong_ELO!$D:$D,Sheet1!$A7,Pong_ELO!$L:$L,Sheet1!K$2))</f>
        <v>953</v>
      </c>
      <c r="L7">
        <f>IF(SUMIFS(Pong_ELO!$G:$G,Pong_ELO!$D:$D,Sheet1!$A7,Pong_ELO!$L:$L,Sheet1!L$2)=0,NA(),SUMIFS(Pong_ELO!$G:$G,Pong_ELO!$D:$D,Sheet1!$A7,Pong_ELO!$L:$L,Sheet1!L$2))</f>
        <v>941</v>
      </c>
      <c r="M7">
        <f>IF(SUMIFS(Pong_ELO!$G:$G,Pong_ELO!$D:$D,Sheet1!$A7,Pong_ELO!$L:$L,Sheet1!M$2)=0,NA(),SUMIFS(Pong_ELO!$G:$G,Pong_ELO!$D:$D,Sheet1!$A7,Pong_ELO!$L:$L,Sheet1!M$2))</f>
        <v>978</v>
      </c>
      <c r="N7">
        <f>IF(SUMIFS(Pong_ELO!$G:$G,Pong_ELO!$D:$D,Sheet1!$A7,Pong_ELO!$L:$L,Sheet1!N$2)=0,NA(),SUMIFS(Pong_ELO!$G:$G,Pong_ELO!$D:$D,Sheet1!$A7,Pong_ELO!$L:$L,Sheet1!N$2))</f>
        <v>999</v>
      </c>
      <c r="O7">
        <f>IF(SUMIFS(Pong_ELO!$G:$G,Pong_ELO!$D:$D,Sheet1!$A7,Pong_ELO!$L:$L,Sheet1!O$2)=0,NA(),SUMIFS(Pong_ELO!$G:$G,Pong_ELO!$D:$D,Sheet1!$A7,Pong_ELO!$L:$L,Sheet1!O$2))</f>
        <v>998</v>
      </c>
      <c r="P7">
        <f>IF(SUMIFS(Pong_ELO!$G:$G,Pong_ELO!$D:$D,Sheet1!$A7,Pong_ELO!$L:$L,Sheet1!P$2)=0,NA(),SUMIFS(Pong_ELO!$G:$G,Pong_ELO!$D:$D,Sheet1!$A7,Pong_ELO!$L:$L,Sheet1!P$2))</f>
        <v>1005</v>
      </c>
      <c r="Q7">
        <f>IF(SUMIFS(Pong_ELO!$G:$G,Pong_ELO!$D:$D,Sheet1!$A7,Pong_ELO!$L:$L,Sheet1!Q$2)=0,NA(),SUMIFS(Pong_ELO!$G:$G,Pong_ELO!$D:$D,Sheet1!$A7,Pong_ELO!$L:$L,Sheet1!Q$2))</f>
        <v>1013</v>
      </c>
      <c r="R7">
        <f>IF(SUMIFS(Pong_ELO!$G:$G,Pong_ELO!$D:$D,Sheet1!$A7,Pong_ELO!$L:$L,Sheet1!R$2)=0,NA(),SUMIFS(Pong_ELO!$G:$G,Pong_ELO!$D:$D,Sheet1!$A7,Pong_ELO!$L:$L,Sheet1!R$2))</f>
        <v>1002</v>
      </c>
      <c r="S7">
        <f>IF(SUMIFS(Pong_ELO!$G:$G,Pong_ELO!$D:$D,Sheet1!$A7,Pong_ELO!$L:$L,Sheet1!S$2)=0,NA(),SUMIFS(Pong_ELO!$G:$G,Pong_ELO!$D:$D,Sheet1!$A7,Pong_ELO!$L:$L,Sheet1!S$2))</f>
        <v>984</v>
      </c>
      <c r="T7">
        <f>IF(SUMIFS(Pong_ELO!$G:$G,Pong_ELO!$D:$D,Sheet1!$A7,Pong_ELO!$L:$L,Sheet1!T$2)=0,NA(),SUMIFS(Pong_ELO!$G:$G,Pong_ELO!$D:$D,Sheet1!$A7,Pong_ELO!$L:$L,Sheet1!T$2))</f>
        <v>970</v>
      </c>
      <c r="U7">
        <f>IF(SUMIFS(Pong_ELO!$G:$G,Pong_ELO!$D:$D,Sheet1!$A7,Pong_ELO!$L:$L,Sheet1!U$2)=0,NA(),SUMIFS(Pong_ELO!$G:$G,Pong_ELO!$D:$D,Sheet1!$A7,Pong_ELO!$L:$L,Sheet1!U$2))</f>
        <v>935</v>
      </c>
      <c r="V7">
        <f>IF(SUMIFS(Pong_ELO!$G:$G,Pong_ELO!$D:$D,Sheet1!$A7,Pong_ELO!$L:$L,Sheet1!V$2)=0,NA(),SUMIFS(Pong_ELO!$G:$G,Pong_ELO!$D:$D,Sheet1!$A7,Pong_ELO!$L:$L,Sheet1!V$2))</f>
        <v>910</v>
      </c>
      <c r="W7">
        <f>IF(SUMIFS(Pong_ELO!$G:$G,Pong_ELO!$D:$D,Sheet1!$A7,Pong_ELO!$L:$L,Sheet1!W$2)=0,NA(),SUMIFS(Pong_ELO!$G:$G,Pong_ELO!$D:$D,Sheet1!$A7,Pong_ELO!$L:$L,Sheet1!W$2))</f>
        <v>948</v>
      </c>
      <c r="X7">
        <f>IF(SUMIFS(Pong_ELO!$G:$G,Pong_ELO!$D:$D,Sheet1!$A7,Pong_ELO!$L:$L,Sheet1!X$2)=0,NA(),SUMIFS(Pong_ELO!$G:$G,Pong_ELO!$D:$D,Sheet1!$A7,Pong_ELO!$L:$L,Sheet1!X$2))</f>
        <v>953</v>
      </c>
      <c r="Y7">
        <f>IF(SUMIFS(Pong_ELO!$G:$G,Pong_ELO!$D:$D,Sheet1!$A7,Pong_ELO!$L:$L,Sheet1!Y$2)=0,NA(),SUMIFS(Pong_ELO!$G:$G,Pong_ELO!$D:$D,Sheet1!$A7,Pong_ELO!$L:$L,Sheet1!Y$2))</f>
        <v>973</v>
      </c>
      <c r="Z7">
        <f>IF(SUMIFS(Pong_ELO!$G:$G,Pong_ELO!$D:$D,Sheet1!$A7,Pong_ELO!$L:$L,Sheet1!Z$2)=0,NA(),SUMIFS(Pong_ELO!$G:$G,Pong_ELO!$D:$D,Sheet1!$A7,Pong_ELO!$L:$L,Sheet1!Z$2))</f>
        <v>974</v>
      </c>
      <c r="AA7" t="e">
        <f>IF(SUMIFS(Pong_ELO!$G:$G,Pong_ELO!$D:$D,Sheet1!$A7,Pong_ELO!$L:$L,Sheet1!AA$2)=0,NA(),SUMIFS(Pong_ELO!$G:$G,Pong_ELO!$D:$D,Sheet1!$A7,Pong_ELO!$L:$L,Sheet1!AA$2))</f>
        <v>#N/A</v>
      </c>
      <c r="AB7">
        <f>IF(SUMIFS(Pong_ELO!$G:$G,Pong_ELO!$D:$D,Sheet1!$A7,Pong_ELO!$L:$L,Sheet1!AB$2)=0,NA(),SUMIFS(Pong_ELO!$G:$G,Pong_ELO!$D:$D,Sheet1!$A7,Pong_ELO!$L:$L,Sheet1!AB$2))</f>
        <v>969</v>
      </c>
      <c r="AC7">
        <f>IF(SUMIFS(Pong_ELO!$G:$G,Pong_ELO!$D:$D,Sheet1!$A7,Pong_ELO!$L:$L,Sheet1!AC$2)=0,NA(),SUMIFS(Pong_ELO!$G:$G,Pong_ELO!$D:$D,Sheet1!$A7,Pong_ELO!$L:$L,Sheet1!AC$2))</f>
        <v>966</v>
      </c>
      <c r="AD7">
        <f>IF(SUMIFS(Pong_ELO!$G:$G,Pong_ELO!$D:$D,Sheet1!$A7,Pong_ELO!$L:$L,Sheet1!AD$2)=0,NA(),SUMIFS(Pong_ELO!$G:$G,Pong_ELO!$D:$D,Sheet1!$A7,Pong_ELO!$L:$L,Sheet1!AD$2))</f>
        <v>942</v>
      </c>
      <c r="AE7">
        <f>IF(SUMIFS(Pong_ELO!$G:$G,Pong_ELO!$D:$D,Sheet1!$A7,Pong_ELO!$L:$L,Sheet1!AE$2)=0,NA(),SUMIFS(Pong_ELO!$G:$G,Pong_ELO!$D:$D,Sheet1!$A7,Pong_ELO!$L:$L,Sheet1!AE$2))</f>
        <v>932</v>
      </c>
      <c r="AF7">
        <f>IF(SUMIFS(Pong_ELO!$G:$G,Pong_ELO!$D:$D,Sheet1!$A7,Pong_ELO!$L:$L,Sheet1!AF$2)=0,NA(),SUMIFS(Pong_ELO!$G:$G,Pong_ELO!$D:$D,Sheet1!$A7,Pong_ELO!$L:$L,Sheet1!AF$2))</f>
        <v>912</v>
      </c>
      <c r="AG7">
        <f>IF(SUMIFS(Pong_ELO!$G:$G,Pong_ELO!$D:$D,Sheet1!$A7,Pong_ELO!$L:$L,Sheet1!AG$2)=0,NA(),SUMIFS(Pong_ELO!$G:$G,Pong_ELO!$D:$D,Sheet1!$A7,Pong_ELO!$L:$L,Sheet1!AG$2))</f>
        <v>888</v>
      </c>
      <c r="AH7">
        <f>IF(SUMIFS(Pong_ELO!$G:$G,Pong_ELO!$D:$D,Sheet1!$A7,Pong_ELO!$L:$L,Sheet1!AH$2)=0,NA(),SUMIFS(Pong_ELO!$G:$G,Pong_ELO!$D:$D,Sheet1!$A7,Pong_ELO!$L:$L,Sheet1!AH$2))</f>
        <v>873</v>
      </c>
      <c r="AI7">
        <f>IF(SUMIFS(Pong_ELO!$G:$G,Pong_ELO!$D:$D,Sheet1!$A7,Pong_ELO!$L:$L,Sheet1!AI$2)=0,NA(),SUMIFS(Pong_ELO!$G:$G,Pong_ELO!$D:$D,Sheet1!$A7,Pong_ELO!$L:$L,Sheet1!AI$2))</f>
        <v>850</v>
      </c>
      <c r="AJ7">
        <f>IF(SUMIFS(Pong_ELO!$G:$G,Pong_ELO!$D:$D,Sheet1!$A7,Pong_ELO!$L:$L,Sheet1!AJ$2)=0,NA(),SUMIFS(Pong_ELO!$G:$G,Pong_ELO!$D:$D,Sheet1!$A7,Pong_ELO!$L:$L,Sheet1!AJ$2))</f>
        <v>860</v>
      </c>
    </row>
    <row r="8" spans="1:36" x14ac:dyDescent="0.2">
      <c r="A8" t="s">
        <v>13</v>
      </c>
      <c r="B8">
        <v>1000</v>
      </c>
      <c r="C8">
        <f>IF(SUMIFS(Pong_ELO!$G:$G,Pong_ELO!$D:$D,Sheet1!$A8,Pong_ELO!$L:$L,Sheet1!C$2)=0,NA(),SUMIFS(Pong_ELO!$G:$G,Pong_ELO!$D:$D,Sheet1!$A8,Pong_ELO!$L:$L,Sheet1!C$2))</f>
        <v>1027</v>
      </c>
      <c r="D8">
        <f>IF(SUMIFS(Pong_ELO!$G:$G,Pong_ELO!$D:$D,Sheet1!$A8,Pong_ELO!$L:$L,Sheet1!D$2)=0,NA(),SUMIFS(Pong_ELO!$G:$G,Pong_ELO!$D:$D,Sheet1!$A8,Pong_ELO!$L:$L,Sheet1!D$2))</f>
        <v>1012</v>
      </c>
      <c r="E8">
        <f>IF(SUMIFS(Pong_ELO!$G:$G,Pong_ELO!$D:$D,Sheet1!$A8,Pong_ELO!$L:$L,Sheet1!E$2)=0,NA(),SUMIFS(Pong_ELO!$G:$G,Pong_ELO!$D:$D,Sheet1!$A8,Pong_ELO!$L:$L,Sheet1!E$2))</f>
        <v>975</v>
      </c>
      <c r="F8">
        <f>IF(SUMIFS(Pong_ELO!$G:$G,Pong_ELO!$D:$D,Sheet1!$A8,Pong_ELO!$L:$L,Sheet1!F$2)=0,NA(),SUMIFS(Pong_ELO!$G:$G,Pong_ELO!$D:$D,Sheet1!$A8,Pong_ELO!$L:$L,Sheet1!F$2))</f>
        <v>955</v>
      </c>
      <c r="G8">
        <f>IF(SUMIFS(Pong_ELO!$G:$G,Pong_ELO!$D:$D,Sheet1!$A8,Pong_ELO!$L:$L,Sheet1!G$2)=0,NA(),SUMIFS(Pong_ELO!$G:$G,Pong_ELO!$D:$D,Sheet1!$A8,Pong_ELO!$L:$L,Sheet1!G$2))</f>
        <v>937</v>
      </c>
      <c r="H8">
        <f>IF(SUMIFS(Pong_ELO!$G:$G,Pong_ELO!$D:$D,Sheet1!$A8,Pong_ELO!$L:$L,Sheet1!H$2)=0,NA(),SUMIFS(Pong_ELO!$G:$G,Pong_ELO!$D:$D,Sheet1!$A8,Pong_ELO!$L:$L,Sheet1!H$2))</f>
        <v>939</v>
      </c>
      <c r="I8">
        <f>IF(SUMIFS(Pong_ELO!$G:$G,Pong_ELO!$D:$D,Sheet1!$A8,Pong_ELO!$L:$L,Sheet1!I$2)=0,NA(),SUMIFS(Pong_ELO!$G:$G,Pong_ELO!$D:$D,Sheet1!$A8,Pong_ELO!$L:$L,Sheet1!I$2))</f>
        <v>948</v>
      </c>
      <c r="J8">
        <f>IF(SUMIFS(Pong_ELO!$G:$G,Pong_ELO!$D:$D,Sheet1!$A8,Pong_ELO!$L:$L,Sheet1!J$2)=0,NA(),SUMIFS(Pong_ELO!$G:$G,Pong_ELO!$D:$D,Sheet1!$A8,Pong_ELO!$L:$L,Sheet1!J$2))</f>
        <v>936</v>
      </c>
      <c r="K8">
        <f>IF(SUMIFS(Pong_ELO!$G:$G,Pong_ELO!$D:$D,Sheet1!$A8,Pong_ELO!$L:$L,Sheet1!K$2)=0,NA(),SUMIFS(Pong_ELO!$G:$G,Pong_ELO!$D:$D,Sheet1!$A8,Pong_ELO!$L:$L,Sheet1!K$2))</f>
        <v>915</v>
      </c>
      <c r="L8">
        <f>IF(SUMIFS(Pong_ELO!$G:$G,Pong_ELO!$D:$D,Sheet1!$A8,Pong_ELO!$L:$L,Sheet1!L$2)=0,NA(),SUMIFS(Pong_ELO!$G:$G,Pong_ELO!$D:$D,Sheet1!$A8,Pong_ELO!$L:$L,Sheet1!L$2))</f>
        <v>895</v>
      </c>
      <c r="M8">
        <f>IF(SUMIFS(Pong_ELO!$G:$G,Pong_ELO!$D:$D,Sheet1!$A8,Pong_ELO!$L:$L,Sheet1!M$2)=0,NA(),SUMIFS(Pong_ELO!$G:$G,Pong_ELO!$D:$D,Sheet1!$A8,Pong_ELO!$L:$L,Sheet1!M$2))</f>
        <v>898</v>
      </c>
      <c r="N8">
        <f>IF(SUMIFS(Pong_ELO!$G:$G,Pong_ELO!$D:$D,Sheet1!$A8,Pong_ELO!$L:$L,Sheet1!N$2)=0,NA(),SUMIFS(Pong_ELO!$G:$G,Pong_ELO!$D:$D,Sheet1!$A8,Pong_ELO!$L:$L,Sheet1!N$2))</f>
        <v>894</v>
      </c>
      <c r="O8">
        <f>IF(SUMIFS(Pong_ELO!$G:$G,Pong_ELO!$D:$D,Sheet1!$A8,Pong_ELO!$L:$L,Sheet1!O$2)=0,NA(),SUMIFS(Pong_ELO!$G:$G,Pong_ELO!$D:$D,Sheet1!$A8,Pong_ELO!$L:$L,Sheet1!O$2))</f>
        <v>875</v>
      </c>
      <c r="P8">
        <f>IF(SUMIFS(Pong_ELO!$G:$G,Pong_ELO!$D:$D,Sheet1!$A8,Pong_ELO!$L:$L,Sheet1!P$2)=0,NA(),SUMIFS(Pong_ELO!$G:$G,Pong_ELO!$D:$D,Sheet1!$A8,Pong_ELO!$L:$L,Sheet1!P$2))</f>
        <v>876</v>
      </c>
      <c r="Q8">
        <f>IF(SUMIFS(Pong_ELO!$G:$G,Pong_ELO!$D:$D,Sheet1!$A8,Pong_ELO!$L:$L,Sheet1!Q$2)=0,NA(),SUMIFS(Pong_ELO!$G:$G,Pong_ELO!$D:$D,Sheet1!$A8,Pong_ELO!$L:$L,Sheet1!Q$2))</f>
        <v>859</v>
      </c>
      <c r="R8">
        <f>IF(SUMIFS(Pong_ELO!$G:$G,Pong_ELO!$D:$D,Sheet1!$A8,Pong_ELO!$L:$L,Sheet1!R$2)=0,NA(),SUMIFS(Pong_ELO!$G:$G,Pong_ELO!$D:$D,Sheet1!$A8,Pong_ELO!$L:$L,Sheet1!R$2))</f>
        <v>869</v>
      </c>
      <c r="S8">
        <f>IF(SUMIFS(Pong_ELO!$G:$G,Pong_ELO!$D:$D,Sheet1!$A8,Pong_ELO!$L:$L,Sheet1!S$2)=0,NA(),SUMIFS(Pong_ELO!$G:$G,Pong_ELO!$D:$D,Sheet1!$A8,Pong_ELO!$L:$L,Sheet1!S$2))</f>
        <v>861</v>
      </c>
      <c r="T8">
        <f>IF(SUMIFS(Pong_ELO!$G:$G,Pong_ELO!$D:$D,Sheet1!$A8,Pong_ELO!$L:$L,Sheet1!T$2)=0,NA(),SUMIFS(Pong_ELO!$G:$G,Pong_ELO!$D:$D,Sheet1!$A8,Pong_ELO!$L:$L,Sheet1!T$2))</f>
        <v>862</v>
      </c>
      <c r="U8">
        <f>IF(SUMIFS(Pong_ELO!$G:$G,Pong_ELO!$D:$D,Sheet1!$A8,Pong_ELO!$L:$L,Sheet1!U$2)=0,NA(),SUMIFS(Pong_ELO!$G:$G,Pong_ELO!$D:$D,Sheet1!$A8,Pong_ELO!$L:$L,Sheet1!U$2))</f>
        <v>859</v>
      </c>
      <c r="V8">
        <f>IF(SUMIFS(Pong_ELO!$G:$G,Pong_ELO!$D:$D,Sheet1!$A8,Pong_ELO!$L:$L,Sheet1!V$2)=0,NA(),SUMIFS(Pong_ELO!$G:$G,Pong_ELO!$D:$D,Sheet1!$A8,Pong_ELO!$L:$L,Sheet1!V$2))</f>
        <v>890</v>
      </c>
      <c r="W8">
        <f>IF(SUMIFS(Pong_ELO!$G:$G,Pong_ELO!$D:$D,Sheet1!$A8,Pong_ELO!$L:$L,Sheet1!W$2)=0,NA(),SUMIFS(Pong_ELO!$G:$G,Pong_ELO!$D:$D,Sheet1!$A8,Pong_ELO!$L:$L,Sheet1!W$2))</f>
        <v>918</v>
      </c>
      <c r="X8">
        <f>IF(SUMIFS(Pong_ELO!$G:$G,Pong_ELO!$D:$D,Sheet1!$A8,Pong_ELO!$L:$L,Sheet1!X$2)=0,NA(),SUMIFS(Pong_ELO!$G:$G,Pong_ELO!$D:$D,Sheet1!$A8,Pong_ELO!$L:$L,Sheet1!X$2))</f>
        <v>934</v>
      </c>
      <c r="Y8">
        <f>IF(SUMIFS(Pong_ELO!$G:$G,Pong_ELO!$D:$D,Sheet1!$A8,Pong_ELO!$L:$L,Sheet1!Y$2)=0,NA(),SUMIFS(Pong_ELO!$G:$G,Pong_ELO!$D:$D,Sheet1!$A8,Pong_ELO!$L:$L,Sheet1!Y$2))</f>
        <v>951</v>
      </c>
      <c r="Z8">
        <f>IF(SUMIFS(Pong_ELO!$G:$G,Pong_ELO!$D:$D,Sheet1!$A8,Pong_ELO!$L:$L,Sheet1!Z$2)=0,NA(),SUMIFS(Pong_ELO!$G:$G,Pong_ELO!$D:$D,Sheet1!$A8,Pong_ELO!$L:$L,Sheet1!Z$2))</f>
        <v>927</v>
      </c>
      <c r="AA8">
        <f>IF(SUMIFS(Pong_ELO!$G:$G,Pong_ELO!$D:$D,Sheet1!$A8,Pong_ELO!$L:$L,Sheet1!AA$2)=0,NA(),SUMIFS(Pong_ELO!$G:$G,Pong_ELO!$D:$D,Sheet1!$A8,Pong_ELO!$L:$L,Sheet1!AA$2))</f>
        <v>937</v>
      </c>
      <c r="AB8">
        <f>IF(SUMIFS(Pong_ELO!$G:$G,Pong_ELO!$D:$D,Sheet1!$A8,Pong_ELO!$L:$L,Sheet1!AB$2)=0,NA(),SUMIFS(Pong_ELO!$G:$G,Pong_ELO!$D:$D,Sheet1!$A8,Pong_ELO!$L:$L,Sheet1!AB$2))</f>
        <v>953</v>
      </c>
      <c r="AC8" t="e">
        <f>IF(SUMIFS(Pong_ELO!$G:$G,Pong_ELO!$D:$D,Sheet1!$A8,Pong_ELO!$L:$L,Sheet1!AC$2)=0,NA(),SUMIFS(Pong_ELO!$G:$G,Pong_ELO!$D:$D,Sheet1!$A8,Pong_ELO!$L:$L,Sheet1!AC$2))</f>
        <v>#N/A</v>
      </c>
      <c r="AD8" t="e">
        <f>IF(SUMIFS(Pong_ELO!$G:$G,Pong_ELO!$D:$D,Sheet1!$A8,Pong_ELO!$L:$L,Sheet1!AD$2)=0,NA(),SUMIFS(Pong_ELO!$G:$G,Pong_ELO!$D:$D,Sheet1!$A8,Pong_ELO!$L:$L,Sheet1!AD$2))</f>
        <v>#N/A</v>
      </c>
      <c r="AE8" t="e">
        <f>IF(SUMIFS(Pong_ELO!$G:$G,Pong_ELO!$D:$D,Sheet1!$A8,Pong_ELO!$L:$L,Sheet1!AE$2)=0,NA(),SUMIFS(Pong_ELO!$G:$G,Pong_ELO!$D:$D,Sheet1!$A8,Pong_ELO!$L:$L,Sheet1!AE$2))</f>
        <v>#N/A</v>
      </c>
      <c r="AF8" t="e">
        <f>IF(SUMIFS(Pong_ELO!$G:$G,Pong_ELO!$D:$D,Sheet1!$A8,Pong_ELO!$L:$L,Sheet1!AF$2)=0,NA(),SUMIFS(Pong_ELO!$G:$G,Pong_ELO!$D:$D,Sheet1!$A8,Pong_ELO!$L:$L,Sheet1!AF$2))</f>
        <v>#N/A</v>
      </c>
      <c r="AG8" t="e">
        <f>IF(SUMIFS(Pong_ELO!$G:$G,Pong_ELO!$D:$D,Sheet1!$A8,Pong_ELO!$L:$L,Sheet1!AG$2)=0,NA(),SUMIFS(Pong_ELO!$G:$G,Pong_ELO!$D:$D,Sheet1!$A8,Pong_ELO!$L:$L,Sheet1!AG$2))</f>
        <v>#N/A</v>
      </c>
      <c r="AH8" t="e">
        <f>IF(SUMIFS(Pong_ELO!$G:$G,Pong_ELO!$D:$D,Sheet1!$A8,Pong_ELO!$L:$L,Sheet1!AH$2)=0,NA(),SUMIFS(Pong_ELO!$G:$G,Pong_ELO!$D:$D,Sheet1!$A8,Pong_ELO!$L:$L,Sheet1!AH$2))</f>
        <v>#N/A</v>
      </c>
      <c r="AI8" t="e">
        <f>IF(SUMIFS(Pong_ELO!$G:$G,Pong_ELO!$D:$D,Sheet1!$A8,Pong_ELO!$L:$L,Sheet1!AI$2)=0,NA(),SUMIFS(Pong_ELO!$G:$G,Pong_ELO!$D:$D,Sheet1!$A8,Pong_ELO!$L:$L,Sheet1!AI$2))</f>
        <v>#N/A</v>
      </c>
      <c r="AJ8" t="e">
        <f>IF(SUMIFS(Pong_ELO!$G:$G,Pong_ELO!$D:$D,Sheet1!$A8,Pong_ELO!$L:$L,Sheet1!AJ$2)=0,NA(),SUMIFS(Pong_ELO!$G:$G,Pong_ELO!$D:$D,Sheet1!$A8,Pong_ELO!$L:$L,Sheet1!AJ$2))</f>
        <v>#N/A</v>
      </c>
    </row>
    <row r="9" spans="1:36" x14ac:dyDescent="0.2">
      <c r="A9" t="s">
        <v>92</v>
      </c>
      <c r="B9">
        <v>1000</v>
      </c>
      <c r="C9">
        <f>IF(SUMIFS(Pong_ELO!$G:$G,Pong_ELO!$D:$D,Sheet1!$A9,Pong_ELO!$L:$L,Sheet1!C$2)=0,NA(),SUMIFS(Pong_ELO!$G:$G,Pong_ELO!$D:$D,Sheet1!$A9,Pong_ELO!$L:$L,Sheet1!C$2))</f>
        <v>1014</v>
      </c>
      <c r="D9">
        <f>IF(SUMIFS(Pong_ELO!$G:$G,Pong_ELO!$D:$D,Sheet1!$A9,Pong_ELO!$L:$L,Sheet1!D$2)=0,NA(),SUMIFS(Pong_ELO!$G:$G,Pong_ELO!$D:$D,Sheet1!$A9,Pong_ELO!$L:$L,Sheet1!D$2))</f>
        <v>1013</v>
      </c>
      <c r="E9">
        <f>IF(SUMIFS(Pong_ELO!$G:$G,Pong_ELO!$D:$D,Sheet1!$A9,Pong_ELO!$L:$L,Sheet1!E$2)=0,NA(),SUMIFS(Pong_ELO!$G:$G,Pong_ELO!$D:$D,Sheet1!$A9,Pong_ELO!$L:$L,Sheet1!E$2))</f>
        <v>1024</v>
      </c>
      <c r="F9">
        <f>IF(SUMIFS(Pong_ELO!$G:$G,Pong_ELO!$D:$D,Sheet1!$A9,Pong_ELO!$L:$L,Sheet1!F$2)=0,NA(),SUMIFS(Pong_ELO!$G:$G,Pong_ELO!$D:$D,Sheet1!$A9,Pong_ELO!$L:$L,Sheet1!F$2))</f>
        <v>1028</v>
      </c>
      <c r="G9">
        <f>IF(SUMIFS(Pong_ELO!$G:$G,Pong_ELO!$D:$D,Sheet1!$A9,Pong_ELO!$L:$L,Sheet1!G$2)=0,NA(),SUMIFS(Pong_ELO!$G:$G,Pong_ELO!$D:$D,Sheet1!$A9,Pong_ELO!$L:$L,Sheet1!G$2))</f>
        <v>1033</v>
      </c>
      <c r="H9">
        <f>IF(SUMIFS(Pong_ELO!$G:$G,Pong_ELO!$D:$D,Sheet1!$A9,Pong_ELO!$L:$L,Sheet1!H$2)=0,NA(),SUMIFS(Pong_ELO!$G:$G,Pong_ELO!$D:$D,Sheet1!$A9,Pong_ELO!$L:$L,Sheet1!H$2))</f>
        <v>1026</v>
      </c>
      <c r="I9">
        <f>IF(SUMIFS(Pong_ELO!$G:$G,Pong_ELO!$D:$D,Sheet1!$A9,Pong_ELO!$L:$L,Sheet1!I$2)=0,NA(),SUMIFS(Pong_ELO!$G:$G,Pong_ELO!$D:$D,Sheet1!$A9,Pong_ELO!$L:$L,Sheet1!I$2))</f>
        <v>1040</v>
      </c>
      <c r="J9">
        <f>IF(SUMIFS(Pong_ELO!$G:$G,Pong_ELO!$D:$D,Sheet1!$A9,Pong_ELO!$L:$L,Sheet1!J$2)=0,NA(),SUMIFS(Pong_ELO!$G:$G,Pong_ELO!$D:$D,Sheet1!$A9,Pong_ELO!$L:$L,Sheet1!J$2))</f>
        <v>1064</v>
      </c>
      <c r="K9">
        <f>IF(SUMIFS(Pong_ELO!$G:$G,Pong_ELO!$D:$D,Sheet1!$A9,Pong_ELO!$L:$L,Sheet1!K$2)=0,NA(),SUMIFS(Pong_ELO!$G:$G,Pong_ELO!$D:$D,Sheet1!$A9,Pong_ELO!$L:$L,Sheet1!K$2))</f>
        <v>1039</v>
      </c>
      <c r="L9">
        <f>IF(SUMIFS(Pong_ELO!$G:$G,Pong_ELO!$D:$D,Sheet1!$A9,Pong_ELO!$L:$L,Sheet1!L$2)=0,NA(),SUMIFS(Pong_ELO!$G:$G,Pong_ELO!$D:$D,Sheet1!$A9,Pong_ELO!$L:$L,Sheet1!L$2))</f>
        <v>1030</v>
      </c>
      <c r="M9">
        <f>IF(SUMIFS(Pong_ELO!$G:$G,Pong_ELO!$D:$D,Sheet1!$A9,Pong_ELO!$L:$L,Sheet1!M$2)=0,NA(),SUMIFS(Pong_ELO!$G:$G,Pong_ELO!$D:$D,Sheet1!$A9,Pong_ELO!$L:$L,Sheet1!M$2))</f>
        <v>1044</v>
      </c>
      <c r="N9">
        <f>IF(SUMIFS(Pong_ELO!$G:$G,Pong_ELO!$D:$D,Sheet1!$A9,Pong_ELO!$L:$L,Sheet1!N$2)=0,NA(),SUMIFS(Pong_ELO!$G:$G,Pong_ELO!$D:$D,Sheet1!$A9,Pong_ELO!$L:$L,Sheet1!N$2))</f>
        <v>1045</v>
      </c>
      <c r="O9">
        <f>IF(SUMIFS(Pong_ELO!$G:$G,Pong_ELO!$D:$D,Sheet1!$A9,Pong_ELO!$L:$L,Sheet1!O$2)=0,NA(),SUMIFS(Pong_ELO!$G:$G,Pong_ELO!$D:$D,Sheet1!$A9,Pong_ELO!$L:$L,Sheet1!O$2))</f>
        <v>1070</v>
      </c>
      <c r="P9">
        <f>IF(SUMIFS(Pong_ELO!$G:$G,Pong_ELO!$D:$D,Sheet1!$A9,Pong_ELO!$L:$L,Sheet1!P$2)=0,NA(),SUMIFS(Pong_ELO!$G:$G,Pong_ELO!$D:$D,Sheet1!$A9,Pong_ELO!$L:$L,Sheet1!P$2))</f>
        <v>1051</v>
      </c>
      <c r="Q9">
        <f>IF(SUMIFS(Pong_ELO!$G:$G,Pong_ELO!$D:$D,Sheet1!$A9,Pong_ELO!$L:$L,Sheet1!Q$2)=0,NA(),SUMIFS(Pong_ELO!$G:$G,Pong_ELO!$D:$D,Sheet1!$A9,Pong_ELO!$L:$L,Sheet1!Q$2))</f>
        <v>1047</v>
      </c>
      <c r="R9">
        <f>IF(SUMIFS(Pong_ELO!$G:$G,Pong_ELO!$D:$D,Sheet1!$A9,Pong_ELO!$L:$L,Sheet1!R$2)=0,NA(),SUMIFS(Pong_ELO!$G:$G,Pong_ELO!$D:$D,Sheet1!$A9,Pong_ELO!$L:$L,Sheet1!R$2))</f>
        <v>1034</v>
      </c>
      <c r="S9">
        <f>IF(SUMIFS(Pong_ELO!$G:$G,Pong_ELO!$D:$D,Sheet1!$A9,Pong_ELO!$L:$L,Sheet1!S$2)=0,NA(),SUMIFS(Pong_ELO!$G:$G,Pong_ELO!$D:$D,Sheet1!$A9,Pong_ELO!$L:$L,Sheet1!S$2))</f>
        <v>1027</v>
      </c>
      <c r="T9">
        <f>IF(SUMIFS(Pong_ELO!$G:$G,Pong_ELO!$D:$D,Sheet1!$A9,Pong_ELO!$L:$L,Sheet1!T$2)=0,NA(),SUMIFS(Pong_ELO!$G:$G,Pong_ELO!$D:$D,Sheet1!$A9,Pong_ELO!$L:$L,Sheet1!T$2))</f>
        <v>1038</v>
      </c>
      <c r="U9">
        <f>IF(SUMIFS(Pong_ELO!$G:$G,Pong_ELO!$D:$D,Sheet1!$A9,Pong_ELO!$L:$L,Sheet1!U$2)=0,NA(),SUMIFS(Pong_ELO!$G:$G,Pong_ELO!$D:$D,Sheet1!$A9,Pong_ELO!$L:$L,Sheet1!U$2))</f>
        <v>1005</v>
      </c>
      <c r="V9">
        <f>IF(SUMIFS(Pong_ELO!$G:$G,Pong_ELO!$D:$D,Sheet1!$A9,Pong_ELO!$L:$L,Sheet1!V$2)=0,NA(),SUMIFS(Pong_ELO!$G:$G,Pong_ELO!$D:$D,Sheet1!$A9,Pong_ELO!$L:$L,Sheet1!V$2))</f>
        <v>1034</v>
      </c>
      <c r="W9">
        <f>IF(SUMIFS(Pong_ELO!$G:$G,Pong_ELO!$D:$D,Sheet1!$A9,Pong_ELO!$L:$L,Sheet1!W$2)=0,NA(),SUMIFS(Pong_ELO!$G:$G,Pong_ELO!$D:$D,Sheet1!$A9,Pong_ELO!$L:$L,Sheet1!W$2))</f>
        <v>1014</v>
      </c>
      <c r="X9">
        <f>IF(SUMIFS(Pong_ELO!$G:$G,Pong_ELO!$D:$D,Sheet1!$A9,Pong_ELO!$L:$L,Sheet1!X$2)=0,NA(),SUMIFS(Pong_ELO!$G:$G,Pong_ELO!$D:$D,Sheet1!$A9,Pong_ELO!$L:$L,Sheet1!X$2))</f>
        <v>1014</v>
      </c>
      <c r="Y9">
        <f>IF(SUMIFS(Pong_ELO!$G:$G,Pong_ELO!$D:$D,Sheet1!$A9,Pong_ELO!$L:$L,Sheet1!Y$2)=0,NA(),SUMIFS(Pong_ELO!$G:$G,Pong_ELO!$D:$D,Sheet1!$A9,Pong_ELO!$L:$L,Sheet1!Y$2))</f>
        <v>980</v>
      </c>
      <c r="Z9">
        <f>IF(SUMIFS(Pong_ELO!$G:$G,Pong_ELO!$D:$D,Sheet1!$A9,Pong_ELO!$L:$L,Sheet1!Z$2)=0,NA(),SUMIFS(Pong_ELO!$G:$G,Pong_ELO!$D:$D,Sheet1!$A9,Pong_ELO!$L:$L,Sheet1!Z$2))</f>
        <v>986</v>
      </c>
      <c r="AA9">
        <f>IF(SUMIFS(Pong_ELO!$G:$G,Pong_ELO!$D:$D,Sheet1!$A9,Pong_ELO!$L:$L,Sheet1!AA$2)=0,NA(),SUMIFS(Pong_ELO!$G:$G,Pong_ELO!$D:$D,Sheet1!$A9,Pong_ELO!$L:$L,Sheet1!AA$2))</f>
        <v>993</v>
      </c>
      <c r="AB9">
        <f>IF(SUMIFS(Pong_ELO!$G:$G,Pong_ELO!$D:$D,Sheet1!$A9,Pong_ELO!$L:$L,Sheet1!AB$2)=0,NA(),SUMIFS(Pong_ELO!$G:$G,Pong_ELO!$D:$D,Sheet1!$A9,Pong_ELO!$L:$L,Sheet1!AB$2))</f>
        <v>987</v>
      </c>
      <c r="AC9">
        <f>IF(SUMIFS(Pong_ELO!$G:$G,Pong_ELO!$D:$D,Sheet1!$A9,Pong_ELO!$L:$L,Sheet1!AC$2)=0,NA(),SUMIFS(Pong_ELO!$G:$G,Pong_ELO!$D:$D,Sheet1!$A9,Pong_ELO!$L:$L,Sheet1!AC$2))</f>
        <v>983</v>
      </c>
      <c r="AD9">
        <f>IF(SUMIFS(Pong_ELO!$G:$G,Pong_ELO!$D:$D,Sheet1!$A9,Pong_ELO!$L:$L,Sheet1!AD$2)=0,NA(),SUMIFS(Pong_ELO!$G:$G,Pong_ELO!$D:$D,Sheet1!$A9,Pong_ELO!$L:$L,Sheet1!AD$2))</f>
        <v>969</v>
      </c>
      <c r="AE9">
        <f>IF(SUMIFS(Pong_ELO!$G:$G,Pong_ELO!$D:$D,Sheet1!$A9,Pong_ELO!$L:$L,Sheet1!AE$2)=0,NA(),SUMIFS(Pong_ELO!$G:$G,Pong_ELO!$D:$D,Sheet1!$A9,Pong_ELO!$L:$L,Sheet1!AE$2))</f>
        <v>987</v>
      </c>
      <c r="AF9">
        <f>IF(SUMIFS(Pong_ELO!$G:$G,Pong_ELO!$D:$D,Sheet1!$A9,Pong_ELO!$L:$L,Sheet1!AF$2)=0,NA(),SUMIFS(Pong_ELO!$G:$G,Pong_ELO!$D:$D,Sheet1!$A9,Pong_ELO!$L:$L,Sheet1!AF$2))</f>
        <v>1008</v>
      </c>
      <c r="AG9">
        <f>IF(SUMIFS(Pong_ELO!$G:$G,Pong_ELO!$D:$D,Sheet1!$A9,Pong_ELO!$L:$L,Sheet1!AG$2)=0,NA(),SUMIFS(Pong_ELO!$G:$G,Pong_ELO!$D:$D,Sheet1!$A9,Pong_ELO!$L:$L,Sheet1!AG$2))</f>
        <v>1024</v>
      </c>
      <c r="AH9">
        <f>IF(SUMIFS(Pong_ELO!$G:$G,Pong_ELO!$D:$D,Sheet1!$A9,Pong_ELO!$L:$L,Sheet1!AH$2)=0,NA(),SUMIFS(Pong_ELO!$G:$G,Pong_ELO!$D:$D,Sheet1!$A9,Pong_ELO!$L:$L,Sheet1!AH$2))</f>
        <v>1033</v>
      </c>
      <c r="AI9">
        <f>IF(SUMIFS(Pong_ELO!$G:$G,Pong_ELO!$D:$D,Sheet1!$A9,Pong_ELO!$L:$L,Sheet1!AI$2)=0,NA(),SUMIFS(Pong_ELO!$G:$G,Pong_ELO!$D:$D,Sheet1!$A9,Pong_ELO!$L:$L,Sheet1!AI$2))</f>
        <v>1040</v>
      </c>
      <c r="AJ9">
        <f>IF(SUMIFS(Pong_ELO!$G:$G,Pong_ELO!$D:$D,Sheet1!$A9,Pong_ELO!$L:$L,Sheet1!AJ$2)=0,NA(),SUMIFS(Pong_ELO!$G:$G,Pong_ELO!$D:$D,Sheet1!$A9,Pong_ELO!$L:$L,Sheet1!AJ$2))</f>
        <v>1030</v>
      </c>
    </row>
    <row r="10" spans="1:36" x14ac:dyDescent="0.2">
      <c r="A10" t="s">
        <v>14</v>
      </c>
      <c r="B10">
        <v>1000</v>
      </c>
      <c r="C10">
        <f>IF(SUMIFS(Pong_ELO!$G:$G,Pong_ELO!$D:$D,Sheet1!$A10,Pong_ELO!$L:$L,Sheet1!C$2)=0,NA(),SUMIFS(Pong_ELO!$G:$G,Pong_ELO!$D:$D,Sheet1!$A10,Pong_ELO!$L:$L,Sheet1!C$2))</f>
        <v>1011</v>
      </c>
      <c r="D10">
        <f>IF(SUMIFS(Pong_ELO!$G:$G,Pong_ELO!$D:$D,Sheet1!$A10,Pong_ELO!$L:$L,Sheet1!D$2)=0,NA(),SUMIFS(Pong_ELO!$G:$G,Pong_ELO!$D:$D,Sheet1!$A10,Pong_ELO!$L:$L,Sheet1!D$2))</f>
        <v>1033</v>
      </c>
      <c r="E10">
        <f>IF(SUMIFS(Pong_ELO!$G:$G,Pong_ELO!$D:$D,Sheet1!$A10,Pong_ELO!$L:$L,Sheet1!E$2)=0,NA(),SUMIFS(Pong_ELO!$G:$G,Pong_ELO!$D:$D,Sheet1!$A10,Pong_ELO!$L:$L,Sheet1!E$2))</f>
        <v>1048</v>
      </c>
      <c r="F10">
        <f>IF(SUMIFS(Pong_ELO!$G:$G,Pong_ELO!$D:$D,Sheet1!$A10,Pong_ELO!$L:$L,Sheet1!F$2)=0,NA(),SUMIFS(Pong_ELO!$G:$G,Pong_ELO!$D:$D,Sheet1!$A10,Pong_ELO!$L:$L,Sheet1!F$2))</f>
        <v>1059</v>
      </c>
      <c r="G10">
        <f>IF(SUMIFS(Pong_ELO!$G:$G,Pong_ELO!$D:$D,Sheet1!$A10,Pong_ELO!$L:$L,Sheet1!G$2)=0,NA(),SUMIFS(Pong_ELO!$G:$G,Pong_ELO!$D:$D,Sheet1!$A10,Pong_ELO!$L:$L,Sheet1!G$2))</f>
        <v>1045</v>
      </c>
      <c r="H10">
        <f>IF(SUMIFS(Pong_ELO!$G:$G,Pong_ELO!$D:$D,Sheet1!$A10,Pong_ELO!$L:$L,Sheet1!H$2)=0,NA(),SUMIFS(Pong_ELO!$G:$G,Pong_ELO!$D:$D,Sheet1!$A10,Pong_ELO!$L:$L,Sheet1!H$2))</f>
        <v>1033</v>
      </c>
      <c r="I10">
        <f>IF(SUMIFS(Pong_ELO!$G:$G,Pong_ELO!$D:$D,Sheet1!$A10,Pong_ELO!$L:$L,Sheet1!I$2)=0,NA(),SUMIFS(Pong_ELO!$G:$G,Pong_ELO!$D:$D,Sheet1!$A10,Pong_ELO!$L:$L,Sheet1!I$2))</f>
        <v>1024</v>
      </c>
      <c r="J10">
        <f>IF(SUMIFS(Pong_ELO!$G:$G,Pong_ELO!$D:$D,Sheet1!$A10,Pong_ELO!$L:$L,Sheet1!J$2)=0,NA(),SUMIFS(Pong_ELO!$G:$G,Pong_ELO!$D:$D,Sheet1!$A10,Pong_ELO!$L:$L,Sheet1!J$2))</f>
        <v>996</v>
      </c>
      <c r="K10">
        <f>IF(SUMIFS(Pong_ELO!$G:$G,Pong_ELO!$D:$D,Sheet1!$A10,Pong_ELO!$L:$L,Sheet1!K$2)=0,NA(),SUMIFS(Pong_ELO!$G:$G,Pong_ELO!$D:$D,Sheet1!$A10,Pong_ELO!$L:$L,Sheet1!K$2))</f>
        <v>1028</v>
      </c>
      <c r="L10">
        <f>IF(SUMIFS(Pong_ELO!$G:$G,Pong_ELO!$D:$D,Sheet1!$A10,Pong_ELO!$L:$L,Sheet1!L$2)=0,NA(),SUMIFS(Pong_ELO!$G:$G,Pong_ELO!$D:$D,Sheet1!$A10,Pong_ELO!$L:$L,Sheet1!L$2))</f>
        <v>1051</v>
      </c>
      <c r="M10">
        <f>IF(SUMIFS(Pong_ELO!$G:$G,Pong_ELO!$D:$D,Sheet1!$A10,Pong_ELO!$L:$L,Sheet1!M$2)=0,NA(),SUMIFS(Pong_ELO!$G:$G,Pong_ELO!$D:$D,Sheet1!$A10,Pong_ELO!$L:$L,Sheet1!M$2))</f>
        <v>1048</v>
      </c>
      <c r="N10">
        <f>IF(SUMIFS(Pong_ELO!$G:$G,Pong_ELO!$D:$D,Sheet1!$A10,Pong_ELO!$L:$L,Sheet1!N$2)=0,NA(),SUMIFS(Pong_ELO!$G:$G,Pong_ELO!$D:$D,Sheet1!$A10,Pong_ELO!$L:$L,Sheet1!N$2))</f>
        <v>1055</v>
      </c>
      <c r="O10">
        <f>IF(SUMIFS(Pong_ELO!$G:$G,Pong_ELO!$D:$D,Sheet1!$A10,Pong_ELO!$L:$L,Sheet1!O$2)=0,NA(),SUMIFS(Pong_ELO!$G:$G,Pong_ELO!$D:$D,Sheet1!$A10,Pong_ELO!$L:$L,Sheet1!O$2))</f>
        <v>1041</v>
      </c>
      <c r="P10">
        <f>IF(SUMIFS(Pong_ELO!$G:$G,Pong_ELO!$D:$D,Sheet1!$A10,Pong_ELO!$L:$L,Sheet1!P$2)=0,NA(),SUMIFS(Pong_ELO!$G:$G,Pong_ELO!$D:$D,Sheet1!$A10,Pong_ELO!$L:$L,Sheet1!P$2))</f>
        <v>1060</v>
      </c>
      <c r="Q10">
        <f>IF(SUMIFS(Pong_ELO!$G:$G,Pong_ELO!$D:$D,Sheet1!$A10,Pong_ELO!$L:$L,Sheet1!Q$2)=0,NA(),SUMIFS(Pong_ELO!$G:$G,Pong_ELO!$D:$D,Sheet1!$A10,Pong_ELO!$L:$L,Sheet1!Q$2))</f>
        <v>1061</v>
      </c>
      <c r="R10">
        <f>IF(SUMIFS(Pong_ELO!$G:$G,Pong_ELO!$D:$D,Sheet1!$A10,Pong_ELO!$L:$L,Sheet1!R$2)=0,NA(),SUMIFS(Pong_ELO!$G:$G,Pong_ELO!$D:$D,Sheet1!$A10,Pong_ELO!$L:$L,Sheet1!R$2))</f>
        <v>1053</v>
      </c>
      <c r="S10">
        <f>IF(SUMIFS(Pong_ELO!$G:$G,Pong_ELO!$D:$D,Sheet1!$A10,Pong_ELO!$L:$L,Sheet1!S$2)=0,NA(),SUMIFS(Pong_ELO!$G:$G,Pong_ELO!$D:$D,Sheet1!$A10,Pong_ELO!$L:$L,Sheet1!S$2))</f>
        <v>1070</v>
      </c>
      <c r="T10">
        <f>IF(SUMIFS(Pong_ELO!$G:$G,Pong_ELO!$D:$D,Sheet1!$A10,Pong_ELO!$L:$L,Sheet1!T$2)=0,NA(),SUMIFS(Pong_ELO!$G:$G,Pong_ELO!$D:$D,Sheet1!$A10,Pong_ELO!$L:$L,Sheet1!T$2))</f>
        <v>1067</v>
      </c>
      <c r="U10">
        <f>IF(SUMIFS(Pong_ELO!$G:$G,Pong_ELO!$D:$D,Sheet1!$A10,Pong_ELO!$L:$L,Sheet1!U$2)=0,NA(),SUMIFS(Pong_ELO!$G:$G,Pong_ELO!$D:$D,Sheet1!$A10,Pong_ELO!$L:$L,Sheet1!U$2))</f>
        <v>1097</v>
      </c>
      <c r="V10">
        <f>IF(SUMIFS(Pong_ELO!$G:$G,Pong_ELO!$D:$D,Sheet1!$A10,Pong_ELO!$L:$L,Sheet1!V$2)=0,NA(),SUMIFS(Pong_ELO!$G:$G,Pong_ELO!$D:$D,Sheet1!$A10,Pong_ELO!$L:$L,Sheet1!V$2))</f>
        <v>1085</v>
      </c>
      <c r="W10">
        <f>IF(SUMIFS(Pong_ELO!$G:$G,Pong_ELO!$D:$D,Sheet1!$A10,Pong_ELO!$L:$L,Sheet1!W$2)=0,NA(),SUMIFS(Pong_ELO!$G:$G,Pong_ELO!$D:$D,Sheet1!$A10,Pong_ELO!$L:$L,Sheet1!W$2))</f>
        <v>1084</v>
      </c>
      <c r="X10">
        <f>IF(SUMIFS(Pong_ELO!$G:$G,Pong_ELO!$D:$D,Sheet1!$A10,Pong_ELO!$L:$L,Sheet1!X$2)=0,NA(),SUMIFS(Pong_ELO!$G:$G,Pong_ELO!$D:$D,Sheet1!$A10,Pong_ELO!$L:$L,Sheet1!X$2))</f>
        <v>1067</v>
      </c>
      <c r="Y10">
        <f>IF(SUMIFS(Pong_ELO!$G:$G,Pong_ELO!$D:$D,Sheet1!$A10,Pong_ELO!$L:$L,Sheet1!Y$2)=0,NA(),SUMIFS(Pong_ELO!$G:$G,Pong_ELO!$D:$D,Sheet1!$A10,Pong_ELO!$L:$L,Sheet1!Y$2))</f>
        <v>1041</v>
      </c>
      <c r="Z10">
        <f>IF(SUMIFS(Pong_ELO!$G:$G,Pong_ELO!$D:$D,Sheet1!$A10,Pong_ELO!$L:$L,Sheet1!Z$2)=0,NA(),SUMIFS(Pong_ELO!$G:$G,Pong_ELO!$D:$D,Sheet1!$A10,Pong_ELO!$L:$L,Sheet1!Z$2))</f>
        <v>1015</v>
      </c>
      <c r="AA10">
        <f>IF(SUMIFS(Pong_ELO!$G:$G,Pong_ELO!$D:$D,Sheet1!$A10,Pong_ELO!$L:$L,Sheet1!AA$2)=0,NA(),SUMIFS(Pong_ELO!$G:$G,Pong_ELO!$D:$D,Sheet1!$A10,Pong_ELO!$L:$L,Sheet1!AA$2))</f>
        <v>1000</v>
      </c>
      <c r="AB10">
        <f>IF(SUMIFS(Pong_ELO!$G:$G,Pong_ELO!$D:$D,Sheet1!$A10,Pong_ELO!$L:$L,Sheet1!AB$2)=0,NA(),SUMIFS(Pong_ELO!$G:$G,Pong_ELO!$D:$D,Sheet1!$A10,Pong_ELO!$L:$L,Sheet1!AB$2))</f>
        <v>984</v>
      </c>
      <c r="AC10">
        <f>IF(SUMIFS(Pong_ELO!$G:$G,Pong_ELO!$D:$D,Sheet1!$A10,Pong_ELO!$L:$L,Sheet1!AC$2)=0,NA(),SUMIFS(Pong_ELO!$G:$G,Pong_ELO!$D:$D,Sheet1!$A10,Pong_ELO!$L:$L,Sheet1!AC$2))</f>
        <v>1015</v>
      </c>
      <c r="AD10">
        <f>IF(SUMIFS(Pong_ELO!$G:$G,Pong_ELO!$D:$D,Sheet1!$A10,Pong_ELO!$L:$L,Sheet1!AD$2)=0,NA(),SUMIFS(Pong_ELO!$G:$G,Pong_ELO!$D:$D,Sheet1!$A10,Pong_ELO!$L:$L,Sheet1!AD$2))</f>
        <v>1013</v>
      </c>
      <c r="AE10">
        <f>IF(SUMIFS(Pong_ELO!$G:$G,Pong_ELO!$D:$D,Sheet1!$A10,Pong_ELO!$L:$L,Sheet1!AE$2)=0,NA(),SUMIFS(Pong_ELO!$G:$G,Pong_ELO!$D:$D,Sheet1!$A10,Pong_ELO!$L:$L,Sheet1!AE$2))</f>
        <v>1018</v>
      </c>
      <c r="AF10">
        <f>IF(SUMIFS(Pong_ELO!$G:$G,Pong_ELO!$D:$D,Sheet1!$A10,Pong_ELO!$L:$L,Sheet1!AF$2)=0,NA(),SUMIFS(Pong_ELO!$G:$G,Pong_ELO!$D:$D,Sheet1!$A10,Pong_ELO!$L:$L,Sheet1!AF$2))</f>
        <v>992</v>
      </c>
      <c r="AG10">
        <f>IF(SUMIFS(Pong_ELO!$G:$G,Pong_ELO!$D:$D,Sheet1!$A10,Pong_ELO!$L:$L,Sheet1!AG$2)=0,NA(),SUMIFS(Pong_ELO!$G:$G,Pong_ELO!$D:$D,Sheet1!$A10,Pong_ELO!$L:$L,Sheet1!AG$2))</f>
        <v>1002</v>
      </c>
      <c r="AH10">
        <f>IF(SUMIFS(Pong_ELO!$G:$G,Pong_ELO!$D:$D,Sheet1!$A10,Pong_ELO!$L:$L,Sheet1!AH$2)=0,NA(),SUMIFS(Pong_ELO!$G:$G,Pong_ELO!$D:$D,Sheet1!$A10,Pong_ELO!$L:$L,Sheet1!AH$2))</f>
        <v>989</v>
      </c>
      <c r="AI10">
        <f>IF(SUMIFS(Pong_ELO!$G:$G,Pong_ELO!$D:$D,Sheet1!$A10,Pong_ELO!$L:$L,Sheet1!AI$2)=0,NA(),SUMIFS(Pong_ELO!$G:$G,Pong_ELO!$D:$D,Sheet1!$A10,Pong_ELO!$L:$L,Sheet1!AI$2))</f>
        <v>955</v>
      </c>
      <c r="AJ10">
        <f>IF(SUMIFS(Pong_ELO!$G:$G,Pong_ELO!$D:$D,Sheet1!$A10,Pong_ELO!$L:$L,Sheet1!AJ$2)=0,NA(),SUMIFS(Pong_ELO!$G:$G,Pong_ELO!$D:$D,Sheet1!$A10,Pong_ELO!$L:$L,Sheet1!AJ$2))</f>
        <v>948</v>
      </c>
    </row>
    <row r="11" spans="1:36" x14ac:dyDescent="0.2">
      <c r="A11" t="s">
        <v>9</v>
      </c>
      <c r="B11">
        <v>1000</v>
      </c>
      <c r="C11">
        <f>IF(SUMIFS(Pong_ELO!$G:$G,Pong_ELO!$D:$D,Sheet1!$A11,Pong_ELO!$L:$L,Sheet1!C$2)=0,NA(),SUMIFS(Pong_ELO!$G:$G,Pong_ELO!$D:$D,Sheet1!$A11,Pong_ELO!$L:$L,Sheet1!C$2))</f>
        <v>1018</v>
      </c>
      <c r="D11">
        <f>IF(SUMIFS(Pong_ELO!$G:$G,Pong_ELO!$D:$D,Sheet1!$A11,Pong_ELO!$L:$L,Sheet1!D$2)=0,NA(),SUMIFS(Pong_ELO!$G:$G,Pong_ELO!$D:$D,Sheet1!$A11,Pong_ELO!$L:$L,Sheet1!D$2))</f>
        <v>1014</v>
      </c>
      <c r="E11">
        <f>IF(SUMIFS(Pong_ELO!$G:$G,Pong_ELO!$D:$D,Sheet1!$A11,Pong_ELO!$L:$L,Sheet1!E$2)=0,NA(),SUMIFS(Pong_ELO!$G:$G,Pong_ELO!$D:$D,Sheet1!$A11,Pong_ELO!$L:$L,Sheet1!E$2))</f>
        <v>1036</v>
      </c>
      <c r="F11">
        <f>IF(SUMIFS(Pong_ELO!$G:$G,Pong_ELO!$D:$D,Sheet1!$A11,Pong_ELO!$L:$L,Sheet1!F$2)=0,NA(),SUMIFS(Pong_ELO!$G:$G,Pong_ELO!$D:$D,Sheet1!$A11,Pong_ELO!$L:$L,Sheet1!F$2))</f>
        <v>1049</v>
      </c>
      <c r="G11">
        <f>IF(SUMIFS(Pong_ELO!$G:$G,Pong_ELO!$D:$D,Sheet1!$A11,Pong_ELO!$L:$L,Sheet1!G$2)=0,NA(),SUMIFS(Pong_ELO!$G:$G,Pong_ELO!$D:$D,Sheet1!$A11,Pong_ELO!$L:$L,Sheet1!G$2))</f>
        <v>1065</v>
      </c>
      <c r="H11">
        <f>IF(SUMIFS(Pong_ELO!$G:$G,Pong_ELO!$D:$D,Sheet1!$A11,Pong_ELO!$L:$L,Sheet1!H$2)=0,NA(),SUMIFS(Pong_ELO!$G:$G,Pong_ELO!$D:$D,Sheet1!$A11,Pong_ELO!$L:$L,Sheet1!H$2))</f>
        <v>1048</v>
      </c>
      <c r="I11">
        <f>IF(SUMIFS(Pong_ELO!$G:$G,Pong_ELO!$D:$D,Sheet1!$A11,Pong_ELO!$L:$L,Sheet1!I$2)=0,NA(),SUMIFS(Pong_ELO!$G:$G,Pong_ELO!$D:$D,Sheet1!$A11,Pong_ELO!$L:$L,Sheet1!I$2))</f>
        <v>1077</v>
      </c>
      <c r="J11">
        <f>IF(SUMIFS(Pong_ELO!$G:$G,Pong_ELO!$D:$D,Sheet1!$A11,Pong_ELO!$L:$L,Sheet1!J$2)=0,NA(),SUMIFS(Pong_ELO!$G:$G,Pong_ELO!$D:$D,Sheet1!$A11,Pong_ELO!$L:$L,Sheet1!J$2))</f>
        <v>1036</v>
      </c>
      <c r="K11">
        <f>IF(SUMIFS(Pong_ELO!$G:$G,Pong_ELO!$D:$D,Sheet1!$A11,Pong_ELO!$L:$L,Sheet1!K$2)=0,NA(),SUMIFS(Pong_ELO!$G:$G,Pong_ELO!$D:$D,Sheet1!$A11,Pong_ELO!$L:$L,Sheet1!K$2))</f>
        <v>1058</v>
      </c>
      <c r="L11">
        <f>IF(SUMIFS(Pong_ELO!$G:$G,Pong_ELO!$D:$D,Sheet1!$A11,Pong_ELO!$L:$L,Sheet1!L$2)=0,NA(),SUMIFS(Pong_ELO!$G:$G,Pong_ELO!$D:$D,Sheet1!$A11,Pong_ELO!$L:$L,Sheet1!L$2))</f>
        <v>1037</v>
      </c>
      <c r="M11">
        <f>IF(SUMIFS(Pong_ELO!$G:$G,Pong_ELO!$D:$D,Sheet1!$A11,Pong_ELO!$L:$L,Sheet1!M$2)=0,NA(),SUMIFS(Pong_ELO!$G:$G,Pong_ELO!$D:$D,Sheet1!$A11,Pong_ELO!$L:$L,Sheet1!M$2))</f>
        <v>1031</v>
      </c>
      <c r="N11">
        <f>IF(SUMIFS(Pong_ELO!$G:$G,Pong_ELO!$D:$D,Sheet1!$A11,Pong_ELO!$L:$L,Sheet1!N$2)=0,NA(),SUMIFS(Pong_ELO!$G:$G,Pong_ELO!$D:$D,Sheet1!$A11,Pong_ELO!$L:$L,Sheet1!N$2))</f>
        <v>1024</v>
      </c>
      <c r="O11" t="e">
        <f>IF(SUMIFS(Pong_ELO!$G:$G,Pong_ELO!$D:$D,Sheet1!$A11,Pong_ELO!$L:$L,Sheet1!O$2)=0,NA(),SUMIFS(Pong_ELO!$G:$G,Pong_ELO!$D:$D,Sheet1!$A11,Pong_ELO!$L:$L,Sheet1!O$2))</f>
        <v>#N/A</v>
      </c>
      <c r="P11">
        <f>IF(SUMIFS(Pong_ELO!$G:$G,Pong_ELO!$D:$D,Sheet1!$A11,Pong_ELO!$L:$L,Sheet1!P$2)=0,NA(),SUMIFS(Pong_ELO!$G:$G,Pong_ELO!$D:$D,Sheet1!$A11,Pong_ELO!$L:$L,Sheet1!P$2))</f>
        <v>1017</v>
      </c>
      <c r="Q11">
        <f>IF(SUMIFS(Pong_ELO!$G:$G,Pong_ELO!$D:$D,Sheet1!$A11,Pong_ELO!$L:$L,Sheet1!Q$2)=0,NA(),SUMIFS(Pong_ELO!$G:$G,Pong_ELO!$D:$D,Sheet1!$A11,Pong_ELO!$L:$L,Sheet1!Q$2))</f>
        <v>1020</v>
      </c>
      <c r="R11">
        <f>IF(SUMIFS(Pong_ELO!$G:$G,Pong_ELO!$D:$D,Sheet1!$A11,Pong_ELO!$L:$L,Sheet1!R$2)=0,NA(),SUMIFS(Pong_ELO!$G:$G,Pong_ELO!$D:$D,Sheet1!$A11,Pong_ELO!$L:$L,Sheet1!R$2))</f>
        <v>1052</v>
      </c>
      <c r="S11">
        <f>IF(SUMIFS(Pong_ELO!$G:$G,Pong_ELO!$D:$D,Sheet1!$A11,Pong_ELO!$L:$L,Sheet1!S$2)=0,NA(),SUMIFS(Pong_ELO!$G:$G,Pong_ELO!$D:$D,Sheet1!$A11,Pong_ELO!$L:$L,Sheet1!S$2))</f>
        <v>1059</v>
      </c>
      <c r="T11">
        <f>IF(SUMIFS(Pong_ELO!$G:$G,Pong_ELO!$D:$D,Sheet1!$A11,Pong_ELO!$L:$L,Sheet1!T$2)=0,NA(),SUMIFS(Pong_ELO!$G:$G,Pong_ELO!$D:$D,Sheet1!$A11,Pong_ELO!$L:$L,Sheet1!T$2))</f>
        <v>1060</v>
      </c>
      <c r="U11">
        <f>IF(SUMIFS(Pong_ELO!$G:$G,Pong_ELO!$D:$D,Sheet1!$A11,Pong_ELO!$L:$L,Sheet1!U$2)=0,NA(),SUMIFS(Pong_ELO!$G:$G,Pong_ELO!$D:$D,Sheet1!$A11,Pong_ELO!$L:$L,Sheet1!U$2))</f>
        <v>1067</v>
      </c>
      <c r="V11">
        <f>IF(SUMIFS(Pong_ELO!$G:$G,Pong_ELO!$D:$D,Sheet1!$A11,Pong_ELO!$L:$L,Sheet1!V$2)=0,NA(),SUMIFS(Pong_ELO!$G:$G,Pong_ELO!$D:$D,Sheet1!$A11,Pong_ELO!$L:$L,Sheet1!V$2))</f>
        <v>1051</v>
      </c>
      <c r="W11">
        <f>IF(SUMIFS(Pong_ELO!$G:$G,Pong_ELO!$D:$D,Sheet1!$A11,Pong_ELO!$L:$L,Sheet1!W$2)=0,NA(),SUMIFS(Pong_ELO!$G:$G,Pong_ELO!$D:$D,Sheet1!$A11,Pong_ELO!$L:$L,Sheet1!W$2))</f>
        <v>1076</v>
      </c>
      <c r="X11">
        <f>IF(SUMIFS(Pong_ELO!$G:$G,Pong_ELO!$D:$D,Sheet1!$A11,Pong_ELO!$L:$L,Sheet1!X$2)=0,NA(),SUMIFS(Pong_ELO!$G:$G,Pong_ELO!$D:$D,Sheet1!$A11,Pong_ELO!$L:$L,Sheet1!X$2))</f>
        <v>1092</v>
      </c>
      <c r="Y11">
        <f>IF(SUMIFS(Pong_ELO!$G:$G,Pong_ELO!$D:$D,Sheet1!$A11,Pong_ELO!$L:$L,Sheet1!Y$2)=0,NA(),SUMIFS(Pong_ELO!$G:$G,Pong_ELO!$D:$D,Sheet1!$A11,Pong_ELO!$L:$L,Sheet1!Y$2))</f>
        <v>1109</v>
      </c>
      <c r="Z11">
        <f>IF(SUMIFS(Pong_ELO!$G:$G,Pong_ELO!$D:$D,Sheet1!$A11,Pong_ELO!$L:$L,Sheet1!Z$2)=0,NA(),SUMIFS(Pong_ELO!$G:$G,Pong_ELO!$D:$D,Sheet1!$A11,Pong_ELO!$L:$L,Sheet1!Z$2))</f>
        <v>1121</v>
      </c>
      <c r="AA11">
        <f>IF(SUMIFS(Pong_ELO!$G:$G,Pong_ELO!$D:$D,Sheet1!$A11,Pong_ELO!$L:$L,Sheet1!AA$2)=0,NA(),SUMIFS(Pong_ELO!$G:$G,Pong_ELO!$D:$D,Sheet1!$A11,Pong_ELO!$L:$L,Sheet1!AA$2))</f>
        <v>1126</v>
      </c>
      <c r="AB11">
        <f>IF(SUMIFS(Pong_ELO!$G:$G,Pong_ELO!$D:$D,Sheet1!$A11,Pong_ELO!$L:$L,Sheet1!AB$2)=0,NA(),SUMIFS(Pong_ELO!$G:$G,Pong_ELO!$D:$D,Sheet1!$A11,Pong_ELO!$L:$L,Sheet1!AB$2))</f>
        <v>1146</v>
      </c>
      <c r="AC11" t="e">
        <f>IF(SUMIFS(Pong_ELO!$G:$G,Pong_ELO!$D:$D,Sheet1!$A11,Pong_ELO!$L:$L,Sheet1!AC$2)=0,NA(),SUMIFS(Pong_ELO!$G:$G,Pong_ELO!$D:$D,Sheet1!$A11,Pong_ELO!$L:$L,Sheet1!AC$2))</f>
        <v>#N/A</v>
      </c>
      <c r="AD11" t="e">
        <f>IF(SUMIFS(Pong_ELO!$G:$G,Pong_ELO!$D:$D,Sheet1!$A11,Pong_ELO!$L:$L,Sheet1!AD$2)=0,NA(),SUMIFS(Pong_ELO!$G:$G,Pong_ELO!$D:$D,Sheet1!$A11,Pong_ELO!$L:$L,Sheet1!AD$2))</f>
        <v>#N/A</v>
      </c>
      <c r="AE11" t="e">
        <f>IF(SUMIFS(Pong_ELO!$G:$G,Pong_ELO!$D:$D,Sheet1!$A11,Pong_ELO!$L:$L,Sheet1!AE$2)=0,NA(),SUMIFS(Pong_ELO!$G:$G,Pong_ELO!$D:$D,Sheet1!$A11,Pong_ELO!$L:$L,Sheet1!AE$2))</f>
        <v>#N/A</v>
      </c>
      <c r="AF11" t="e">
        <f>IF(SUMIFS(Pong_ELO!$G:$G,Pong_ELO!$D:$D,Sheet1!$A11,Pong_ELO!$L:$L,Sheet1!AF$2)=0,NA(),SUMIFS(Pong_ELO!$G:$G,Pong_ELO!$D:$D,Sheet1!$A11,Pong_ELO!$L:$L,Sheet1!AF$2))</f>
        <v>#N/A</v>
      </c>
      <c r="AG11" t="e">
        <f>IF(SUMIFS(Pong_ELO!$G:$G,Pong_ELO!$D:$D,Sheet1!$A11,Pong_ELO!$L:$L,Sheet1!AG$2)=0,NA(),SUMIFS(Pong_ELO!$G:$G,Pong_ELO!$D:$D,Sheet1!$A11,Pong_ELO!$L:$L,Sheet1!AG$2))</f>
        <v>#N/A</v>
      </c>
      <c r="AH11" t="e">
        <f>IF(SUMIFS(Pong_ELO!$G:$G,Pong_ELO!$D:$D,Sheet1!$A11,Pong_ELO!$L:$L,Sheet1!AH$2)=0,NA(),SUMIFS(Pong_ELO!$G:$G,Pong_ELO!$D:$D,Sheet1!$A11,Pong_ELO!$L:$L,Sheet1!AH$2))</f>
        <v>#N/A</v>
      </c>
      <c r="AI11" t="e">
        <f>IF(SUMIFS(Pong_ELO!$G:$G,Pong_ELO!$D:$D,Sheet1!$A11,Pong_ELO!$L:$L,Sheet1!AI$2)=0,NA(),SUMIFS(Pong_ELO!$G:$G,Pong_ELO!$D:$D,Sheet1!$A11,Pong_ELO!$L:$L,Sheet1!AI$2))</f>
        <v>#N/A</v>
      </c>
      <c r="AJ11" t="e">
        <f>IF(SUMIFS(Pong_ELO!$G:$G,Pong_ELO!$D:$D,Sheet1!$A11,Pong_ELO!$L:$L,Sheet1!AJ$2)=0,NA(),SUMIFS(Pong_ELO!$G:$G,Pong_ELO!$D:$D,Sheet1!$A11,Pong_ELO!$L:$L,Sheet1!AJ$2))</f>
        <v>#N/A</v>
      </c>
    </row>
    <row r="12" spans="1:36" x14ac:dyDescent="0.2">
      <c r="A12" t="s">
        <v>11</v>
      </c>
      <c r="B12" t="e">
        <f>IF(B$2=MAX(Pong_ELO!$K:$K),Sheet1!B4,NA())</f>
        <v>#N/A</v>
      </c>
      <c r="C12" t="e">
        <f>IF(C$2=MAX(Pong_ELO!$K:$K),Sheet1!C4,NA())</f>
        <v>#N/A</v>
      </c>
      <c r="D12" t="e">
        <f>IF(D$2=MAX(Pong_ELO!$K:$K),Sheet1!D4,NA())</f>
        <v>#N/A</v>
      </c>
      <c r="E12" t="e">
        <f>IF(E$2=MAX(Pong_ELO!$K:$K),Sheet1!E4,NA())</f>
        <v>#N/A</v>
      </c>
      <c r="F12" t="e">
        <f>IF(F$2=MAX(Pong_ELO!$K:$K),Sheet1!F4,NA())</f>
        <v>#N/A</v>
      </c>
      <c r="G12" t="e">
        <f>IF(G$2=MAX(Pong_ELO!$K:$K),Sheet1!G4,NA())</f>
        <v>#N/A</v>
      </c>
      <c r="H12" t="e">
        <f>IF(H$2=MAX(Pong_ELO!$K:$K),Sheet1!H4,NA())</f>
        <v>#N/A</v>
      </c>
      <c r="I12" t="e">
        <f>IF(I$2=MAX(Pong_ELO!$K:$K),Sheet1!I4,NA())</f>
        <v>#N/A</v>
      </c>
      <c r="J12" t="e">
        <f>IF(J$2=MAX(Pong_ELO!$K:$K),Sheet1!J4,NA())</f>
        <v>#N/A</v>
      </c>
      <c r="K12" t="e">
        <f>IF(K$2=MAX(Pong_ELO!$K:$K),Sheet1!K4,NA())</f>
        <v>#N/A</v>
      </c>
      <c r="L12" t="e">
        <f>IF(L$2=MAX(Pong_ELO!$K:$K),Sheet1!L4,NA())</f>
        <v>#N/A</v>
      </c>
      <c r="M12" t="e">
        <f>IF(M$2=MAX(Pong_ELO!$K:$K),Sheet1!M4,NA())</f>
        <v>#N/A</v>
      </c>
      <c r="N12" t="e">
        <f>IF(N$2=MAX(Pong_ELO!$K:$K),Sheet1!N4,NA())</f>
        <v>#N/A</v>
      </c>
      <c r="O12" t="e">
        <f>IF(O$2=MAX(Pong_ELO!$K:$K),Sheet1!O4,NA())</f>
        <v>#N/A</v>
      </c>
      <c r="P12" t="e">
        <f>IF(P$2=MAX(Pong_ELO!$K:$K),Sheet1!P4,NA())</f>
        <v>#N/A</v>
      </c>
      <c r="Q12" t="e">
        <f>IF(Q$2=MAX(Pong_ELO!$K:$K),Sheet1!Q4,NA())</f>
        <v>#N/A</v>
      </c>
      <c r="R12" t="e">
        <f>IF(R$2=MAX(Pong_ELO!$K:$K),Sheet1!R4,NA())</f>
        <v>#N/A</v>
      </c>
      <c r="S12" t="e">
        <f>IF(S$2=MAX(Pong_ELO!$K:$K),Sheet1!S4,NA())</f>
        <v>#N/A</v>
      </c>
      <c r="T12" t="e">
        <f>IF(T$2=MAX(Pong_ELO!$K:$K),Sheet1!T4,NA())</f>
        <v>#N/A</v>
      </c>
      <c r="U12" t="e">
        <f>IF(U$2=MAX(Pong_ELO!$K:$K),Sheet1!U4,NA())</f>
        <v>#N/A</v>
      </c>
      <c r="V12" t="e">
        <f>IF(V$2=MAX(Pong_ELO!$K:$K),Sheet1!V4,NA())</f>
        <v>#N/A</v>
      </c>
      <c r="W12" t="e">
        <f>IF(W$2=MAX(Pong_ELO!$K:$K),Sheet1!W4,NA())</f>
        <v>#N/A</v>
      </c>
      <c r="X12" t="e">
        <f>IF(X$2=MAX(Pong_ELO!$K:$K),Sheet1!X4,NA())</f>
        <v>#N/A</v>
      </c>
      <c r="Y12" t="e">
        <f>IF(Y$2=MAX(Pong_ELO!$K:$K),Sheet1!Y4,NA())</f>
        <v>#N/A</v>
      </c>
      <c r="Z12" t="e">
        <f>IF(Z$2=MAX(Pong_ELO!$K:$K),Sheet1!Z4,NA())</f>
        <v>#N/A</v>
      </c>
      <c r="AA12" t="e">
        <f>IF(AA$2=MAX(Pong_ELO!$K:$K),Sheet1!AA4,NA())</f>
        <v>#N/A</v>
      </c>
      <c r="AB12" t="e">
        <f>IF(AB$2=MAX(Pong_ELO!$K:$K),Sheet1!AB4,NA())</f>
        <v>#N/A</v>
      </c>
      <c r="AC12" t="e">
        <f>IF(AC$2=MAX(Pong_ELO!$K:$K),Sheet1!AC4,NA())</f>
        <v>#N/A</v>
      </c>
      <c r="AD12" t="e">
        <f>IF(AD$2=MAX(Pong_ELO!$K:$K),Sheet1!AD4,NA())</f>
        <v>#N/A</v>
      </c>
      <c r="AE12" t="e">
        <f>IF(AE$2=MAX(Pong_ELO!$K:$K),Sheet1!AE4,NA())</f>
        <v>#N/A</v>
      </c>
      <c r="AF12" t="e">
        <f>IF(AF$2=MAX(Pong_ELO!$K:$K),Sheet1!AF4,NA())</f>
        <v>#N/A</v>
      </c>
      <c r="AG12" t="e">
        <f>IF(AG$2=MAX(Pong_ELO!$K:$K),Sheet1!AG4,NA())</f>
        <v>#N/A</v>
      </c>
      <c r="AH12" t="e">
        <f>IF(AH$2=MAX(Pong_ELO!$K:$K),Sheet1!AH4,NA())</f>
        <v>#N/A</v>
      </c>
      <c r="AI12" t="e">
        <f>IF(AI$2=MAX(Pong_ELO!$K:$K),Sheet1!AI4,NA())</f>
        <v>#N/A</v>
      </c>
      <c r="AJ12">
        <f>IF(AJ$2=MAX(Pong_ELO!$K:$K),Sheet1!AJ4,NA())</f>
        <v>1041</v>
      </c>
    </row>
    <row r="13" spans="1:36" x14ac:dyDescent="0.2">
      <c r="A13" t="s">
        <v>6</v>
      </c>
      <c r="B13" t="e">
        <f>IF(B$2=MAX(Pong_ELO!$K:$K),Sheet1!B5,NA())</f>
        <v>#N/A</v>
      </c>
      <c r="C13" t="e">
        <f>IF(C$2=MAX(Pong_ELO!$K:$K),Sheet1!C5,NA())</f>
        <v>#N/A</v>
      </c>
      <c r="D13" t="e">
        <f>IF(D$2=MAX(Pong_ELO!$K:$K),Sheet1!D5,NA())</f>
        <v>#N/A</v>
      </c>
      <c r="E13" t="e">
        <f>IF(E$2=MAX(Pong_ELO!$K:$K),Sheet1!E5,NA())</f>
        <v>#N/A</v>
      </c>
      <c r="F13" t="e">
        <f>IF(F$2=MAX(Pong_ELO!$K:$K),Sheet1!F5,NA())</f>
        <v>#N/A</v>
      </c>
      <c r="G13" t="e">
        <f>IF(G$2=MAX(Pong_ELO!$K:$K),Sheet1!G5,NA())</f>
        <v>#N/A</v>
      </c>
      <c r="H13" t="e">
        <f>IF(H$2=MAX(Pong_ELO!$K:$K),Sheet1!H5,NA())</f>
        <v>#N/A</v>
      </c>
      <c r="I13" t="e">
        <f>IF(I$2=MAX(Pong_ELO!$K:$K),Sheet1!I5,NA())</f>
        <v>#N/A</v>
      </c>
      <c r="J13" t="e">
        <f>IF(J$2=MAX(Pong_ELO!$K:$K),Sheet1!J5,NA())</f>
        <v>#N/A</v>
      </c>
      <c r="K13" t="e">
        <f>IF(K$2=MAX(Pong_ELO!$K:$K),Sheet1!K5,NA())</f>
        <v>#N/A</v>
      </c>
      <c r="L13" t="e">
        <f>IF(L$2=MAX(Pong_ELO!$K:$K),Sheet1!L5,NA())</f>
        <v>#N/A</v>
      </c>
      <c r="M13" t="e">
        <f>IF(M$2=MAX(Pong_ELO!$K:$K),Sheet1!M5,NA())</f>
        <v>#N/A</v>
      </c>
      <c r="N13" t="e">
        <f>IF(N$2=MAX(Pong_ELO!$K:$K),Sheet1!N5,NA())</f>
        <v>#N/A</v>
      </c>
      <c r="O13" t="e">
        <f>IF(O$2=MAX(Pong_ELO!$K:$K),Sheet1!O5,NA())</f>
        <v>#N/A</v>
      </c>
      <c r="P13" t="e">
        <f>IF(P$2=MAX(Pong_ELO!$K:$K),Sheet1!P5,NA())</f>
        <v>#N/A</v>
      </c>
      <c r="Q13" t="e">
        <f>IF(Q$2=MAX(Pong_ELO!$K:$K),Sheet1!Q5,NA())</f>
        <v>#N/A</v>
      </c>
      <c r="R13" t="e">
        <f>IF(R$2=MAX(Pong_ELO!$K:$K),Sheet1!R5,NA())</f>
        <v>#N/A</v>
      </c>
      <c r="S13" t="e">
        <f>IF(S$2=MAX(Pong_ELO!$K:$K),Sheet1!S5,NA())</f>
        <v>#N/A</v>
      </c>
      <c r="T13" t="e">
        <f>IF(T$2=MAX(Pong_ELO!$K:$K),Sheet1!T5,NA())</f>
        <v>#N/A</v>
      </c>
      <c r="U13" t="e">
        <f>IF(U$2=MAX(Pong_ELO!$K:$K),Sheet1!U5,NA())</f>
        <v>#N/A</v>
      </c>
      <c r="V13" t="e">
        <f>IF(V$2=MAX(Pong_ELO!$K:$K),Sheet1!V5,NA())</f>
        <v>#N/A</v>
      </c>
      <c r="W13" t="e">
        <f>IF(W$2=MAX(Pong_ELO!$K:$K),Sheet1!W5,NA())</f>
        <v>#N/A</v>
      </c>
      <c r="X13" t="e">
        <f>IF(X$2=MAX(Pong_ELO!$K:$K),Sheet1!X5,NA())</f>
        <v>#N/A</v>
      </c>
      <c r="Y13" t="e">
        <f>IF(Y$2=MAX(Pong_ELO!$K:$K),Sheet1!Y5,NA())</f>
        <v>#N/A</v>
      </c>
      <c r="Z13" t="e">
        <f>IF(Z$2=MAX(Pong_ELO!$K:$K),Sheet1!Z5,NA())</f>
        <v>#N/A</v>
      </c>
      <c r="AA13" t="e">
        <f>IF(AA$2=MAX(Pong_ELO!$K:$K),Sheet1!AA5,NA())</f>
        <v>#N/A</v>
      </c>
      <c r="AB13" t="e">
        <f>IF(AB$2=MAX(Pong_ELO!$K:$K),Sheet1!AB5,NA())</f>
        <v>#N/A</v>
      </c>
      <c r="AC13" t="e">
        <f>IF(AC$2=MAX(Pong_ELO!$K:$K),Sheet1!AC5,NA())</f>
        <v>#N/A</v>
      </c>
      <c r="AD13" t="e">
        <f>IF(AD$2=MAX(Pong_ELO!$K:$K),Sheet1!AD5,NA())</f>
        <v>#N/A</v>
      </c>
      <c r="AE13" t="e">
        <f>IF(AE$2=MAX(Pong_ELO!$K:$K),Sheet1!AE5,NA())</f>
        <v>#N/A</v>
      </c>
      <c r="AF13" t="e">
        <f>IF(AF$2=MAX(Pong_ELO!$K:$K),Sheet1!AF5,NA())</f>
        <v>#N/A</v>
      </c>
      <c r="AG13" t="e">
        <f>IF(AG$2=MAX(Pong_ELO!$K:$K),Sheet1!AG5,NA())</f>
        <v>#N/A</v>
      </c>
      <c r="AH13" t="e">
        <f>IF(AH$2=MAX(Pong_ELO!$K:$K),Sheet1!AH5,NA())</f>
        <v>#N/A</v>
      </c>
      <c r="AI13" t="e">
        <f>IF(AI$2=MAX(Pong_ELO!$K:$K),Sheet1!AI5,NA())</f>
        <v>#N/A</v>
      </c>
      <c r="AJ13">
        <f>IF(AJ$2=MAX(Pong_ELO!$K:$K),Sheet1!AJ5,NA())</f>
        <v>916</v>
      </c>
    </row>
    <row r="14" spans="1:36" x14ac:dyDescent="0.2">
      <c r="A14" t="s">
        <v>7</v>
      </c>
      <c r="B14" t="e">
        <f>IF(B$2=MAX(Pong_ELO!$K:$K),Sheet1!B6,NA())</f>
        <v>#N/A</v>
      </c>
      <c r="C14" t="e">
        <f>IF(C$2=MAX(Pong_ELO!$K:$K),Sheet1!C6,NA())</f>
        <v>#N/A</v>
      </c>
      <c r="D14" t="e">
        <f>IF(D$2=MAX(Pong_ELO!$K:$K),Sheet1!D6,NA())</f>
        <v>#N/A</v>
      </c>
      <c r="E14" t="e">
        <f>IF(E$2=MAX(Pong_ELO!$K:$K),Sheet1!E6,NA())</f>
        <v>#N/A</v>
      </c>
      <c r="F14" t="e">
        <f>IF(F$2=MAX(Pong_ELO!$K:$K),Sheet1!F6,NA())</f>
        <v>#N/A</v>
      </c>
      <c r="G14" t="e">
        <f>IF(G$2=MAX(Pong_ELO!$K:$K),Sheet1!G6,NA())</f>
        <v>#N/A</v>
      </c>
      <c r="H14" t="e">
        <f>IF(H$2=MAX(Pong_ELO!$K:$K),Sheet1!H6,NA())</f>
        <v>#N/A</v>
      </c>
      <c r="I14" t="e">
        <f>IF(I$2=MAX(Pong_ELO!$K:$K),Sheet1!I6,NA())</f>
        <v>#N/A</v>
      </c>
      <c r="J14" t="e">
        <f>IF(J$2=MAX(Pong_ELO!$K:$K),Sheet1!J6,NA())</f>
        <v>#N/A</v>
      </c>
      <c r="K14" t="e">
        <f>IF(K$2=MAX(Pong_ELO!$K:$K),Sheet1!K6,NA())</f>
        <v>#N/A</v>
      </c>
      <c r="L14" t="e">
        <f>IF(L$2=MAX(Pong_ELO!$K:$K),Sheet1!L6,NA())</f>
        <v>#N/A</v>
      </c>
      <c r="M14" t="e">
        <f>IF(M$2=MAX(Pong_ELO!$K:$K),Sheet1!M6,NA())</f>
        <v>#N/A</v>
      </c>
      <c r="N14" t="e">
        <f>IF(N$2=MAX(Pong_ELO!$K:$K),Sheet1!N6,NA())</f>
        <v>#N/A</v>
      </c>
      <c r="O14" t="e">
        <f>IF(O$2=MAX(Pong_ELO!$K:$K),Sheet1!O6,NA())</f>
        <v>#N/A</v>
      </c>
      <c r="P14" t="e">
        <f>IF(P$2=MAX(Pong_ELO!$K:$K),Sheet1!P6,NA())</f>
        <v>#N/A</v>
      </c>
      <c r="Q14" t="e">
        <f>IF(Q$2=MAX(Pong_ELO!$K:$K),Sheet1!Q6,NA())</f>
        <v>#N/A</v>
      </c>
      <c r="R14" t="e">
        <f>IF(R$2=MAX(Pong_ELO!$K:$K),Sheet1!R6,NA())</f>
        <v>#N/A</v>
      </c>
      <c r="S14" t="e">
        <f>IF(S$2=MAX(Pong_ELO!$K:$K),Sheet1!S6,NA())</f>
        <v>#N/A</v>
      </c>
      <c r="T14" t="e">
        <f>IF(T$2=MAX(Pong_ELO!$K:$K),Sheet1!T6,NA())</f>
        <v>#N/A</v>
      </c>
      <c r="U14" t="e">
        <f>IF(U$2=MAX(Pong_ELO!$K:$K),Sheet1!U6,NA())</f>
        <v>#N/A</v>
      </c>
      <c r="V14" t="e">
        <f>IF(V$2=MAX(Pong_ELO!$K:$K),Sheet1!V6,NA())</f>
        <v>#N/A</v>
      </c>
      <c r="W14" t="e">
        <f>IF(W$2=MAX(Pong_ELO!$K:$K),Sheet1!W6,NA())</f>
        <v>#N/A</v>
      </c>
      <c r="X14" t="e">
        <f>IF(X$2=MAX(Pong_ELO!$K:$K),Sheet1!X6,NA())</f>
        <v>#N/A</v>
      </c>
      <c r="Y14" t="e">
        <f>IF(Y$2=MAX(Pong_ELO!$K:$K),Sheet1!Y6,NA())</f>
        <v>#N/A</v>
      </c>
      <c r="Z14" t="e">
        <f>IF(Z$2=MAX(Pong_ELO!$K:$K),Sheet1!Z6,NA())</f>
        <v>#N/A</v>
      </c>
      <c r="AA14" t="e">
        <f>IF(AA$2=MAX(Pong_ELO!$K:$K),Sheet1!AA6,NA())</f>
        <v>#N/A</v>
      </c>
      <c r="AB14" t="e">
        <f>IF(AB$2=MAX(Pong_ELO!$K:$K),Sheet1!AB6,NA())</f>
        <v>#N/A</v>
      </c>
      <c r="AC14" t="e">
        <f>IF(AC$2=MAX(Pong_ELO!$K:$K),Sheet1!AC6,NA())</f>
        <v>#N/A</v>
      </c>
      <c r="AD14" t="e">
        <f>IF(AD$2=MAX(Pong_ELO!$K:$K),Sheet1!AD6,NA())</f>
        <v>#N/A</v>
      </c>
      <c r="AE14" t="e">
        <f>IF(AE$2=MAX(Pong_ELO!$K:$K),Sheet1!AE6,NA())</f>
        <v>#N/A</v>
      </c>
      <c r="AF14" t="e">
        <f>IF(AF$2=MAX(Pong_ELO!$K:$K),Sheet1!AF6,NA())</f>
        <v>#N/A</v>
      </c>
      <c r="AG14" t="e">
        <f>IF(AG$2=MAX(Pong_ELO!$K:$K),Sheet1!AG6,NA())</f>
        <v>#N/A</v>
      </c>
      <c r="AH14" t="e">
        <f>IF(AH$2=MAX(Pong_ELO!$K:$K),Sheet1!AH6,NA())</f>
        <v>#N/A</v>
      </c>
      <c r="AI14" t="e">
        <f>IF(AI$2=MAX(Pong_ELO!$K:$K),Sheet1!AI6,NA())</f>
        <v>#N/A</v>
      </c>
      <c r="AJ14">
        <f>IF(AJ$2=MAX(Pong_ELO!$K:$K),Sheet1!AJ6,NA())</f>
        <v>1106</v>
      </c>
    </row>
    <row r="15" spans="1:36" x14ac:dyDescent="0.2">
      <c r="A15" t="s">
        <v>12</v>
      </c>
      <c r="B15" t="e">
        <f>IF(B$2=MAX(Pong_ELO!$K:$K),Sheet1!B7,NA())</f>
        <v>#N/A</v>
      </c>
      <c r="C15" t="e">
        <f>IF(C$2=MAX(Pong_ELO!$K:$K),Sheet1!C7,NA())</f>
        <v>#N/A</v>
      </c>
      <c r="D15" t="e">
        <f>IF(D$2=MAX(Pong_ELO!$K:$K),Sheet1!D7,NA())</f>
        <v>#N/A</v>
      </c>
      <c r="E15" t="e">
        <f>IF(E$2=MAX(Pong_ELO!$K:$K),Sheet1!E7,NA())</f>
        <v>#N/A</v>
      </c>
      <c r="F15" t="e">
        <f>IF(F$2=MAX(Pong_ELO!$K:$K),Sheet1!F7,NA())</f>
        <v>#N/A</v>
      </c>
      <c r="G15" t="e">
        <f>IF(G$2=MAX(Pong_ELO!$K:$K),Sheet1!G7,NA())</f>
        <v>#N/A</v>
      </c>
      <c r="H15" t="e">
        <f>IF(H$2=MAX(Pong_ELO!$K:$K),Sheet1!H7,NA())</f>
        <v>#N/A</v>
      </c>
      <c r="I15" t="e">
        <f>IF(I$2=MAX(Pong_ELO!$K:$K),Sheet1!I7,NA())</f>
        <v>#N/A</v>
      </c>
      <c r="J15" t="e">
        <f>IF(J$2=MAX(Pong_ELO!$K:$K),Sheet1!J7,NA())</f>
        <v>#N/A</v>
      </c>
      <c r="K15" t="e">
        <f>IF(K$2=MAX(Pong_ELO!$K:$K),Sheet1!K7,NA())</f>
        <v>#N/A</v>
      </c>
      <c r="L15" t="e">
        <f>IF(L$2=MAX(Pong_ELO!$K:$K),Sheet1!L7,NA())</f>
        <v>#N/A</v>
      </c>
      <c r="M15" t="e">
        <f>IF(M$2=MAX(Pong_ELO!$K:$K),Sheet1!M7,NA())</f>
        <v>#N/A</v>
      </c>
      <c r="N15" t="e">
        <f>IF(N$2=MAX(Pong_ELO!$K:$K),Sheet1!N7,NA())</f>
        <v>#N/A</v>
      </c>
      <c r="O15" t="e">
        <f>IF(O$2=MAX(Pong_ELO!$K:$K),Sheet1!O7,NA())</f>
        <v>#N/A</v>
      </c>
      <c r="P15" t="e">
        <f>IF(P$2=MAX(Pong_ELO!$K:$K),Sheet1!P7,NA())</f>
        <v>#N/A</v>
      </c>
      <c r="Q15" t="e">
        <f>IF(Q$2=MAX(Pong_ELO!$K:$K),Sheet1!Q7,NA())</f>
        <v>#N/A</v>
      </c>
      <c r="R15" t="e">
        <f>IF(R$2=MAX(Pong_ELO!$K:$K),Sheet1!R7,NA())</f>
        <v>#N/A</v>
      </c>
      <c r="S15" t="e">
        <f>IF(S$2=MAX(Pong_ELO!$K:$K),Sheet1!S7,NA())</f>
        <v>#N/A</v>
      </c>
      <c r="T15" t="e">
        <f>IF(T$2=MAX(Pong_ELO!$K:$K),Sheet1!T7,NA())</f>
        <v>#N/A</v>
      </c>
      <c r="U15" t="e">
        <f>IF(U$2=MAX(Pong_ELO!$K:$K),Sheet1!U7,NA())</f>
        <v>#N/A</v>
      </c>
      <c r="V15" t="e">
        <f>IF(V$2=MAX(Pong_ELO!$K:$K),Sheet1!V7,NA())</f>
        <v>#N/A</v>
      </c>
      <c r="W15" t="e">
        <f>IF(W$2=MAX(Pong_ELO!$K:$K),Sheet1!W7,NA())</f>
        <v>#N/A</v>
      </c>
      <c r="X15" t="e">
        <f>IF(X$2=MAX(Pong_ELO!$K:$K),Sheet1!X7,NA())</f>
        <v>#N/A</v>
      </c>
      <c r="Y15" t="e">
        <f>IF(Y$2=MAX(Pong_ELO!$K:$K),Sheet1!Y7,NA())</f>
        <v>#N/A</v>
      </c>
      <c r="Z15" t="e">
        <f>IF(Z$2=MAX(Pong_ELO!$K:$K),Sheet1!Z7,NA())</f>
        <v>#N/A</v>
      </c>
      <c r="AA15" t="e">
        <f>IF(AA$2=MAX(Pong_ELO!$K:$K),Sheet1!AA7,NA())</f>
        <v>#N/A</v>
      </c>
      <c r="AB15" t="e">
        <f>IF(AB$2=MAX(Pong_ELO!$K:$K),Sheet1!AB7,NA())</f>
        <v>#N/A</v>
      </c>
      <c r="AC15" t="e">
        <f>IF(AC$2=MAX(Pong_ELO!$K:$K),Sheet1!AC7,NA())</f>
        <v>#N/A</v>
      </c>
      <c r="AD15" t="e">
        <f>IF(AD$2=MAX(Pong_ELO!$K:$K),Sheet1!AD7,NA())</f>
        <v>#N/A</v>
      </c>
      <c r="AE15" t="e">
        <f>IF(AE$2=MAX(Pong_ELO!$K:$K),Sheet1!AE7,NA())</f>
        <v>#N/A</v>
      </c>
      <c r="AF15" t="e">
        <f>IF(AF$2=MAX(Pong_ELO!$K:$K),Sheet1!AF7,NA())</f>
        <v>#N/A</v>
      </c>
      <c r="AG15" t="e">
        <f>IF(AG$2=MAX(Pong_ELO!$K:$K),Sheet1!AG7,NA())</f>
        <v>#N/A</v>
      </c>
      <c r="AH15" t="e">
        <f>IF(AH$2=MAX(Pong_ELO!$K:$K),Sheet1!AH7,NA())</f>
        <v>#N/A</v>
      </c>
      <c r="AI15" t="e">
        <f>IF(AI$2=MAX(Pong_ELO!$K:$K),Sheet1!AI7,NA())</f>
        <v>#N/A</v>
      </c>
      <c r="AJ15">
        <f>IF(AJ$2=MAX(Pong_ELO!$K:$K),Sheet1!AJ7,NA())</f>
        <v>860</v>
      </c>
    </row>
    <row r="16" spans="1:36" x14ac:dyDescent="0.2">
      <c r="A16" t="s">
        <v>13</v>
      </c>
      <c r="B16" t="e">
        <f>IF(B$2=MAX(Pong_ELO!$K:$K),Sheet1!B8,NA())</f>
        <v>#N/A</v>
      </c>
      <c r="C16" t="e">
        <f>IF(C$2=MAX(Pong_ELO!$K:$K),Sheet1!C8,NA())</f>
        <v>#N/A</v>
      </c>
      <c r="D16" t="e">
        <f>IF(D$2=MAX(Pong_ELO!$K:$K),Sheet1!D8,NA())</f>
        <v>#N/A</v>
      </c>
      <c r="E16" t="e">
        <f>IF(E$2=MAX(Pong_ELO!$K:$K),Sheet1!E8,NA())</f>
        <v>#N/A</v>
      </c>
      <c r="F16" t="e">
        <f>IF(F$2=MAX(Pong_ELO!$K:$K),Sheet1!F8,NA())</f>
        <v>#N/A</v>
      </c>
      <c r="G16" t="e">
        <f>IF(G$2=MAX(Pong_ELO!$K:$K),Sheet1!G8,NA())</f>
        <v>#N/A</v>
      </c>
      <c r="H16" t="e">
        <f>IF(H$2=MAX(Pong_ELO!$K:$K),Sheet1!H8,NA())</f>
        <v>#N/A</v>
      </c>
      <c r="I16" t="e">
        <f>IF(I$2=MAX(Pong_ELO!$K:$K),Sheet1!I8,NA())</f>
        <v>#N/A</v>
      </c>
      <c r="J16" t="e">
        <f>IF(J$2=MAX(Pong_ELO!$K:$K),Sheet1!J8,NA())</f>
        <v>#N/A</v>
      </c>
      <c r="K16" t="e">
        <f>IF(K$2=MAX(Pong_ELO!$K:$K),Sheet1!K8,NA())</f>
        <v>#N/A</v>
      </c>
      <c r="L16" t="e">
        <f>IF(L$2=MAX(Pong_ELO!$K:$K),Sheet1!L8,NA())</f>
        <v>#N/A</v>
      </c>
      <c r="M16" t="e">
        <f>IF(M$2=MAX(Pong_ELO!$K:$K),Sheet1!M8,NA())</f>
        <v>#N/A</v>
      </c>
      <c r="N16" t="e">
        <f>IF(N$2=MAX(Pong_ELO!$K:$K),Sheet1!N8,NA())</f>
        <v>#N/A</v>
      </c>
      <c r="O16" t="e">
        <f>IF(O$2=MAX(Pong_ELO!$K:$K),Sheet1!O8,NA())</f>
        <v>#N/A</v>
      </c>
      <c r="P16" t="e">
        <f>IF(P$2=MAX(Pong_ELO!$K:$K),Sheet1!P8,NA())</f>
        <v>#N/A</v>
      </c>
      <c r="Q16" t="e">
        <f>IF(Q$2=MAX(Pong_ELO!$K:$K),Sheet1!Q8,NA())</f>
        <v>#N/A</v>
      </c>
      <c r="R16" t="e">
        <f>IF(R$2=MAX(Pong_ELO!$K:$K),Sheet1!R8,NA())</f>
        <v>#N/A</v>
      </c>
      <c r="S16" t="e">
        <f>IF(S$2=MAX(Pong_ELO!$K:$K),Sheet1!S8,NA())</f>
        <v>#N/A</v>
      </c>
      <c r="T16" t="e">
        <f>IF(T$2=MAX(Pong_ELO!$K:$K),Sheet1!T8,NA())</f>
        <v>#N/A</v>
      </c>
      <c r="U16" t="e">
        <f>IF(U$2=MAX(Pong_ELO!$K:$K),Sheet1!U8,NA())</f>
        <v>#N/A</v>
      </c>
      <c r="V16" t="e">
        <f>IF(V$2=MAX(Pong_ELO!$K:$K),Sheet1!V8,NA())</f>
        <v>#N/A</v>
      </c>
      <c r="W16" t="e">
        <f>IF(W$2=MAX(Pong_ELO!$K:$K),Sheet1!W8,NA())</f>
        <v>#N/A</v>
      </c>
      <c r="X16" t="e">
        <f>IF(X$2=MAX(Pong_ELO!$K:$K),Sheet1!X8,NA())</f>
        <v>#N/A</v>
      </c>
      <c r="Y16" t="e">
        <f>IF(Y$2=MAX(Pong_ELO!$K:$K),Sheet1!Y8,NA())</f>
        <v>#N/A</v>
      </c>
      <c r="Z16" t="e">
        <f>IF(Z$2=MAX(Pong_ELO!$K:$K),Sheet1!Z8,NA())</f>
        <v>#N/A</v>
      </c>
      <c r="AA16" t="e">
        <f>IF(AA$2=MAX(Pong_ELO!$K:$K),Sheet1!AA8,NA())</f>
        <v>#N/A</v>
      </c>
      <c r="AB16" t="e">
        <f>IF(AB$2=MAX(Pong_ELO!$K:$K),Sheet1!AB8,NA())</f>
        <v>#N/A</v>
      </c>
      <c r="AC16" t="e">
        <f>IF(AC$2=MAX(Pong_ELO!$K:$K),Sheet1!AC8,NA())</f>
        <v>#N/A</v>
      </c>
      <c r="AD16" t="e">
        <f>IF(AD$2=MAX(Pong_ELO!$K:$K),Sheet1!AD8,NA())</f>
        <v>#N/A</v>
      </c>
      <c r="AE16" t="e">
        <f>IF(AE$2=MAX(Pong_ELO!$K:$K),Sheet1!AE8,NA())</f>
        <v>#N/A</v>
      </c>
      <c r="AF16" t="e">
        <f>IF(AF$2=MAX(Pong_ELO!$K:$K),Sheet1!AF8,NA())</f>
        <v>#N/A</v>
      </c>
      <c r="AG16" t="e">
        <f>IF(AG$2=MAX(Pong_ELO!$K:$K),Sheet1!AG8,NA())</f>
        <v>#N/A</v>
      </c>
      <c r="AH16" t="e">
        <f>IF(AH$2=MAX(Pong_ELO!$K:$K),Sheet1!AH8,NA())</f>
        <v>#N/A</v>
      </c>
      <c r="AI16" t="e">
        <f>IF(AI$2=MAX(Pong_ELO!$K:$K),Sheet1!AI8,NA())</f>
        <v>#N/A</v>
      </c>
      <c r="AJ16" t="e">
        <f>IF(AJ$2=MAX(Pong_ELO!$K:$K),Sheet1!AJ8,NA())</f>
        <v>#N/A</v>
      </c>
    </row>
    <row r="17" spans="1:36" x14ac:dyDescent="0.2">
      <c r="A17" t="s">
        <v>92</v>
      </c>
      <c r="B17" t="e">
        <f>IF(B$2=MAX(Pong_ELO!$K:$K),Sheet1!B9,NA())</f>
        <v>#N/A</v>
      </c>
      <c r="C17" t="e">
        <f>IF(C$2=MAX(Pong_ELO!$K:$K),Sheet1!C9,NA())</f>
        <v>#N/A</v>
      </c>
      <c r="D17" t="e">
        <f>IF(D$2=MAX(Pong_ELO!$K:$K),Sheet1!D9,NA())</f>
        <v>#N/A</v>
      </c>
      <c r="E17" t="e">
        <f>IF(E$2=MAX(Pong_ELO!$K:$K),Sheet1!E9,NA())</f>
        <v>#N/A</v>
      </c>
      <c r="F17" t="e">
        <f>IF(F$2=MAX(Pong_ELO!$K:$K),Sheet1!F9,NA())</f>
        <v>#N/A</v>
      </c>
      <c r="G17" t="e">
        <f>IF(G$2=MAX(Pong_ELO!$K:$K),Sheet1!G9,NA())</f>
        <v>#N/A</v>
      </c>
      <c r="H17" t="e">
        <f>IF(H$2=MAX(Pong_ELO!$K:$K),Sheet1!H9,NA())</f>
        <v>#N/A</v>
      </c>
      <c r="I17" t="e">
        <f>IF(I$2=MAX(Pong_ELO!$K:$K),Sheet1!I9,NA())</f>
        <v>#N/A</v>
      </c>
      <c r="J17" t="e">
        <f>IF(J$2=MAX(Pong_ELO!$K:$K),Sheet1!J9,NA())</f>
        <v>#N/A</v>
      </c>
      <c r="K17" t="e">
        <f>IF(K$2=MAX(Pong_ELO!$K:$K),Sheet1!K9,NA())</f>
        <v>#N/A</v>
      </c>
      <c r="L17" t="e">
        <f>IF(L$2=MAX(Pong_ELO!$K:$K),Sheet1!L9,NA())</f>
        <v>#N/A</v>
      </c>
      <c r="M17" t="e">
        <f>IF(M$2=MAX(Pong_ELO!$K:$K),Sheet1!M9,NA())</f>
        <v>#N/A</v>
      </c>
      <c r="N17" t="e">
        <f>IF(N$2=MAX(Pong_ELO!$K:$K),Sheet1!N9,NA())</f>
        <v>#N/A</v>
      </c>
      <c r="O17" t="e">
        <f>IF(O$2=MAX(Pong_ELO!$K:$K),Sheet1!O9,NA())</f>
        <v>#N/A</v>
      </c>
      <c r="P17" t="e">
        <f>IF(P$2=MAX(Pong_ELO!$K:$K),Sheet1!P9,NA())</f>
        <v>#N/A</v>
      </c>
      <c r="Q17" t="e">
        <f>IF(Q$2=MAX(Pong_ELO!$K:$K),Sheet1!Q9,NA())</f>
        <v>#N/A</v>
      </c>
      <c r="R17" t="e">
        <f>IF(R$2=MAX(Pong_ELO!$K:$K),Sheet1!R9,NA())</f>
        <v>#N/A</v>
      </c>
      <c r="S17" t="e">
        <f>IF(S$2=MAX(Pong_ELO!$K:$K),Sheet1!S9,NA())</f>
        <v>#N/A</v>
      </c>
      <c r="T17" t="e">
        <f>IF(T$2=MAX(Pong_ELO!$K:$K),Sheet1!T9,NA())</f>
        <v>#N/A</v>
      </c>
      <c r="U17" t="e">
        <f>IF(U$2=MAX(Pong_ELO!$K:$K),Sheet1!U9,NA())</f>
        <v>#N/A</v>
      </c>
      <c r="V17" t="e">
        <f>IF(V$2=MAX(Pong_ELO!$K:$K),Sheet1!V9,NA())</f>
        <v>#N/A</v>
      </c>
      <c r="W17" t="e">
        <f>IF(W$2=MAX(Pong_ELO!$K:$K),Sheet1!W9,NA())</f>
        <v>#N/A</v>
      </c>
      <c r="X17" t="e">
        <f>IF(X$2=MAX(Pong_ELO!$K:$K),Sheet1!X9,NA())</f>
        <v>#N/A</v>
      </c>
      <c r="Y17" t="e">
        <f>IF(Y$2=MAX(Pong_ELO!$K:$K),Sheet1!Y9,NA())</f>
        <v>#N/A</v>
      </c>
      <c r="Z17" t="e">
        <f>IF(Z$2=MAX(Pong_ELO!$K:$K),Sheet1!Z9,NA())</f>
        <v>#N/A</v>
      </c>
      <c r="AA17" t="e">
        <f>IF(AA$2=MAX(Pong_ELO!$K:$K),Sheet1!AA9,NA())</f>
        <v>#N/A</v>
      </c>
      <c r="AB17" t="e">
        <f>IF(AB$2=MAX(Pong_ELO!$K:$K),Sheet1!AB9,NA())</f>
        <v>#N/A</v>
      </c>
      <c r="AC17" t="e">
        <f>IF(AC$2=MAX(Pong_ELO!$K:$K),Sheet1!AC9,NA())</f>
        <v>#N/A</v>
      </c>
      <c r="AD17" t="e">
        <f>IF(AD$2=MAX(Pong_ELO!$K:$K),Sheet1!AD9,NA())</f>
        <v>#N/A</v>
      </c>
      <c r="AE17" t="e">
        <f>IF(AE$2=MAX(Pong_ELO!$K:$K),Sheet1!AE9,NA())</f>
        <v>#N/A</v>
      </c>
      <c r="AF17" t="e">
        <f>IF(AF$2=MAX(Pong_ELO!$K:$K),Sheet1!AF9,NA())</f>
        <v>#N/A</v>
      </c>
      <c r="AG17" t="e">
        <f>IF(AG$2=MAX(Pong_ELO!$K:$K),Sheet1!AG9,NA())</f>
        <v>#N/A</v>
      </c>
      <c r="AH17" t="e">
        <f>IF(AH$2=MAX(Pong_ELO!$K:$K),Sheet1!AH9,NA())</f>
        <v>#N/A</v>
      </c>
      <c r="AI17" t="e">
        <f>IF(AI$2=MAX(Pong_ELO!$K:$K),Sheet1!AI9,NA())</f>
        <v>#N/A</v>
      </c>
      <c r="AJ17">
        <f>IF(AJ$2=MAX(Pong_ELO!$K:$K),Sheet1!AJ9,NA())</f>
        <v>1030</v>
      </c>
    </row>
    <row r="18" spans="1:36" x14ac:dyDescent="0.2">
      <c r="A18" t="s">
        <v>14</v>
      </c>
      <c r="B18" t="e">
        <f>IF(B$2=MAX(Pong_ELO!$K:$K),Sheet1!B10,NA())</f>
        <v>#N/A</v>
      </c>
      <c r="C18" t="e">
        <f>IF(C$2=MAX(Pong_ELO!$K:$K),Sheet1!C10,NA())</f>
        <v>#N/A</v>
      </c>
      <c r="D18" t="e">
        <f>IF(D$2=MAX(Pong_ELO!$K:$K),Sheet1!D10,NA())</f>
        <v>#N/A</v>
      </c>
      <c r="E18" t="e">
        <f>IF(E$2=MAX(Pong_ELO!$K:$K),Sheet1!E10,NA())</f>
        <v>#N/A</v>
      </c>
      <c r="F18" t="e">
        <f>IF(F$2=MAX(Pong_ELO!$K:$K),Sheet1!F10,NA())</f>
        <v>#N/A</v>
      </c>
      <c r="G18" t="e">
        <f>IF(G$2=MAX(Pong_ELO!$K:$K),Sheet1!G10,NA())</f>
        <v>#N/A</v>
      </c>
      <c r="H18" t="e">
        <f>IF(H$2=MAX(Pong_ELO!$K:$K),Sheet1!H10,NA())</f>
        <v>#N/A</v>
      </c>
      <c r="I18" t="e">
        <f>IF(I$2=MAX(Pong_ELO!$K:$K),Sheet1!I10,NA())</f>
        <v>#N/A</v>
      </c>
      <c r="J18" t="e">
        <f>IF(J$2=MAX(Pong_ELO!$K:$K),Sheet1!J10,NA())</f>
        <v>#N/A</v>
      </c>
      <c r="K18" t="e">
        <f>IF(K$2=MAX(Pong_ELO!$K:$K),Sheet1!K10,NA())</f>
        <v>#N/A</v>
      </c>
      <c r="L18" t="e">
        <f>IF(L$2=MAX(Pong_ELO!$K:$K),Sheet1!L10,NA())</f>
        <v>#N/A</v>
      </c>
      <c r="M18" t="e">
        <f>IF(M$2=MAX(Pong_ELO!$K:$K),Sheet1!M10,NA())</f>
        <v>#N/A</v>
      </c>
      <c r="N18" t="e">
        <f>IF(N$2=MAX(Pong_ELO!$K:$K),Sheet1!N10,NA())</f>
        <v>#N/A</v>
      </c>
      <c r="O18" t="e">
        <f>IF(O$2=MAX(Pong_ELO!$K:$K),Sheet1!O10,NA())</f>
        <v>#N/A</v>
      </c>
      <c r="P18" t="e">
        <f>IF(P$2=MAX(Pong_ELO!$K:$K),Sheet1!P10,NA())</f>
        <v>#N/A</v>
      </c>
      <c r="Q18" t="e">
        <f>IF(Q$2=MAX(Pong_ELO!$K:$K),Sheet1!Q10,NA())</f>
        <v>#N/A</v>
      </c>
      <c r="R18" t="e">
        <f>IF(R$2=MAX(Pong_ELO!$K:$K),Sheet1!R10,NA())</f>
        <v>#N/A</v>
      </c>
      <c r="S18" t="e">
        <f>IF(S$2=MAX(Pong_ELO!$K:$K),Sheet1!S10,NA())</f>
        <v>#N/A</v>
      </c>
      <c r="T18" t="e">
        <f>IF(T$2=MAX(Pong_ELO!$K:$K),Sheet1!T10,NA())</f>
        <v>#N/A</v>
      </c>
      <c r="U18" t="e">
        <f>IF(U$2=MAX(Pong_ELO!$K:$K),Sheet1!U10,NA())</f>
        <v>#N/A</v>
      </c>
      <c r="V18" t="e">
        <f>IF(V$2=MAX(Pong_ELO!$K:$K),Sheet1!V10,NA())</f>
        <v>#N/A</v>
      </c>
      <c r="W18" t="e">
        <f>IF(W$2=MAX(Pong_ELO!$K:$K),Sheet1!W10,NA())</f>
        <v>#N/A</v>
      </c>
      <c r="X18" t="e">
        <f>IF(X$2=MAX(Pong_ELO!$K:$K),Sheet1!X10,NA())</f>
        <v>#N/A</v>
      </c>
      <c r="Y18" t="e">
        <f>IF(Y$2=MAX(Pong_ELO!$K:$K),Sheet1!Y10,NA())</f>
        <v>#N/A</v>
      </c>
      <c r="Z18" t="e">
        <f>IF(Z$2=MAX(Pong_ELO!$K:$K),Sheet1!Z10,NA())</f>
        <v>#N/A</v>
      </c>
      <c r="AA18" t="e">
        <f>IF(AA$2=MAX(Pong_ELO!$K:$K),Sheet1!AA10,NA())</f>
        <v>#N/A</v>
      </c>
      <c r="AB18" t="e">
        <f>IF(AB$2=MAX(Pong_ELO!$K:$K),Sheet1!AB10,NA())</f>
        <v>#N/A</v>
      </c>
      <c r="AC18" t="e">
        <f>IF(AC$2=MAX(Pong_ELO!$K:$K),Sheet1!AC10,NA())</f>
        <v>#N/A</v>
      </c>
      <c r="AD18" t="e">
        <f>IF(AD$2=MAX(Pong_ELO!$K:$K),Sheet1!AD10,NA())</f>
        <v>#N/A</v>
      </c>
      <c r="AE18" t="e">
        <f>IF(AE$2=MAX(Pong_ELO!$K:$K),Sheet1!AE10,NA())</f>
        <v>#N/A</v>
      </c>
      <c r="AF18" t="e">
        <f>IF(AF$2=MAX(Pong_ELO!$K:$K),Sheet1!AF10,NA())</f>
        <v>#N/A</v>
      </c>
      <c r="AG18" t="e">
        <f>IF(AG$2=MAX(Pong_ELO!$K:$K),Sheet1!AG10,NA())</f>
        <v>#N/A</v>
      </c>
      <c r="AH18" t="e">
        <f>IF(AH$2=MAX(Pong_ELO!$K:$K),Sheet1!AH10,NA())</f>
        <v>#N/A</v>
      </c>
      <c r="AI18" t="e">
        <f>IF(AI$2=MAX(Pong_ELO!$K:$K),Sheet1!AI10,NA())</f>
        <v>#N/A</v>
      </c>
      <c r="AJ18">
        <f>IF(AJ$2=MAX(Pong_ELO!$K:$K),Sheet1!AJ10,NA())</f>
        <v>948</v>
      </c>
    </row>
    <row r="19" spans="1:36" x14ac:dyDescent="0.2">
      <c r="A19" t="s">
        <v>9</v>
      </c>
      <c r="B19" t="e">
        <f>IF(B$2=MAX(Pong_ELO!$K:$K),Sheet1!B11,NA())</f>
        <v>#N/A</v>
      </c>
      <c r="C19" t="e">
        <f>IF(C$2=MAX(Pong_ELO!$K:$K),Sheet1!C11,NA())</f>
        <v>#N/A</v>
      </c>
      <c r="D19" t="e">
        <f>IF(D$2=MAX(Pong_ELO!$K:$K),Sheet1!D11,NA())</f>
        <v>#N/A</v>
      </c>
      <c r="E19" t="e">
        <f>IF(E$2=MAX(Pong_ELO!$K:$K),Sheet1!E11,NA())</f>
        <v>#N/A</v>
      </c>
      <c r="F19" t="e">
        <f>IF(F$2=MAX(Pong_ELO!$K:$K),Sheet1!F11,NA())</f>
        <v>#N/A</v>
      </c>
      <c r="G19" t="e">
        <f>IF(G$2=MAX(Pong_ELO!$K:$K),Sheet1!G11,NA())</f>
        <v>#N/A</v>
      </c>
      <c r="H19" t="e">
        <f>IF(H$2=MAX(Pong_ELO!$K:$K),Sheet1!H11,NA())</f>
        <v>#N/A</v>
      </c>
      <c r="I19" t="e">
        <f>IF(I$2=MAX(Pong_ELO!$K:$K),Sheet1!I11,NA())</f>
        <v>#N/A</v>
      </c>
      <c r="J19" t="e">
        <f>IF(J$2=MAX(Pong_ELO!$K:$K),Sheet1!J11,NA())</f>
        <v>#N/A</v>
      </c>
      <c r="K19" t="e">
        <f>IF(K$2=MAX(Pong_ELO!$K:$K),Sheet1!K11,NA())</f>
        <v>#N/A</v>
      </c>
      <c r="L19" t="e">
        <f>IF(L$2=MAX(Pong_ELO!$K:$K),Sheet1!L11,NA())</f>
        <v>#N/A</v>
      </c>
      <c r="M19" t="e">
        <f>IF(M$2=MAX(Pong_ELO!$K:$K),Sheet1!M11,NA())</f>
        <v>#N/A</v>
      </c>
      <c r="N19" t="e">
        <f>IF(N$2=MAX(Pong_ELO!$K:$K),Sheet1!N11,NA())</f>
        <v>#N/A</v>
      </c>
      <c r="O19" t="e">
        <f>IF(O$2=MAX(Pong_ELO!$K:$K),Sheet1!O11,NA())</f>
        <v>#N/A</v>
      </c>
      <c r="P19" t="e">
        <f>IF(P$2=MAX(Pong_ELO!$K:$K),Sheet1!P11,NA())</f>
        <v>#N/A</v>
      </c>
      <c r="Q19" t="e">
        <f>IF(Q$2=MAX(Pong_ELO!$K:$K),Sheet1!Q11,NA())</f>
        <v>#N/A</v>
      </c>
      <c r="R19" t="e">
        <f>IF(R$2=MAX(Pong_ELO!$K:$K),Sheet1!R11,NA())</f>
        <v>#N/A</v>
      </c>
      <c r="S19" t="e">
        <f>IF(S$2=MAX(Pong_ELO!$K:$K),Sheet1!S11,NA())</f>
        <v>#N/A</v>
      </c>
      <c r="T19" t="e">
        <f>IF(T$2=MAX(Pong_ELO!$K:$K),Sheet1!T11,NA())</f>
        <v>#N/A</v>
      </c>
      <c r="U19" t="e">
        <f>IF(U$2=MAX(Pong_ELO!$K:$K),Sheet1!U11,NA())</f>
        <v>#N/A</v>
      </c>
      <c r="V19" t="e">
        <f>IF(V$2=MAX(Pong_ELO!$K:$K),Sheet1!V11,NA())</f>
        <v>#N/A</v>
      </c>
      <c r="W19" t="e">
        <f>IF(W$2=MAX(Pong_ELO!$K:$K),Sheet1!W11,NA())</f>
        <v>#N/A</v>
      </c>
      <c r="X19" t="e">
        <f>IF(X$2=MAX(Pong_ELO!$K:$K),Sheet1!X11,NA())</f>
        <v>#N/A</v>
      </c>
      <c r="Y19" t="e">
        <f>IF(Y$2=MAX(Pong_ELO!$K:$K),Sheet1!Y11,NA())</f>
        <v>#N/A</v>
      </c>
      <c r="Z19" t="e">
        <f>IF(Z$2=MAX(Pong_ELO!$K:$K),Sheet1!Z11,NA())</f>
        <v>#N/A</v>
      </c>
      <c r="AA19" t="e">
        <f>IF(AA$2=MAX(Pong_ELO!$K:$K),Sheet1!AA11,NA())</f>
        <v>#N/A</v>
      </c>
      <c r="AB19" t="e">
        <f>IF(AB$2=MAX(Pong_ELO!$K:$K),Sheet1!AB11,NA())</f>
        <v>#N/A</v>
      </c>
      <c r="AC19" t="e">
        <f>IF(AC$2=MAX(Pong_ELO!$K:$K),Sheet1!AC11,NA())</f>
        <v>#N/A</v>
      </c>
      <c r="AD19" t="e">
        <f>IF(AD$2=MAX(Pong_ELO!$K:$K),Sheet1!AD11,NA())</f>
        <v>#N/A</v>
      </c>
      <c r="AE19" t="e">
        <f>IF(AE$2=MAX(Pong_ELO!$K:$K),Sheet1!AE11,NA())</f>
        <v>#N/A</v>
      </c>
      <c r="AF19" t="e">
        <f>IF(AF$2=MAX(Pong_ELO!$K:$K),Sheet1!AF11,NA())</f>
        <v>#N/A</v>
      </c>
      <c r="AG19" t="e">
        <f>IF(AG$2=MAX(Pong_ELO!$K:$K),Sheet1!AG11,NA())</f>
        <v>#N/A</v>
      </c>
      <c r="AH19" t="e">
        <f>IF(AH$2=MAX(Pong_ELO!$K:$K),Sheet1!AH11,NA())</f>
        <v>#N/A</v>
      </c>
      <c r="AI19" t="e">
        <f>IF(AI$2=MAX(Pong_ELO!$K:$K),Sheet1!AI11,NA())</f>
        <v>#N/A</v>
      </c>
      <c r="AJ19" t="e">
        <f>IF(AJ$2=MAX(Pong_ELO!$K:$K),Sheet1!AJ11,NA())</f>
        <v>#N/A</v>
      </c>
    </row>
  </sheetData>
  <sortState xmlns:xlrd2="http://schemas.microsoft.com/office/spreadsheetml/2017/richdata2" ref="A2:A11">
    <sortCondition ref="A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CC30-3B37-B748-BE76-E0808238636E}">
  <dimension ref="A1:C11"/>
  <sheetViews>
    <sheetView workbookViewId="0">
      <selection activeCell="B4" sqref="B4"/>
    </sheetView>
  </sheetViews>
  <sheetFormatPr baseColWidth="10" defaultRowHeight="16" x14ac:dyDescent="0.2"/>
  <sheetData>
    <row r="1" spans="1:3" x14ac:dyDescent="0.2">
      <c r="A1" t="s">
        <v>11</v>
      </c>
      <c r="B1">
        <v>1040</v>
      </c>
    </row>
    <row r="2" spans="1:3" x14ac:dyDescent="0.2">
      <c r="A2" t="s">
        <v>8</v>
      </c>
      <c r="B2">
        <v>1027</v>
      </c>
      <c r="C2">
        <f>SUM(B1:B2)</f>
        <v>2067</v>
      </c>
    </row>
    <row r="4" spans="1:3" x14ac:dyDescent="0.2">
      <c r="A4" t="s">
        <v>7</v>
      </c>
      <c r="B4">
        <v>1046</v>
      </c>
    </row>
    <row r="5" spans="1:3" x14ac:dyDescent="0.2">
      <c r="A5" t="s">
        <v>12</v>
      </c>
      <c r="B5">
        <v>1013</v>
      </c>
      <c r="C5">
        <f>SUM(B4:B5)</f>
        <v>2059</v>
      </c>
    </row>
    <row r="7" spans="1:3" x14ac:dyDescent="0.2">
      <c r="A7" t="s">
        <v>6</v>
      </c>
      <c r="B7">
        <v>893</v>
      </c>
    </row>
    <row r="8" spans="1:3" x14ac:dyDescent="0.2">
      <c r="A8" t="s">
        <v>9</v>
      </c>
      <c r="B8">
        <v>1059</v>
      </c>
      <c r="C8">
        <f>SUM(B7:B8)</f>
        <v>1952</v>
      </c>
    </row>
    <row r="10" spans="1:3" x14ac:dyDescent="0.2">
      <c r="A10" t="s">
        <v>13</v>
      </c>
      <c r="B10">
        <v>869</v>
      </c>
    </row>
    <row r="11" spans="1:3" x14ac:dyDescent="0.2">
      <c r="A11" t="s">
        <v>14</v>
      </c>
      <c r="B11">
        <v>1053</v>
      </c>
      <c r="C11">
        <f>SUM(B10:B11)</f>
        <v>1922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C9D2-DD0B-0B44-B200-2B3AEACA6088}">
  <dimension ref="A1:B8"/>
  <sheetViews>
    <sheetView workbookViewId="0">
      <selection activeCell="B5" sqref="B5"/>
    </sheetView>
  </sheetViews>
  <sheetFormatPr baseColWidth="10" defaultRowHeight="16" x14ac:dyDescent="0.2"/>
  <cols>
    <col min="1" max="1" width="13" bestFit="1" customWidth="1"/>
    <col min="2" max="2" width="12.1640625" bestFit="1" customWidth="1"/>
  </cols>
  <sheetData>
    <row r="1" spans="1:2" x14ac:dyDescent="0.2">
      <c r="A1" s="2" t="s">
        <v>1</v>
      </c>
      <c r="B1" t="s">
        <v>14</v>
      </c>
    </row>
    <row r="3" spans="1:2" x14ac:dyDescent="0.2">
      <c r="A3" s="2" t="s">
        <v>108</v>
      </c>
      <c r="B3" t="s">
        <v>114</v>
      </c>
    </row>
    <row r="4" spans="1:2" x14ac:dyDescent="0.2">
      <c r="A4" s="3" t="s">
        <v>109</v>
      </c>
      <c r="B4" s="4">
        <v>1</v>
      </c>
    </row>
    <row r="5" spans="1:2" x14ac:dyDescent="0.2">
      <c r="A5" s="3" t="s">
        <v>110</v>
      </c>
      <c r="B5" s="4">
        <v>8</v>
      </c>
    </row>
    <row r="6" spans="1:2" x14ac:dyDescent="0.2">
      <c r="A6" s="3" t="s">
        <v>111</v>
      </c>
      <c r="B6" s="4">
        <v>17</v>
      </c>
    </row>
    <row r="7" spans="1:2" x14ac:dyDescent="0.2">
      <c r="A7" s="3" t="s">
        <v>112</v>
      </c>
      <c r="B7" s="4">
        <v>27</v>
      </c>
    </row>
    <row r="8" spans="1:2" x14ac:dyDescent="0.2">
      <c r="A8" s="3" t="s">
        <v>113</v>
      </c>
      <c r="B8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1"/>
  <sheetViews>
    <sheetView workbookViewId="0">
      <selection activeCell="E12" sqref="E12"/>
    </sheetView>
  </sheetViews>
  <sheetFormatPr baseColWidth="10" defaultRowHeight="16" x14ac:dyDescent="0.2"/>
  <cols>
    <col min="1" max="1" width="4.1640625" bestFit="1" customWidth="1"/>
    <col min="2" max="2" width="23" bestFit="1" customWidth="1"/>
    <col min="3" max="3" width="25.6640625" bestFit="1" customWidth="1"/>
    <col min="4" max="4" width="9.83203125" bestFit="1" customWidth="1"/>
    <col min="5" max="5" width="10.1640625" bestFit="1" customWidth="1"/>
    <col min="6" max="6" width="9.1640625" bestFit="1" customWidth="1"/>
    <col min="7" max="7" width="15.33203125" bestFit="1" customWidth="1"/>
    <col min="8" max="8" width="5.5" bestFit="1" customWidth="1"/>
    <col min="9" max="9" width="5" bestFit="1" customWidth="1"/>
    <col min="10" max="10" width="5.5" bestFit="1" customWidth="1"/>
    <col min="11" max="11" width="6" bestFit="1" customWidth="1"/>
    <col min="12" max="12" width="7" bestFit="1" customWidth="1"/>
  </cols>
  <sheetData>
    <row r="1" spans="1:13" x14ac:dyDescent="0.2">
      <c r="B1" t="s">
        <v>0</v>
      </c>
      <c r="C1" t="s">
        <v>51</v>
      </c>
      <c r="D1" t="s">
        <v>1</v>
      </c>
      <c r="E1" t="s">
        <v>2</v>
      </c>
      <c r="F1" t="s">
        <v>3</v>
      </c>
      <c r="G1" t="s">
        <v>4</v>
      </c>
      <c r="H1" t="s">
        <v>50</v>
      </c>
      <c r="I1" t="s">
        <v>48</v>
      </c>
      <c r="J1" t="s">
        <v>49</v>
      </c>
      <c r="K1" t="s">
        <v>62</v>
      </c>
      <c r="L1" t="s">
        <v>63</v>
      </c>
      <c r="M1" t="s">
        <v>107</v>
      </c>
    </row>
    <row r="2" spans="1:13" x14ac:dyDescent="0.2">
      <c r="A2">
        <v>1</v>
      </c>
      <c r="B2" t="s">
        <v>5</v>
      </c>
      <c r="C2" t="s">
        <v>52</v>
      </c>
      <c r="D2" t="s">
        <v>6</v>
      </c>
      <c r="E2">
        <v>1000</v>
      </c>
      <c r="F2">
        <v>0</v>
      </c>
      <c r="G2">
        <v>971</v>
      </c>
      <c r="H2">
        <f>COUNTIFS($D$1:D2,D2)</f>
        <v>1</v>
      </c>
      <c r="I2">
        <f>_xlfn.MAXIFS(H:H,D:D,D2)</f>
        <v>33</v>
      </c>
      <c r="J2">
        <f t="shared" ref="J2:J33" si="0">H2/I2</f>
        <v>3.0303030303030304E-2</v>
      </c>
      <c r="K2">
        <f>MAX(I:I)</f>
        <v>34</v>
      </c>
      <c r="L2" s="1">
        <f>ROUND(K2*J2,0)</f>
        <v>1</v>
      </c>
      <c r="M2" t="str">
        <f>LEFT(B2,4)</f>
        <v>2019</v>
      </c>
    </row>
    <row r="3" spans="1:13" x14ac:dyDescent="0.2">
      <c r="A3">
        <v>2</v>
      </c>
      <c r="B3" t="s">
        <v>5</v>
      </c>
      <c r="C3" t="s">
        <v>53</v>
      </c>
      <c r="D3" t="s">
        <v>7</v>
      </c>
      <c r="E3">
        <v>1000</v>
      </c>
      <c r="F3">
        <v>2</v>
      </c>
      <c r="G3">
        <v>997</v>
      </c>
      <c r="H3">
        <f>COUNTIFS($D$1:D3,D3)</f>
        <v>1</v>
      </c>
      <c r="I3">
        <f t="shared" ref="I3:I66" si="1">_xlfn.MAXIFS(H:H,D:D,D3)</f>
        <v>33</v>
      </c>
      <c r="J3">
        <f t="shared" ref="J3:J66" si="2">H3/I3</f>
        <v>3.0303030303030304E-2</v>
      </c>
      <c r="K3">
        <f t="shared" ref="K3:K66" si="3">MAX(I:I)</f>
        <v>34</v>
      </c>
      <c r="L3" s="1">
        <f t="shared" ref="L3:L66" si="4">ROUND(K3*J3,0)</f>
        <v>1</v>
      </c>
      <c r="M3" t="str">
        <f t="shared" ref="M3:M66" si="5">LEFT(B3,4)</f>
        <v>2019</v>
      </c>
    </row>
    <row r="4" spans="1:13" x14ac:dyDescent="0.2">
      <c r="A4">
        <v>3</v>
      </c>
      <c r="B4" t="s">
        <v>5</v>
      </c>
      <c r="C4" t="s">
        <v>52</v>
      </c>
      <c r="D4" t="s">
        <v>92</v>
      </c>
      <c r="E4">
        <v>1000</v>
      </c>
      <c r="F4">
        <v>5</v>
      </c>
      <c r="G4">
        <v>1014</v>
      </c>
      <c r="H4">
        <f>COUNTIFS($D$1:D4,D4)</f>
        <v>1</v>
      </c>
      <c r="I4">
        <f t="shared" si="1"/>
        <v>34</v>
      </c>
      <c r="J4">
        <f t="shared" si="2"/>
        <v>2.9411764705882353E-2</v>
      </c>
      <c r="K4">
        <f t="shared" si="3"/>
        <v>34</v>
      </c>
      <c r="L4" s="1">
        <f t="shared" si="4"/>
        <v>1</v>
      </c>
      <c r="M4" t="str">
        <f t="shared" si="5"/>
        <v>2019</v>
      </c>
    </row>
    <row r="5" spans="1:13" x14ac:dyDescent="0.2">
      <c r="A5">
        <v>4</v>
      </c>
      <c r="B5" t="s">
        <v>5</v>
      </c>
      <c r="C5" t="s">
        <v>53</v>
      </c>
      <c r="D5" t="s">
        <v>9</v>
      </c>
      <c r="E5">
        <v>1000</v>
      </c>
      <c r="F5">
        <v>5</v>
      </c>
      <c r="G5">
        <v>1018</v>
      </c>
      <c r="H5">
        <f>COUNTIFS($D$1:D5,D5)</f>
        <v>1</v>
      </c>
      <c r="I5">
        <f t="shared" si="1"/>
        <v>25</v>
      </c>
      <c r="J5">
        <f t="shared" si="2"/>
        <v>0.04</v>
      </c>
      <c r="K5">
        <v>26</v>
      </c>
      <c r="L5" s="1">
        <f t="shared" si="4"/>
        <v>1</v>
      </c>
      <c r="M5" t="str">
        <f t="shared" si="5"/>
        <v>2019</v>
      </c>
    </row>
    <row r="6" spans="1:13" x14ac:dyDescent="0.2">
      <c r="A6">
        <v>5</v>
      </c>
      <c r="B6" t="s">
        <v>10</v>
      </c>
      <c r="C6" t="s">
        <v>54</v>
      </c>
      <c r="D6" t="s">
        <v>11</v>
      </c>
      <c r="E6">
        <v>1000</v>
      </c>
      <c r="F6">
        <v>3</v>
      </c>
      <c r="G6">
        <v>989</v>
      </c>
      <c r="H6">
        <f>COUNTIFS($D$1:D6,D6)</f>
        <v>1</v>
      </c>
      <c r="I6">
        <f t="shared" si="1"/>
        <v>33</v>
      </c>
      <c r="J6">
        <f t="shared" si="2"/>
        <v>3.0303030303030304E-2</v>
      </c>
      <c r="K6">
        <f t="shared" si="3"/>
        <v>34</v>
      </c>
      <c r="L6" s="1">
        <f t="shared" si="4"/>
        <v>1</v>
      </c>
      <c r="M6" t="str">
        <f t="shared" si="5"/>
        <v>2019</v>
      </c>
    </row>
    <row r="7" spans="1:13" x14ac:dyDescent="0.2">
      <c r="A7">
        <v>6</v>
      </c>
      <c r="B7" t="s">
        <v>10</v>
      </c>
      <c r="C7" t="s">
        <v>54</v>
      </c>
      <c r="D7" t="s">
        <v>12</v>
      </c>
      <c r="E7">
        <v>1000</v>
      </c>
      <c r="F7">
        <v>1</v>
      </c>
      <c r="G7">
        <v>973</v>
      </c>
      <c r="H7">
        <f>COUNTIFS($D$1:D7,D7)</f>
        <v>1</v>
      </c>
      <c r="I7">
        <f t="shared" si="1"/>
        <v>32</v>
      </c>
      <c r="J7">
        <f t="shared" si="2"/>
        <v>3.125E-2</v>
      </c>
      <c r="K7">
        <f t="shared" si="3"/>
        <v>34</v>
      </c>
      <c r="L7" s="1">
        <f t="shared" si="4"/>
        <v>1</v>
      </c>
      <c r="M7" t="str">
        <f t="shared" si="5"/>
        <v>2019</v>
      </c>
    </row>
    <row r="8" spans="1:13" x14ac:dyDescent="0.2">
      <c r="A8">
        <v>7</v>
      </c>
      <c r="B8" t="s">
        <v>10</v>
      </c>
      <c r="C8" t="s">
        <v>55</v>
      </c>
      <c r="D8" t="s">
        <v>13</v>
      </c>
      <c r="E8">
        <v>1000</v>
      </c>
      <c r="F8">
        <v>5</v>
      </c>
      <c r="G8">
        <v>1027</v>
      </c>
      <c r="H8">
        <f>COUNTIFS($D$1:D8,D8)</f>
        <v>1</v>
      </c>
      <c r="I8">
        <f t="shared" si="1"/>
        <v>26</v>
      </c>
      <c r="J8">
        <f t="shared" si="2"/>
        <v>3.8461538461538464E-2</v>
      </c>
      <c r="K8">
        <v>26</v>
      </c>
      <c r="L8" s="1">
        <f t="shared" si="4"/>
        <v>1</v>
      </c>
      <c r="M8" t="str">
        <f t="shared" si="5"/>
        <v>2019</v>
      </c>
    </row>
    <row r="9" spans="1:13" x14ac:dyDescent="0.2">
      <c r="A9">
        <v>8</v>
      </c>
      <c r="B9" t="s">
        <v>10</v>
      </c>
      <c r="C9" t="s">
        <v>55</v>
      </c>
      <c r="D9" t="s">
        <v>14</v>
      </c>
      <c r="E9">
        <v>1000</v>
      </c>
      <c r="F9">
        <v>3</v>
      </c>
      <c r="G9">
        <v>1011</v>
      </c>
      <c r="H9">
        <f>COUNTIFS($D$1:D9,D9)</f>
        <v>1</v>
      </c>
      <c r="I9">
        <f t="shared" si="1"/>
        <v>34</v>
      </c>
      <c r="J9">
        <f t="shared" si="2"/>
        <v>2.9411764705882353E-2</v>
      </c>
      <c r="K9">
        <f t="shared" si="3"/>
        <v>34</v>
      </c>
      <c r="L9" s="1">
        <f t="shared" si="4"/>
        <v>1</v>
      </c>
      <c r="M9" t="str">
        <f t="shared" si="5"/>
        <v>2019</v>
      </c>
    </row>
    <row r="10" spans="1:13" x14ac:dyDescent="0.2">
      <c r="A10">
        <v>9</v>
      </c>
      <c r="B10" t="s">
        <v>15</v>
      </c>
      <c r="C10" t="s">
        <v>53</v>
      </c>
      <c r="D10" t="s">
        <v>7</v>
      </c>
      <c r="E10">
        <v>997</v>
      </c>
      <c r="F10">
        <v>3</v>
      </c>
      <c r="G10">
        <v>994</v>
      </c>
      <c r="H10">
        <f>COUNTIFS($D$1:D10,D10)</f>
        <v>2</v>
      </c>
      <c r="I10">
        <f t="shared" si="1"/>
        <v>33</v>
      </c>
      <c r="J10">
        <f t="shared" si="2"/>
        <v>6.0606060606060608E-2</v>
      </c>
      <c r="K10">
        <f t="shared" si="3"/>
        <v>34</v>
      </c>
      <c r="L10" s="1">
        <f t="shared" si="4"/>
        <v>2</v>
      </c>
      <c r="M10" t="str">
        <f t="shared" si="5"/>
        <v>2019</v>
      </c>
    </row>
    <row r="11" spans="1:13" x14ac:dyDescent="0.2">
      <c r="A11">
        <v>10</v>
      </c>
      <c r="B11" t="s">
        <v>15</v>
      </c>
      <c r="C11" t="s">
        <v>55</v>
      </c>
      <c r="D11" t="s">
        <v>13</v>
      </c>
      <c r="E11">
        <v>1027</v>
      </c>
      <c r="F11">
        <v>2</v>
      </c>
      <c r="G11">
        <v>1012</v>
      </c>
      <c r="H11">
        <f>COUNTIFS($D$1:D11,D11)</f>
        <v>2</v>
      </c>
      <c r="I11">
        <f t="shared" si="1"/>
        <v>26</v>
      </c>
      <c r="J11">
        <f t="shared" si="2"/>
        <v>7.6923076923076927E-2</v>
      </c>
      <c r="K11">
        <v>26</v>
      </c>
      <c r="L11" s="1">
        <f t="shared" si="4"/>
        <v>2</v>
      </c>
      <c r="M11" t="str">
        <f t="shared" si="5"/>
        <v>2019</v>
      </c>
    </row>
    <row r="12" spans="1:13" x14ac:dyDescent="0.2">
      <c r="A12">
        <v>11</v>
      </c>
      <c r="B12" t="s">
        <v>15</v>
      </c>
      <c r="C12" t="s">
        <v>55</v>
      </c>
      <c r="D12" t="s">
        <v>14</v>
      </c>
      <c r="E12">
        <v>1011</v>
      </c>
      <c r="F12">
        <v>5</v>
      </c>
      <c r="G12">
        <v>1033</v>
      </c>
      <c r="H12">
        <f>COUNTIFS($D$1:D12,D12)</f>
        <v>2</v>
      </c>
      <c r="I12">
        <f t="shared" si="1"/>
        <v>34</v>
      </c>
      <c r="J12">
        <f t="shared" si="2"/>
        <v>5.8823529411764705E-2</v>
      </c>
      <c r="K12">
        <f t="shared" si="3"/>
        <v>34</v>
      </c>
      <c r="L12" s="1">
        <f t="shared" si="4"/>
        <v>2</v>
      </c>
      <c r="M12" t="str">
        <f t="shared" si="5"/>
        <v>2019</v>
      </c>
    </row>
    <row r="13" spans="1:13" x14ac:dyDescent="0.2">
      <c r="A13">
        <v>12</v>
      </c>
      <c r="B13" t="s">
        <v>15</v>
      </c>
      <c r="C13" t="s">
        <v>53</v>
      </c>
      <c r="D13" t="s">
        <v>9</v>
      </c>
      <c r="E13">
        <v>1018</v>
      </c>
      <c r="F13">
        <v>3</v>
      </c>
      <c r="G13">
        <v>1014</v>
      </c>
      <c r="H13">
        <f>COUNTIFS($D$1:D13,D13)</f>
        <v>2</v>
      </c>
      <c r="I13">
        <f t="shared" si="1"/>
        <v>25</v>
      </c>
      <c r="J13">
        <f t="shared" si="2"/>
        <v>0.08</v>
      </c>
      <c r="K13">
        <v>26</v>
      </c>
      <c r="L13" s="1">
        <f t="shared" si="4"/>
        <v>2</v>
      </c>
      <c r="M13" t="str">
        <f t="shared" si="5"/>
        <v>2019</v>
      </c>
    </row>
    <row r="14" spans="1:13" x14ac:dyDescent="0.2">
      <c r="A14">
        <v>13</v>
      </c>
      <c r="B14" t="s">
        <v>16</v>
      </c>
      <c r="C14" t="s">
        <v>54</v>
      </c>
      <c r="D14" t="s">
        <v>11</v>
      </c>
      <c r="E14">
        <v>989</v>
      </c>
      <c r="F14">
        <v>4</v>
      </c>
      <c r="G14">
        <v>1009</v>
      </c>
      <c r="H14">
        <f>COUNTIFS($D$1:D14,D14)</f>
        <v>2</v>
      </c>
      <c r="I14">
        <f t="shared" si="1"/>
        <v>33</v>
      </c>
      <c r="J14">
        <f t="shared" si="2"/>
        <v>6.0606060606060608E-2</v>
      </c>
      <c r="K14">
        <f t="shared" si="3"/>
        <v>34</v>
      </c>
      <c r="L14" s="1">
        <f t="shared" si="4"/>
        <v>2</v>
      </c>
      <c r="M14" t="str">
        <f t="shared" si="5"/>
        <v>2019</v>
      </c>
    </row>
    <row r="15" spans="1:13" x14ac:dyDescent="0.2">
      <c r="A15">
        <v>14</v>
      </c>
      <c r="B15" t="s">
        <v>16</v>
      </c>
      <c r="C15" t="s">
        <v>52</v>
      </c>
      <c r="D15" t="s">
        <v>6</v>
      </c>
      <c r="E15">
        <v>971</v>
      </c>
      <c r="F15">
        <v>1</v>
      </c>
      <c r="G15">
        <v>951</v>
      </c>
      <c r="H15">
        <f>COUNTIFS($D$1:D15,D15)</f>
        <v>2</v>
      </c>
      <c r="I15">
        <f t="shared" si="1"/>
        <v>33</v>
      </c>
      <c r="J15">
        <f t="shared" si="2"/>
        <v>6.0606060606060608E-2</v>
      </c>
      <c r="K15">
        <f t="shared" si="3"/>
        <v>34</v>
      </c>
      <c r="L15" s="1">
        <f t="shared" si="4"/>
        <v>2</v>
      </c>
      <c r="M15" t="str">
        <f t="shared" si="5"/>
        <v>2019</v>
      </c>
    </row>
    <row r="16" spans="1:13" x14ac:dyDescent="0.2">
      <c r="A16">
        <v>15</v>
      </c>
      <c r="B16" t="s">
        <v>16</v>
      </c>
      <c r="C16" t="s">
        <v>54</v>
      </c>
      <c r="D16" t="s">
        <v>12</v>
      </c>
      <c r="E16">
        <v>973</v>
      </c>
      <c r="F16">
        <v>2</v>
      </c>
      <c r="G16">
        <v>974</v>
      </c>
      <c r="H16">
        <f>COUNTIFS($D$1:D16,D16)</f>
        <v>2</v>
      </c>
      <c r="I16">
        <f t="shared" si="1"/>
        <v>32</v>
      </c>
      <c r="J16">
        <f t="shared" si="2"/>
        <v>6.25E-2</v>
      </c>
      <c r="K16">
        <f t="shared" si="3"/>
        <v>34</v>
      </c>
      <c r="L16" s="1">
        <f t="shared" si="4"/>
        <v>2</v>
      </c>
      <c r="M16" t="str">
        <f t="shared" si="5"/>
        <v>2019</v>
      </c>
    </row>
    <row r="17" spans="1:13" x14ac:dyDescent="0.2">
      <c r="A17">
        <v>16</v>
      </c>
      <c r="B17" t="s">
        <v>16</v>
      </c>
      <c r="C17" t="s">
        <v>52</v>
      </c>
      <c r="D17" t="s">
        <v>92</v>
      </c>
      <c r="E17">
        <v>1014</v>
      </c>
      <c r="F17">
        <v>3</v>
      </c>
      <c r="G17">
        <v>1013</v>
      </c>
      <c r="H17">
        <f>COUNTIFS($D$1:D17,D17)</f>
        <v>2</v>
      </c>
      <c r="I17">
        <f t="shared" si="1"/>
        <v>34</v>
      </c>
      <c r="J17">
        <f t="shared" si="2"/>
        <v>5.8823529411764705E-2</v>
      </c>
      <c r="K17">
        <f t="shared" si="3"/>
        <v>34</v>
      </c>
      <c r="L17" s="1">
        <f t="shared" si="4"/>
        <v>2</v>
      </c>
      <c r="M17" t="str">
        <f t="shared" si="5"/>
        <v>2019</v>
      </c>
    </row>
    <row r="18" spans="1:13" x14ac:dyDescent="0.2">
      <c r="A18">
        <v>17</v>
      </c>
      <c r="B18" t="s">
        <v>17</v>
      </c>
      <c r="C18" t="s">
        <v>52</v>
      </c>
      <c r="D18" t="s">
        <v>6</v>
      </c>
      <c r="E18">
        <v>951</v>
      </c>
      <c r="F18">
        <v>4</v>
      </c>
      <c r="G18">
        <v>962</v>
      </c>
      <c r="H18">
        <f>COUNTIFS($D$1:D18,D18)</f>
        <v>3</v>
      </c>
      <c r="I18">
        <f t="shared" si="1"/>
        <v>33</v>
      </c>
      <c r="J18">
        <f t="shared" si="2"/>
        <v>9.0909090909090912E-2</v>
      </c>
      <c r="K18">
        <f t="shared" si="3"/>
        <v>34</v>
      </c>
      <c r="L18" s="1">
        <f t="shared" si="4"/>
        <v>3</v>
      </c>
      <c r="M18" t="str">
        <f t="shared" si="5"/>
        <v>2019</v>
      </c>
    </row>
    <row r="19" spans="1:13" x14ac:dyDescent="0.2">
      <c r="A19">
        <v>18</v>
      </c>
      <c r="B19" t="s">
        <v>17</v>
      </c>
      <c r="C19" t="s">
        <v>55</v>
      </c>
      <c r="D19" t="s">
        <v>13</v>
      </c>
      <c r="E19">
        <v>1012</v>
      </c>
      <c r="F19">
        <v>0</v>
      </c>
      <c r="G19">
        <v>975</v>
      </c>
      <c r="H19">
        <f>COUNTIFS($D$1:D19,D19)</f>
        <v>3</v>
      </c>
      <c r="I19">
        <f t="shared" si="1"/>
        <v>26</v>
      </c>
      <c r="J19">
        <f t="shared" si="2"/>
        <v>0.11538461538461539</v>
      </c>
      <c r="K19">
        <v>26</v>
      </c>
      <c r="L19" s="1">
        <f t="shared" si="4"/>
        <v>3</v>
      </c>
      <c r="M19" t="str">
        <f t="shared" si="5"/>
        <v>2019</v>
      </c>
    </row>
    <row r="20" spans="1:13" x14ac:dyDescent="0.2">
      <c r="A20">
        <v>19</v>
      </c>
      <c r="B20" t="s">
        <v>17</v>
      </c>
      <c r="C20" t="s">
        <v>52</v>
      </c>
      <c r="D20" t="s">
        <v>92</v>
      </c>
      <c r="E20">
        <v>1013</v>
      </c>
      <c r="F20">
        <v>5</v>
      </c>
      <c r="G20">
        <v>1024</v>
      </c>
      <c r="H20">
        <f>COUNTIFS($D$1:D20,D20)</f>
        <v>3</v>
      </c>
      <c r="I20">
        <f t="shared" si="1"/>
        <v>34</v>
      </c>
      <c r="J20">
        <f t="shared" si="2"/>
        <v>8.8235294117647065E-2</v>
      </c>
      <c r="K20">
        <f t="shared" si="3"/>
        <v>34</v>
      </c>
      <c r="L20" s="1">
        <f t="shared" si="4"/>
        <v>3</v>
      </c>
      <c r="M20" t="str">
        <f t="shared" si="5"/>
        <v>2019</v>
      </c>
    </row>
    <row r="21" spans="1:13" x14ac:dyDescent="0.2">
      <c r="A21">
        <v>20</v>
      </c>
      <c r="B21" t="s">
        <v>17</v>
      </c>
      <c r="C21" t="s">
        <v>55</v>
      </c>
      <c r="D21" t="s">
        <v>14</v>
      </c>
      <c r="E21">
        <v>1033</v>
      </c>
      <c r="F21">
        <v>6</v>
      </c>
      <c r="G21">
        <v>1048</v>
      </c>
      <c r="H21">
        <f>COUNTIFS($D$1:D21,D21)</f>
        <v>3</v>
      </c>
      <c r="I21">
        <f t="shared" si="1"/>
        <v>34</v>
      </c>
      <c r="J21">
        <f t="shared" si="2"/>
        <v>8.8235294117647065E-2</v>
      </c>
      <c r="K21">
        <f t="shared" si="3"/>
        <v>34</v>
      </c>
      <c r="L21" s="1">
        <f t="shared" si="4"/>
        <v>3</v>
      </c>
      <c r="M21" t="str">
        <f t="shared" si="5"/>
        <v>2019</v>
      </c>
    </row>
    <row r="22" spans="1:13" x14ac:dyDescent="0.2">
      <c r="A22">
        <v>21</v>
      </c>
      <c r="B22" t="s">
        <v>18</v>
      </c>
      <c r="C22" t="s">
        <v>54</v>
      </c>
      <c r="D22" t="s">
        <v>11</v>
      </c>
      <c r="E22">
        <v>1009</v>
      </c>
      <c r="F22">
        <v>2</v>
      </c>
      <c r="G22">
        <v>993</v>
      </c>
      <c r="H22">
        <f>COUNTIFS($D$1:D22,D22)</f>
        <v>3</v>
      </c>
      <c r="I22">
        <f t="shared" si="1"/>
        <v>33</v>
      </c>
      <c r="J22">
        <f t="shared" si="2"/>
        <v>9.0909090909090912E-2</v>
      </c>
      <c r="K22">
        <f t="shared" si="3"/>
        <v>34</v>
      </c>
      <c r="L22" s="1">
        <f t="shared" si="4"/>
        <v>3</v>
      </c>
      <c r="M22" t="str">
        <f t="shared" si="5"/>
        <v>2019</v>
      </c>
    </row>
    <row r="23" spans="1:13" x14ac:dyDescent="0.2">
      <c r="A23">
        <v>22</v>
      </c>
      <c r="B23" t="s">
        <v>18</v>
      </c>
      <c r="C23" t="s">
        <v>53</v>
      </c>
      <c r="D23" t="s">
        <v>7</v>
      </c>
      <c r="E23">
        <v>994</v>
      </c>
      <c r="F23">
        <v>2</v>
      </c>
      <c r="G23">
        <v>979</v>
      </c>
      <c r="H23">
        <f>COUNTIFS($D$1:D23,D23)</f>
        <v>3</v>
      </c>
      <c r="I23">
        <f t="shared" si="1"/>
        <v>33</v>
      </c>
      <c r="J23">
        <f t="shared" si="2"/>
        <v>9.0909090909090912E-2</v>
      </c>
      <c r="K23">
        <f t="shared" si="3"/>
        <v>34</v>
      </c>
      <c r="L23" s="1">
        <f t="shared" si="4"/>
        <v>3</v>
      </c>
      <c r="M23" t="str">
        <f t="shared" si="5"/>
        <v>2019</v>
      </c>
    </row>
    <row r="24" spans="1:13" x14ac:dyDescent="0.2">
      <c r="A24">
        <v>23</v>
      </c>
      <c r="B24" t="s">
        <v>18</v>
      </c>
      <c r="C24" t="s">
        <v>54</v>
      </c>
      <c r="D24" t="s">
        <v>12</v>
      </c>
      <c r="E24">
        <v>974</v>
      </c>
      <c r="F24">
        <v>5</v>
      </c>
      <c r="G24">
        <v>983</v>
      </c>
      <c r="H24">
        <f>COUNTIFS($D$1:D24,D24)</f>
        <v>3</v>
      </c>
      <c r="I24">
        <f t="shared" si="1"/>
        <v>32</v>
      </c>
      <c r="J24">
        <f t="shared" si="2"/>
        <v>9.375E-2</v>
      </c>
      <c r="K24">
        <f t="shared" si="3"/>
        <v>34</v>
      </c>
      <c r="L24" s="1">
        <f t="shared" si="4"/>
        <v>3</v>
      </c>
      <c r="M24" t="str">
        <f t="shared" si="5"/>
        <v>2019</v>
      </c>
    </row>
    <row r="25" spans="1:13" x14ac:dyDescent="0.2">
      <c r="A25">
        <v>24</v>
      </c>
      <c r="B25" t="s">
        <v>18</v>
      </c>
      <c r="C25" t="s">
        <v>53</v>
      </c>
      <c r="D25" t="s">
        <v>9</v>
      </c>
      <c r="E25">
        <v>1014</v>
      </c>
      <c r="F25">
        <v>6</v>
      </c>
      <c r="G25">
        <v>1036</v>
      </c>
      <c r="H25">
        <f>COUNTIFS($D$1:D25,D25)</f>
        <v>3</v>
      </c>
      <c r="I25">
        <f t="shared" si="1"/>
        <v>25</v>
      </c>
      <c r="J25">
        <f t="shared" si="2"/>
        <v>0.12</v>
      </c>
      <c r="K25">
        <v>26</v>
      </c>
      <c r="L25" s="1">
        <f t="shared" si="4"/>
        <v>3</v>
      </c>
      <c r="M25" t="str">
        <f t="shared" si="5"/>
        <v>2019</v>
      </c>
    </row>
    <row r="26" spans="1:13" x14ac:dyDescent="0.2">
      <c r="A26">
        <v>25</v>
      </c>
      <c r="B26" t="s">
        <v>19</v>
      </c>
      <c r="C26" t="s">
        <v>54</v>
      </c>
      <c r="D26" t="s">
        <v>11</v>
      </c>
      <c r="E26">
        <v>993</v>
      </c>
      <c r="F26">
        <v>5</v>
      </c>
      <c r="G26">
        <v>1007</v>
      </c>
      <c r="H26">
        <f>COUNTIFS($D$1:D26,D26)</f>
        <v>4</v>
      </c>
      <c r="I26">
        <f t="shared" si="1"/>
        <v>33</v>
      </c>
      <c r="J26">
        <f t="shared" si="2"/>
        <v>0.12121212121212122</v>
      </c>
      <c r="K26">
        <f t="shared" si="3"/>
        <v>34</v>
      </c>
      <c r="L26" s="1">
        <f t="shared" si="4"/>
        <v>4</v>
      </c>
      <c r="M26" t="str">
        <f t="shared" si="5"/>
        <v>2019</v>
      </c>
    </row>
    <row r="27" spans="1:13" x14ac:dyDescent="0.2">
      <c r="A27">
        <v>26</v>
      </c>
      <c r="B27" t="s">
        <v>19</v>
      </c>
      <c r="C27" t="s">
        <v>52</v>
      </c>
      <c r="D27" t="s">
        <v>6</v>
      </c>
      <c r="E27">
        <v>962</v>
      </c>
      <c r="F27">
        <v>4</v>
      </c>
      <c r="G27">
        <v>971</v>
      </c>
      <c r="H27">
        <f>COUNTIFS($D$1:D27,D27)</f>
        <v>4</v>
      </c>
      <c r="I27">
        <f t="shared" si="1"/>
        <v>33</v>
      </c>
      <c r="J27">
        <f t="shared" si="2"/>
        <v>0.12121212121212122</v>
      </c>
      <c r="K27">
        <f t="shared" si="3"/>
        <v>34</v>
      </c>
      <c r="L27" s="1">
        <f t="shared" si="4"/>
        <v>4</v>
      </c>
      <c r="M27" t="str">
        <f t="shared" si="5"/>
        <v>2019</v>
      </c>
    </row>
    <row r="28" spans="1:13" x14ac:dyDescent="0.2">
      <c r="A28">
        <v>27</v>
      </c>
      <c r="B28" t="s">
        <v>19</v>
      </c>
      <c r="C28" t="s">
        <v>54</v>
      </c>
      <c r="D28" t="s">
        <v>12</v>
      </c>
      <c r="E28">
        <v>983</v>
      </c>
      <c r="F28">
        <v>1</v>
      </c>
      <c r="G28">
        <v>956</v>
      </c>
      <c r="H28">
        <f>COUNTIFS($D$1:D28,D28)</f>
        <v>4</v>
      </c>
      <c r="I28">
        <f t="shared" si="1"/>
        <v>32</v>
      </c>
      <c r="J28">
        <f t="shared" si="2"/>
        <v>0.125</v>
      </c>
      <c r="K28">
        <f t="shared" si="3"/>
        <v>34</v>
      </c>
      <c r="L28" s="1">
        <f t="shared" si="4"/>
        <v>4</v>
      </c>
      <c r="M28" t="str">
        <f t="shared" si="5"/>
        <v>2019</v>
      </c>
    </row>
    <row r="29" spans="1:13" x14ac:dyDescent="0.2">
      <c r="A29">
        <v>28</v>
      </c>
      <c r="B29" t="s">
        <v>19</v>
      </c>
      <c r="C29" t="s">
        <v>52</v>
      </c>
      <c r="D29" t="s">
        <v>92</v>
      </c>
      <c r="E29">
        <v>1024</v>
      </c>
      <c r="F29">
        <v>4</v>
      </c>
      <c r="G29">
        <v>1028</v>
      </c>
      <c r="H29">
        <f>COUNTIFS($D$1:D29,D29)</f>
        <v>4</v>
      </c>
      <c r="I29">
        <f t="shared" si="1"/>
        <v>34</v>
      </c>
      <c r="J29">
        <f t="shared" si="2"/>
        <v>0.11764705882352941</v>
      </c>
      <c r="K29">
        <f t="shared" si="3"/>
        <v>34</v>
      </c>
      <c r="L29" s="1">
        <f t="shared" si="4"/>
        <v>4</v>
      </c>
      <c r="M29" t="str">
        <f t="shared" si="5"/>
        <v>2019</v>
      </c>
    </row>
    <row r="30" spans="1:13" x14ac:dyDescent="0.2">
      <c r="A30">
        <v>29</v>
      </c>
      <c r="B30" t="s">
        <v>20</v>
      </c>
      <c r="C30" t="s">
        <v>53</v>
      </c>
      <c r="D30" t="s">
        <v>7</v>
      </c>
      <c r="E30">
        <v>979</v>
      </c>
      <c r="F30">
        <v>3</v>
      </c>
      <c r="G30">
        <v>975</v>
      </c>
      <c r="H30">
        <f>COUNTIFS($D$1:D30,D30)</f>
        <v>4</v>
      </c>
      <c r="I30">
        <f t="shared" si="1"/>
        <v>33</v>
      </c>
      <c r="J30">
        <f t="shared" si="2"/>
        <v>0.12121212121212122</v>
      </c>
      <c r="K30">
        <f t="shared" si="3"/>
        <v>34</v>
      </c>
      <c r="L30" s="1">
        <f t="shared" si="4"/>
        <v>4</v>
      </c>
      <c r="M30" t="str">
        <f t="shared" si="5"/>
        <v>2019</v>
      </c>
    </row>
    <row r="31" spans="1:13" x14ac:dyDescent="0.2">
      <c r="A31">
        <v>30</v>
      </c>
      <c r="B31" t="s">
        <v>20</v>
      </c>
      <c r="C31" t="s">
        <v>55</v>
      </c>
      <c r="D31" t="s">
        <v>13</v>
      </c>
      <c r="E31">
        <v>975</v>
      </c>
      <c r="F31">
        <v>2</v>
      </c>
      <c r="G31">
        <v>955</v>
      </c>
      <c r="H31">
        <f>COUNTIFS($D$1:D31,D31)</f>
        <v>4</v>
      </c>
      <c r="I31">
        <f t="shared" si="1"/>
        <v>26</v>
      </c>
      <c r="J31">
        <f t="shared" si="2"/>
        <v>0.15384615384615385</v>
      </c>
      <c r="K31">
        <v>26</v>
      </c>
      <c r="L31" s="1">
        <f t="shared" si="4"/>
        <v>4</v>
      </c>
      <c r="M31" t="str">
        <f t="shared" si="5"/>
        <v>2019</v>
      </c>
    </row>
    <row r="32" spans="1:13" x14ac:dyDescent="0.2">
      <c r="A32">
        <v>31</v>
      </c>
      <c r="B32" t="s">
        <v>20</v>
      </c>
      <c r="C32" t="s">
        <v>55</v>
      </c>
      <c r="D32" t="s">
        <v>14</v>
      </c>
      <c r="E32">
        <v>1048</v>
      </c>
      <c r="F32">
        <v>6</v>
      </c>
      <c r="G32">
        <v>1059</v>
      </c>
      <c r="H32">
        <f>COUNTIFS($D$1:D32,D32)</f>
        <v>4</v>
      </c>
      <c r="I32">
        <f t="shared" si="1"/>
        <v>34</v>
      </c>
      <c r="J32">
        <f t="shared" si="2"/>
        <v>0.11764705882352941</v>
      </c>
      <c r="K32">
        <f t="shared" si="3"/>
        <v>34</v>
      </c>
      <c r="L32" s="1">
        <f t="shared" si="4"/>
        <v>4</v>
      </c>
      <c r="M32" t="str">
        <f t="shared" si="5"/>
        <v>2019</v>
      </c>
    </row>
    <row r="33" spans="1:13" x14ac:dyDescent="0.2">
      <c r="A33">
        <v>32</v>
      </c>
      <c r="B33" t="s">
        <v>20</v>
      </c>
      <c r="C33" t="s">
        <v>53</v>
      </c>
      <c r="D33" t="s">
        <v>9</v>
      </c>
      <c r="E33">
        <v>1036</v>
      </c>
      <c r="F33">
        <v>6</v>
      </c>
      <c r="G33">
        <v>1049</v>
      </c>
      <c r="H33">
        <f>COUNTIFS($D$1:D33,D33)</f>
        <v>4</v>
      </c>
      <c r="I33">
        <f t="shared" si="1"/>
        <v>25</v>
      </c>
      <c r="J33">
        <f t="shared" si="2"/>
        <v>0.16</v>
      </c>
      <c r="K33">
        <v>26</v>
      </c>
      <c r="L33" s="1">
        <f t="shared" si="4"/>
        <v>4</v>
      </c>
      <c r="M33" t="str">
        <f t="shared" si="5"/>
        <v>2019</v>
      </c>
    </row>
    <row r="34" spans="1:13" x14ac:dyDescent="0.2">
      <c r="A34">
        <v>33</v>
      </c>
      <c r="B34" t="s">
        <v>21</v>
      </c>
      <c r="C34" t="s">
        <v>52</v>
      </c>
      <c r="D34" t="s">
        <v>6</v>
      </c>
      <c r="E34">
        <v>971</v>
      </c>
      <c r="F34">
        <v>6</v>
      </c>
      <c r="G34">
        <v>998</v>
      </c>
      <c r="H34">
        <f>COUNTIFS($D$1:D34,D34)</f>
        <v>5</v>
      </c>
      <c r="I34">
        <f t="shared" si="1"/>
        <v>33</v>
      </c>
      <c r="J34">
        <f t="shared" si="2"/>
        <v>0.15151515151515152</v>
      </c>
      <c r="K34">
        <f t="shared" si="3"/>
        <v>34</v>
      </c>
      <c r="L34" s="1">
        <f t="shared" si="4"/>
        <v>5</v>
      </c>
      <c r="M34" t="str">
        <f t="shared" si="5"/>
        <v>2019</v>
      </c>
    </row>
    <row r="35" spans="1:13" x14ac:dyDescent="0.2">
      <c r="A35">
        <v>34</v>
      </c>
      <c r="B35" t="s">
        <v>21</v>
      </c>
      <c r="C35" t="s">
        <v>55</v>
      </c>
      <c r="D35" t="s">
        <v>13</v>
      </c>
      <c r="E35">
        <v>955</v>
      </c>
      <c r="F35">
        <v>3</v>
      </c>
      <c r="G35">
        <v>937</v>
      </c>
      <c r="H35">
        <f>COUNTIFS($D$1:D35,D35)</f>
        <v>5</v>
      </c>
      <c r="I35">
        <f t="shared" si="1"/>
        <v>26</v>
      </c>
      <c r="J35">
        <f t="shared" si="2"/>
        <v>0.19230769230769232</v>
      </c>
      <c r="K35">
        <v>26</v>
      </c>
      <c r="L35" s="1">
        <f t="shared" si="4"/>
        <v>5</v>
      </c>
      <c r="M35" t="str">
        <f t="shared" si="5"/>
        <v>2019</v>
      </c>
    </row>
    <row r="36" spans="1:13" x14ac:dyDescent="0.2">
      <c r="A36">
        <v>35</v>
      </c>
      <c r="B36" t="s">
        <v>21</v>
      </c>
      <c r="C36" t="s">
        <v>52</v>
      </c>
      <c r="D36" t="s">
        <v>92</v>
      </c>
      <c r="E36">
        <v>1028</v>
      </c>
      <c r="F36">
        <v>4</v>
      </c>
      <c r="G36">
        <v>1033</v>
      </c>
      <c r="H36">
        <f>COUNTIFS($D$1:D36,D36)</f>
        <v>5</v>
      </c>
      <c r="I36">
        <f t="shared" si="1"/>
        <v>34</v>
      </c>
      <c r="J36">
        <f t="shared" si="2"/>
        <v>0.14705882352941177</v>
      </c>
      <c r="K36">
        <f t="shared" si="3"/>
        <v>34</v>
      </c>
      <c r="L36" s="1">
        <f t="shared" si="4"/>
        <v>5</v>
      </c>
      <c r="M36" t="str">
        <f t="shared" si="5"/>
        <v>2019</v>
      </c>
    </row>
    <row r="37" spans="1:13" x14ac:dyDescent="0.2">
      <c r="A37">
        <v>36</v>
      </c>
      <c r="B37" t="s">
        <v>21</v>
      </c>
      <c r="C37" t="s">
        <v>55</v>
      </c>
      <c r="D37" t="s">
        <v>14</v>
      </c>
      <c r="E37">
        <v>1059</v>
      </c>
      <c r="F37">
        <v>4</v>
      </c>
      <c r="G37">
        <v>1045</v>
      </c>
      <c r="H37">
        <f>COUNTIFS($D$1:D37,D37)</f>
        <v>5</v>
      </c>
      <c r="I37">
        <f t="shared" si="1"/>
        <v>34</v>
      </c>
      <c r="J37">
        <f t="shared" si="2"/>
        <v>0.14705882352941177</v>
      </c>
      <c r="K37">
        <f t="shared" si="3"/>
        <v>34</v>
      </c>
      <c r="L37" s="1">
        <f t="shared" si="4"/>
        <v>5</v>
      </c>
      <c r="M37" t="str">
        <f t="shared" si="5"/>
        <v>2019</v>
      </c>
    </row>
    <row r="38" spans="1:13" x14ac:dyDescent="0.2">
      <c r="A38">
        <v>37</v>
      </c>
      <c r="B38" t="s">
        <v>22</v>
      </c>
      <c r="C38" t="s">
        <v>54</v>
      </c>
      <c r="D38" t="s">
        <v>11</v>
      </c>
      <c r="E38">
        <v>1007</v>
      </c>
      <c r="F38">
        <v>7</v>
      </c>
      <c r="G38">
        <v>1040</v>
      </c>
      <c r="H38">
        <f>COUNTIFS($D$1:D38,D38)</f>
        <v>5</v>
      </c>
      <c r="I38">
        <f t="shared" si="1"/>
        <v>33</v>
      </c>
      <c r="J38">
        <f t="shared" si="2"/>
        <v>0.15151515151515152</v>
      </c>
      <c r="K38">
        <f t="shared" si="3"/>
        <v>34</v>
      </c>
      <c r="L38" s="1">
        <f t="shared" si="4"/>
        <v>5</v>
      </c>
      <c r="M38" t="str">
        <f t="shared" si="5"/>
        <v>2019</v>
      </c>
    </row>
    <row r="39" spans="1:13" x14ac:dyDescent="0.2">
      <c r="A39">
        <v>38</v>
      </c>
      <c r="B39" t="s">
        <v>22</v>
      </c>
      <c r="C39" t="s">
        <v>54</v>
      </c>
      <c r="D39" t="s">
        <v>12</v>
      </c>
      <c r="E39">
        <v>956</v>
      </c>
      <c r="F39">
        <v>0</v>
      </c>
      <c r="G39">
        <v>933</v>
      </c>
      <c r="H39">
        <f>COUNTIFS($D$1:D39,D39)</f>
        <v>5</v>
      </c>
      <c r="I39">
        <f t="shared" si="1"/>
        <v>32</v>
      </c>
      <c r="J39">
        <f t="shared" si="2"/>
        <v>0.15625</v>
      </c>
      <c r="K39">
        <f t="shared" si="3"/>
        <v>34</v>
      </c>
      <c r="L39" s="1">
        <f t="shared" si="4"/>
        <v>5</v>
      </c>
      <c r="M39" t="str">
        <f t="shared" si="5"/>
        <v>2019</v>
      </c>
    </row>
    <row r="40" spans="1:13" x14ac:dyDescent="0.2">
      <c r="A40">
        <v>39</v>
      </c>
      <c r="B40" t="s">
        <v>22</v>
      </c>
      <c r="C40" t="s">
        <v>55</v>
      </c>
      <c r="D40" t="s">
        <v>13</v>
      </c>
      <c r="E40">
        <v>937</v>
      </c>
      <c r="F40">
        <v>3</v>
      </c>
      <c r="G40">
        <v>939</v>
      </c>
      <c r="H40">
        <f>COUNTIFS($D$1:D40,D40)</f>
        <v>6</v>
      </c>
      <c r="I40">
        <f t="shared" si="1"/>
        <v>26</v>
      </c>
      <c r="J40">
        <f t="shared" si="2"/>
        <v>0.23076923076923078</v>
      </c>
      <c r="K40">
        <v>26</v>
      </c>
      <c r="L40" s="1">
        <f t="shared" si="4"/>
        <v>6</v>
      </c>
      <c r="M40" t="str">
        <f t="shared" si="5"/>
        <v>2019</v>
      </c>
    </row>
    <row r="41" spans="1:13" x14ac:dyDescent="0.2">
      <c r="A41">
        <v>40</v>
      </c>
      <c r="B41" t="s">
        <v>22</v>
      </c>
      <c r="C41" t="s">
        <v>55</v>
      </c>
      <c r="D41" t="s">
        <v>14</v>
      </c>
      <c r="E41">
        <v>1045</v>
      </c>
      <c r="F41">
        <v>2</v>
      </c>
      <c r="G41">
        <v>1033</v>
      </c>
      <c r="H41">
        <f>COUNTIFS($D$1:D41,D41)</f>
        <v>6</v>
      </c>
      <c r="I41">
        <f t="shared" si="1"/>
        <v>34</v>
      </c>
      <c r="J41">
        <f t="shared" si="2"/>
        <v>0.17647058823529413</v>
      </c>
      <c r="K41">
        <f t="shared" si="3"/>
        <v>34</v>
      </c>
      <c r="L41" s="1">
        <f t="shared" si="4"/>
        <v>6</v>
      </c>
      <c r="M41" t="str">
        <f t="shared" si="5"/>
        <v>2019</v>
      </c>
    </row>
    <row r="42" spans="1:13" x14ac:dyDescent="0.2">
      <c r="A42">
        <v>41</v>
      </c>
      <c r="B42" t="s">
        <v>23</v>
      </c>
      <c r="C42" t="s">
        <v>52</v>
      </c>
      <c r="D42" t="s">
        <v>6</v>
      </c>
      <c r="E42">
        <v>998</v>
      </c>
      <c r="F42">
        <v>3</v>
      </c>
      <c r="G42">
        <v>982</v>
      </c>
      <c r="H42">
        <f>COUNTIFS($D$1:D42,D42)</f>
        <v>6</v>
      </c>
      <c r="I42">
        <f t="shared" si="1"/>
        <v>33</v>
      </c>
      <c r="J42">
        <f t="shared" si="2"/>
        <v>0.18181818181818182</v>
      </c>
      <c r="K42">
        <f t="shared" si="3"/>
        <v>34</v>
      </c>
      <c r="L42" s="1">
        <f t="shared" si="4"/>
        <v>6</v>
      </c>
      <c r="M42" t="str">
        <f t="shared" si="5"/>
        <v>2019</v>
      </c>
    </row>
    <row r="43" spans="1:13" x14ac:dyDescent="0.2">
      <c r="A43">
        <v>42</v>
      </c>
      <c r="B43" t="s">
        <v>23</v>
      </c>
      <c r="C43" t="s">
        <v>53</v>
      </c>
      <c r="D43" t="s">
        <v>7</v>
      </c>
      <c r="E43">
        <v>975</v>
      </c>
      <c r="F43">
        <v>4</v>
      </c>
      <c r="G43">
        <v>982</v>
      </c>
      <c r="H43">
        <f>COUNTIFS($D$1:D43,D43)</f>
        <v>5</v>
      </c>
      <c r="I43">
        <f t="shared" si="1"/>
        <v>33</v>
      </c>
      <c r="J43">
        <f t="shared" si="2"/>
        <v>0.15151515151515152</v>
      </c>
      <c r="K43">
        <f t="shared" si="3"/>
        <v>34</v>
      </c>
      <c r="L43" s="1">
        <f t="shared" si="4"/>
        <v>5</v>
      </c>
      <c r="M43" t="str">
        <f t="shared" si="5"/>
        <v>2019</v>
      </c>
    </row>
    <row r="44" spans="1:13" x14ac:dyDescent="0.2">
      <c r="A44">
        <v>43</v>
      </c>
      <c r="B44" t="s">
        <v>23</v>
      </c>
      <c r="C44" t="s">
        <v>52</v>
      </c>
      <c r="D44" t="s">
        <v>92</v>
      </c>
      <c r="E44">
        <v>1033</v>
      </c>
      <c r="F44">
        <v>4</v>
      </c>
      <c r="G44">
        <v>1026</v>
      </c>
      <c r="H44">
        <f>COUNTIFS($D$1:D44,D44)</f>
        <v>6</v>
      </c>
      <c r="I44">
        <f t="shared" si="1"/>
        <v>34</v>
      </c>
      <c r="J44">
        <f t="shared" si="2"/>
        <v>0.17647058823529413</v>
      </c>
      <c r="K44">
        <f t="shared" si="3"/>
        <v>34</v>
      </c>
      <c r="L44" s="1">
        <f t="shared" si="4"/>
        <v>6</v>
      </c>
      <c r="M44" t="str">
        <f t="shared" si="5"/>
        <v>2019</v>
      </c>
    </row>
    <row r="45" spans="1:13" x14ac:dyDescent="0.2">
      <c r="A45">
        <v>44</v>
      </c>
      <c r="B45" t="s">
        <v>23</v>
      </c>
      <c r="C45" t="s">
        <v>53</v>
      </c>
      <c r="D45" t="s">
        <v>9</v>
      </c>
      <c r="E45">
        <v>1049</v>
      </c>
      <c r="F45">
        <v>5</v>
      </c>
      <c r="G45">
        <v>1065</v>
      </c>
      <c r="H45">
        <f>COUNTIFS($D$1:D45,D45)</f>
        <v>5</v>
      </c>
      <c r="I45">
        <f t="shared" si="1"/>
        <v>25</v>
      </c>
      <c r="J45">
        <f t="shared" si="2"/>
        <v>0.2</v>
      </c>
      <c r="K45">
        <v>26</v>
      </c>
      <c r="L45" s="1">
        <f t="shared" si="4"/>
        <v>5</v>
      </c>
      <c r="M45" t="str">
        <f t="shared" si="5"/>
        <v>2019</v>
      </c>
    </row>
    <row r="46" spans="1:13" x14ac:dyDescent="0.2">
      <c r="A46">
        <v>45</v>
      </c>
      <c r="B46" t="s">
        <v>24</v>
      </c>
      <c r="C46" t="s">
        <v>11</v>
      </c>
      <c r="D46" t="s">
        <v>11</v>
      </c>
      <c r="E46">
        <v>1040</v>
      </c>
      <c r="F46">
        <v>4</v>
      </c>
      <c r="G46">
        <v>1045</v>
      </c>
      <c r="H46">
        <f>COUNTIFS($D$1:D46,D46)</f>
        <v>6</v>
      </c>
      <c r="I46">
        <f t="shared" si="1"/>
        <v>33</v>
      </c>
      <c r="J46">
        <f t="shared" si="2"/>
        <v>0.18181818181818182</v>
      </c>
      <c r="K46">
        <f t="shared" si="3"/>
        <v>34</v>
      </c>
      <c r="L46" s="1">
        <f t="shared" si="4"/>
        <v>6</v>
      </c>
      <c r="M46" t="str">
        <f t="shared" si="5"/>
        <v>2019</v>
      </c>
    </row>
    <row r="47" spans="1:13" x14ac:dyDescent="0.2">
      <c r="A47">
        <v>46</v>
      </c>
      <c r="B47" t="s">
        <v>24</v>
      </c>
      <c r="C47" t="s">
        <v>12</v>
      </c>
      <c r="D47" t="s">
        <v>12</v>
      </c>
      <c r="E47">
        <v>933</v>
      </c>
      <c r="F47">
        <v>3</v>
      </c>
      <c r="G47">
        <v>928</v>
      </c>
      <c r="H47">
        <f>COUNTIFS($D$1:D47,D47)</f>
        <v>6</v>
      </c>
      <c r="I47">
        <f t="shared" si="1"/>
        <v>32</v>
      </c>
      <c r="J47">
        <f t="shared" si="2"/>
        <v>0.1875</v>
      </c>
      <c r="K47">
        <f t="shared" si="3"/>
        <v>34</v>
      </c>
      <c r="L47" s="1">
        <f t="shared" si="4"/>
        <v>6</v>
      </c>
      <c r="M47" t="str">
        <f t="shared" si="5"/>
        <v>2019</v>
      </c>
    </row>
    <row r="48" spans="1:13" x14ac:dyDescent="0.2">
      <c r="A48">
        <v>47</v>
      </c>
      <c r="B48" t="s">
        <v>25</v>
      </c>
      <c r="C48" t="s">
        <v>13</v>
      </c>
      <c r="D48" t="s">
        <v>13</v>
      </c>
      <c r="E48">
        <v>939</v>
      </c>
      <c r="F48">
        <v>4</v>
      </c>
      <c r="G48">
        <v>948</v>
      </c>
      <c r="H48">
        <f>COUNTIFS($D$1:D48,D48)</f>
        <v>7</v>
      </c>
      <c r="I48">
        <f t="shared" si="1"/>
        <v>26</v>
      </c>
      <c r="J48">
        <f t="shared" si="2"/>
        <v>0.26923076923076922</v>
      </c>
      <c r="K48">
        <v>26</v>
      </c>
      <c r="L48" s="1">
        <f t="shared" si="4"/>
        <v>7</v>
      </c>
      <c r="M48" t="str">
        <f t="shared" si="5"/>
        <v>2019</v>
      </c>
    </row>
    <row r="49" spans="1:13" x14ac:dyDescent="0.2">
      <c r="A49">
        <v>48</v>
      </c>
      <c r="B49" t="s">
        <v>25</v>
      </c>
      <c r="C49" t="s">
        <v>14</v>
      </c>
      <c r="D49" t="s">
        <v>14</v>
      </c>
      <c r="E49">
        <v>1033</v>
      </c>
      <c r="F49">
        <v>3</v>
      </c>
      <c r="G49">
        <v>1024</v>
      </c>
      <c r="H49">
        <f>COUNTIFS($D$1:D49,D49)</f>
        <v>7</v>
      </c>
      <c r="I49">
        <f t="shared" si="1"/>
        <v>34</v>
      </c>
      <c r="J49">
        <f t="shared" si="2"/>
        <v>0.20588235294117646</v>
      </c>
      <c r="K49">
        <f t="shared" si="3"/>
        <v>34</v>
      </c>
      <c r="L49" s="1">
        <f t="shared" si="4"/>
        <v>7</v>
      </c>
      <c r="M49" t="str">
        <f t="shared" si="5"/>
        <v>2019</v>
      </c>
    </row>
    <row r="50" spans="1:13" x14ac:dyDescent="0.2">
      <c r="A50">
        <v>49</v>
      </c>
      <c r="B50" t="s">
        <v>26</v>
      </c>
      <c r="C50" t="s">
        <v>6</v>
      </c>
      <c r="D50" t="s">
        <v>6</v>
      </c>
      <c r="E50">
        <v>982</v>
      </c>
      <c r="F50">
        <v>2</v>
      </c>
      <c r="G50">
        <v>968</v>
      </c>
      <c r="H50">
        <f>COUNTIFS($D$1:D50,D50)</f>
        <v>7</v>
      </c>
      <c r="I50">
        <f t="shared" si="1"/>
        <v>33</v>
      </c>
      <c r="J50">
        <f t="shared" si="2"/>
        <v>0.21212121212121213</v>
      </c>
      <c r="K50">
        <f t="shared" si="3"/>
        <v>34</v>
      </c>
      <c r="L50" s="1">
        <f t="shared" si="4"/>
        <v>7</v>
      </c>
      <c r="M50" t="str">
        <f t="shared" si="5"/>
        <v>2019</v>
      </c>
    </row>
    <row r="51" spans="1:13" x14ac:dyDescent="0.2">
      <c r="A51">
        <v>50</v>
      </c>
      <c r="B51" t="s">
        <v>26</v>
      </c>
      <c r="C51" t="s">
        <v>8</v>
      </c>
      <c r="D51" t="s">
        <v>92</v>
      </c>
      <c r="E51">
        <v>1026</v>
      </c>
      <c r="F51">
        <v>6</v>
      </c>
      <c r="G51">
        <v>1040</v>
      </c>
      <c r="H51">
        <f>COUNTIFS($D$1:D51,D51)</f>
        <v>7</v>
      </c>
      <c r="I51">
        <f t="shared" si="1"/>
        <v>34</v>
      </c>
      <c r="J51">
        <f t="shared" si="2"/>
        <v>0.20588235294117646</v>
      </c>
      <c r="K51">
        <f t="shared" si="3"/>
        <v>34</v>
      </c>
      <c r="L51" s="1">
        <f t="shared" si="4"/>
        <v>7</v>
      </c>
      <c r="M51" t="str">
        <f t="shared" si="5"/>
        <v>2019</v>
      </c>
    </row>
    <row r="52" spans="1:13" x14ac:dyDescent="0.2">
      <c r="A52">
        <v>51</v>
      </c>
      <c r="B52" t="s">
        <v>27</v>
      </c>
      <c r="C52" t="s">
        <v>7</v>
      </c>
      <c r="D52" t="s">
        <v>7</v>
      </c>
      <c r="E52">
        <v>982</v>
      </c>
      <c r="F52">
        <v>5</v>
      </c>
      <c r="G52">
        <v>999</v>
      </c>
      <c r="H52">
        <f>COUNTIFS($D$1:D52,D52)</f>
        <v>6</v>
      </c>
      <c r="I52">
        <f t="shared" si="1"/>
        <v>33</v>
      </c>
      <c r="J52">
        <f t="shared" si="2"/>
        <v>0.18181818181818182</v>
      </c>
      <c r="K52">
        <f t="shared" si="3"/>
        <v>34</v>
      </c>
      <c r="L52" s="1">
        <f t="shared" si="4"/>
        <v>6</v>
      </c>
      <c r="M52" t="str">
        <f t="shared" si="5"/>
        <v>2019</v>
      </c>
    </row>
    <row r="53" spans="1:13" x14ac:dyDescent="0.2">
      <c r="A53">
        <v>52</v>
      </c>
      <c r="B53" t="s">
        <v>27</v>
      </c>
      <c r="C53" t="s">
        <v>9</v>
      </c>
      <c r="D53" t="s">
        <v>9</v>
      </c>
      <c r="E53">
        <v>1065</v>
      </c>
      <c r="F53">
        <v>2</v>
      </c>
      <c r="G53">
        <v>1048</v>
      </c>
      <c r="H53">
        <f>COUNTIFS($D$1:D53,D53)</f>
        <v>6</v>
      </c>
      <c r="I53">
        <f t="shared" si="1"/>
        <v>25</v>
      </c>
      <c r="J53">
        <f t="shared" si="2"/>
        <v>0.24</v>
      </c>
      <c r="K53">
        <v>26</v>
      </c>
      <c r="L53" s="1">
        <f t="shared" si="4"/>
        <v>6</v>
      </c>
      <c r="M53" t="str">
        <f t="shared" si="5"/>
        <v>2019</v>
      </c>
    </row>
    <row r="54" spans="1:13" x14ac:dyDescent="0.2">
      <c r="A54">
        <v>53</v>
      </c>
      <c r="B54" t="s">
        <v>28</v>
      </c>
      <c r="C54" t="s">
        <v>56</v>
      </c>
      <c r="D54" t="s">
        <v>92</v>
      </c>
      <c r="E54">
        <v>1040</v>
      </c>
      <c r="F54">
        <v>4</v>
      </c>
      <c r="G54">
        <v>1064</v>
      </c>
      <c r="H54">
        <f>COUNTIFS($D$1:D54,D54)</f>
        <v>8</v>
      </c>
      <c r="I54">
        <f t="shared" si="1"/>
        <v>34</v>
      </c>
      <c r="J54">
        <f t="shared" si="2"/>
        <v>0.23529411764705882</v>
      </c>
      <c r="K54">
        <f t="shared" si="3"/>
        <v>34</v>
      </c>
      <c r="L54" s="1">
        <f t="shared" si="4"/>
        <v>8</v>
      </c>
      <c r="M54" t="str">
        <f t="shared" si="5"/>
        <v>2020</v>
      </c>
    </row>
    <row r="55" spans="1:13" x14ac:dyDescent="0.2">
      <c r="A55">
        <v>54</v>
      </c>
      <c r="B55" t="s">
        <v>28</v>
      </c>
      <c r="C55" t="s">
        <v>57</v>
      </c>
      <c r="D55" t="s">
        <v>14</v>
      </c>
      <c r="E55">
        <v>1024</v>
      </c>
      <c r="F55">
        <v>1</v>
      </c>
      <c r="G55">
        <v>996</v>
      </c>
      <c r="H55">
        <f>COUNTIFS($D$1:D55,D55)</f>
        <v>8</v>
      </c>
      <c r="I55">
        <f t="shared" si="1"/>
        <v>34</v>
      </c>
      <c r="J55">
        <f t="shared" si="2"/>
        <v>0.23529411764705882</v>
      </c>
      <c r="K55">
        <f t="shared" si="3"/>
        <v>34</v>
      </c>
      <c r="L55" s="1">
        <f t="shared" si="4"/>
        <v>8</v>
      </c>
      <c r="M55" t="str">
        <f t="shared" si="5"/>
        <v>2020</v>
      </c>
    </row>
    <row r="56" spans="1:13" x14ac:dyDescent="0.2">
      <c r="A56">
        <v>55</v>
      </c>
      <c r="B56" t="s">
        <v>28</v>
      </c>
      <c r="C56" t="s">
        <v>56</v>
      </c>
      <c r="D56" t="s">
        <v>9</v>
      </c>
      <c r="E56">
        <v>1048</v>
      </c>
      <c r="F56">
        <v>5</v>
      </c>
      <c r="G56">
        <v>1077</v>
      </c>
      <c r="H56">
        <f>COUNTIFS($D$1:D56,D56)</f>
        <v>7</v>
      </c>
      <c r="I56">
        <f t="shared" si="1"/>
        <v>25</v>
      </c>
      <c r="J56">
        <f t="shared" si="2"/>
        <v>0.28000000000000003</v>
      </c>
      <c r="K56">
        <v>26</v>
      </c>
      <c r="L56" s="1">
        <f t="shared" si="4"/>
        <v>7</v>
      </c>
      <c r="M56" t="str">
        <f t="shared" si="5"/>
        <v>2020</v>
      </c>
    </row>
    <row r="57" spans="1:13" x14ac:dyDescent="0.2">
      <c r="A57">
        <v>56</v>
      </c>
      <c r="B57" t="s">
        <v>28</v>
      </c>
      <c r="C57" t="s">
        <v>57</v>
      </c>
      <c r="D57" t="s">
        <v>11</v>
      </c>
      <c r="E57">
        <v>1045</v>
      </c>
      <c r="F57">
        <v>2</v>
      </c>
      <c r="G57">
        <v>1020</v>
      </c>
      <c r="H57">
        <f>COUNTIFS($D$1:D57,D57)</f>
        <v>7</v>
      </c>
      <c r="I57">
        <f t="shared" si="1"/>
        <v>33</v>
      </c>
      <c r="J57">
        <f t="shared" si="2"/>
        <v>0.21212121212121213</v>
      </c>
      <c r="K57">
        <f t="shared" si="3"/>
        <v>34</v>
      </c>
      <c r="L57" s="1">
        <f t="shared" si="4"/>
        <v>7</v>
      </c>
      <c r="M57" t="str">
        <f t="shared" si="5"/>
        <v>2020</v>
      </c>
    </row>
    <row r="58" spans="1:13" x14ac:dyDescent="0.2">
      <c r="A58">
        <v>57</v>
      </c>
      <c r="B58" t="s">
        <v>29</v>
      </c>
      <c r="C58" t="s">
        <v>58</v>
      </c>
      <c r="D58" t="s">
        <v>6</v>
      </c>
      <c r="E58">
        <v>968</v>
      </c>
      <c r="F58">
        <v>0</v>
      </c>
      <c r="G58">
        <v>949</v>
      </c>
      <c r="H58">
        <f>COUNTIFS($D$1:D58,D58)</f>
        <v>8</v>
      </c>
      <c r="I58">
        <f t="shared" si="1"/>
        <v>33</v>
      </c>
      <c r="J58">
        <f t="shared" si="2"/>
        <v>0.24242424242424243</v>
      </c>
      <c r="K58">
        <f t="shared" si="3"/>
        <v>34</v>
      </c>
      <c r="L58" s="1">
        <f t="shared" si="4"/>
        <v>8</v>
      </c>
      <c r="M58" t="str">
        <f t="shared" si="5"/>
        <v>2020</v>
      </c>
    </row>
    <row r="59" spans="1:13" x14ac:dyDescent="0.2">
      <c r="A59">
        <v>58</v>
      </c>
      <c r="B59" t="s">
        <v>29</v>
      </c>
      <c r="C59" t="s">
        <v>59</v>
      </c>
      <c r="D59" t="s">
        <v>7</v>
      </c>
      <c r="E59">
        <v>999</v>
      </c>
      <c r="F59">
        <v>7</v>
      </c>
      <c r="G59">
        <v>1032</v>
      </c>
      <c r="H59">
        <f>COUNTIFS($D$1:D59,D59)</f>
        <v>7</v>
      </c>
      <c r="I59">
        <f t="shared" si="1"/>
        <v>33</v>
      </c>
      <c r="J59">
        <f t="shared" si="2"/>
        <v>0.21212121212121213</v>
      </c>
      <c r="K59">
        <f t="shared" si="3"/>
        <v>34</v>
      </c>
      <c r="L59" s="1">
        <f t="shared" si="4"/>
        <v>7</v>
      </c>
      <c r="M59" t="str">
        <f t="shared" si="5"/>
        <v>2020</v>
      </c>
    </row>
    <row r="60" spans="1:13" x14ac:dyDescent="0.2">
      <c r="A60">
        <v>59</v>
      </c>
      <c r="B60" t="s">
        <v>29</v>
      </c>
      <c r="C60" t="s">
        <v>58</v>
      </c>
      <c r="D60" t="s">
        <v>12</v>
      </c>
      <c r="E60">
        <v>928</v>
      </c>
      <c r="F60">
        <v>2</v>
      </c>
      <c r="G60">
        <v>926</v>
      </c>
      <c r="H60">
        <f>COUNTIFS($D$1:D60,D60)</f>
        <v>7</v>
      </c>
      <c r="I60">
        <f t="shared" si="1"/>
        <v>32</v>
      </c>
      <c r="J60">
        <f t="shared" si="2"/>
        <v>0.21875</v>
      </c>
      <c r="K60">
        <f t="shared" si="3"/>
        <v>34</v>
      </c>
      <c r="L60" s="1">
        <f t="shared" si="4"/>
        <v>7</v>
      </c>
      <c r="M60" t="str">
        <f t="shared" si="5"/>
        <v>2020</v>
      </c>
    </row>
    <row r="61" spans="1:13" x14ac:dyDescent="0.2">
      <c r="A61">
        <v>60</v>
      </c>
      <c r="B61" t="s">
        <v>29</v>
      </c>
      <c r="C61" t="s">
        <v>59</v>
      </c>
      <c r="D61" t="s">
        <v>13</v>
      </c>
      <c r="E61">
        <v>948</v>
      </c>
      <c r="F61">
        <v>0</v>
      </c>
      <c r="G61">
        <v>936</v>
      </c>
      <c r="H61">
        <f>COUNTIFS($D$1:D61,D61)</f>
        <v>8</v>
      </c>
      <c r="I61">
        <f t="shared" si="1"/>
        <v>26</v>
      </c>
      <c r="J61">
        <f t="shared" si="2"/>
        <v>0.30769230769230771</v>
      </c>
      <c r="K61">
        <v>26</v>
      </c>
      <c r="L61" s="1">
        <f t="shared" si="4"/>
        <v>8</v>
      </c>
      <c r="M61" t="str">
        <f t="shared" si="5"/>
        <v>2020</v>
      </c>
    </row>
    <row r="62" spans="1:13" x14ac:dyDescent="0.2">
      <c r="A62">
        <v>61</v>
      </c>
      <c r="B62" t="s">
        <v>30</v>
      </c>
      <c r="C62" t="s">
        <v>59</v>
      </c>
      <c r="D62" t="s">
        <v>7</v>
      </c>
      <c r="E62">
        <v>1032</v>
      </c>
      <c r="F62">
        <v>8</v>
      </c>
      <c r="G62">
        <v>1066</v>
      </c>
      <c r="H62">
        <f>COUNTIFS($D$1:D62,D62)</f>
        <v>8</v>
      </c>
      <c r="I62">
        <f t="shared" si="1"/>
        <v>33</v>
      </c>
      <c r="J62">
        <f t="shared" si="2"/>
        <v>0.24242424242424243</v>
      </c>
      <c r="K62">
        <f t="shared" si="3"/>
        <v>34</v>
      </c>
      <c r="L62" s="1">
        <f t="shared" si="4"/>
        <v>8</v>
      </c>
      <c r="M62" t="str">
        <f t="shared" si="5"/>
        <v>2020</v>
      </c>
    </row>
    <row r="63" spans="1:13" x14ac:dyDescent="0.2">
      <c r="A63">
        <v>62</v>
      </c>
      <c r="B63" t="s">
        <v>30</v>
      </c>
      <c r="C63" t="s">
        <v>59</v>
      </c>
      <c r="D63" t="s">
        <v>13</v>
      </c>
      <c r="E63">
        <v>936</v>
      </c>
      <c r="F63">
        <v>0</v>
      </c>
      <c r="G63">
        <v>915</v>
      </c>
      <c r="H63">
        <f>COUNTIFS($D$1:D63,D63)</f>
        <v>9</v>
      </c>
      <c r="I63">
        <f t="shared" si="1"/>
        <v>26</v>
      </c>
      <c r="J63">
        <f t="shared" si="2"/>
        <v>0.34615384615384615</v>
      </c>
      <c r="K63">
        <v>26</v>
      </c>
      <c r="L63" s="1">
        <f t="shared" si="4"/>
        <v>9</v>
      </c>
      <c r="M63" t="str">
        <f t="shared" si="5"/>
        <v>2020</v>
      </c>
    </row>
    <row r="64" spans="1:13" x14ac:dyDescent="0.2">
      <c r="A64">
        <v>63</v>
      </c>
      <c r="B64" t="s">
        <v>30</v>
      </c>
      <c r="C64" t="s">
        <v>56</v>
      </c>
      <c r="D64" t="s">
        <v>92</v>
      </c>
      <c r="E64">
        <v>1040</v>
      </c>
      <c r="F64">
        <v>5</v>
      </c>
      <c r="G64">
        <v>1039</v>
      </c>
      <c r="H64">
        <f>COUNTIFS($D$1:D64,D64)</f>
        <v>9</v>
      </c>
      <c r="I64">
        <f t="shared" si="1"/>
        <v>34</v>
      </c>
      <c r="J64">
        <f t="shared" si="2"/>
        <v>0.26470588235294118</v>
      </c>
      <c r="K64">
        <f t="shared" si="3"/>
        <v>34</v>
      </c>
      <c r="L64" s="1">
        <f t="shared" si="4"/>
        <v>9</v>
      </c>
      <c r="M64" t="str">
        <f t="shared" si="5"/>
        <v>2020</v>
      </c>
    </row>
    <row r="65" spans="1:13" x14ac:dyDescent="0.2">
      <c r="A65">
        <v>64</v>
      </c>
      <c r="B65" t="s">
        <v>30</v>
      </c>
      <c r="C65" t="s">
        <v>56</v>
      </c>
      <c r="D65" t="s">
        <v>9</v>
      </c>
      <c r="E65">
        <v>1048</v>
      </c>
      <c r="F65">
        <v>2</v>
      </c>
      <c r="G65">
        <v>1036</v>
      </c>
      <c r="H65">
        <f>COUNTIFS($D$1:D65,D65)</f>
        <v>8</v>
      </c>
      <c r="I65">
        <f t="shared" si="1"/>
        <v>25</v>
      </c>
      <c r="J65">
        <f t="shared" si="2"/>
        <v>0.32</v>
      </c>
      <c r="K65">
        <v>26</v>
      </c>
      <c r="L65" s="1">
        <f t="shared" si="4"/>
        <v>8</v>
      </c>
      <c r="M65" t="str">
        <f t="shared" si="5"/>
        <v>2020</v>
      </c>
    </row>
    <row r="66" spans="1:13" x14ac:dyDescent="0.2">
      <c r="A66">
        <v>65</v>
      </c>
      <c r="B66" t="s">
        <v>31</v>
      </c>
      <c r="C66" t="s">
        <v>58</v>
      </c>
      <c r="D66" t="s">
        <v>6</v>
      </c>
      <c r="E66">
        <v>949</v>
      </c>
      <c r="F66">
        <v>0</v>
      </c>
      <c r="G66">
        <v>928</v>
      </c>
      <c r="H66">
        <f>COUNTIFS($D$1:D66,D66)</f>
        <v>9</v>
      </c>
      <c r="I66">
        <f t="shared" si="1"/>
        <v>33</v>
      </c>
      <c r="J66">
        <f t="shared" si="2"/>
        <v>0.27272727272727271</v>
      </c>
      <c r="K66">
        <f t="shared" si="3"/>
        <v>34</v>
      </c>
      <c r="L66" s="1">
        <f t="shared" si="4"/>
        <v>9</v>
      </c>
      <c r="M66" t="str">
        <f t="shared" si="5"/>
        <v>2020</v>
      </c>
    </row>
    <row r="67" spans="1:13" x14ac:dyDescent="0.2">
      <c r="A67">
        <v>66</v>
      </c>
      <c r="B67" t="s">
        <v>31</v>
      </c>
      <c r="C67" t="s">
        <v>58</v>
      </c>
      <c r="D67" t="s">
        <v>12</v>
      </c>
      <c r="E67">
        <v>926</v>
      </c>
      <c r="F67">
        <v>5</v>
      </c>
      <c r="G67">
        <v>953</v>
      </c>
      <c r="H67">
        <f>COUNTIFS($D$1:D67,D67)</f>
        <v>8</v>
      </c>
      <c r="I67">
        <f t="shared" ref="I67:I130" si="6">_xlfn.MAXIFS(H:H,D:D,D67)</f>
        <v>32</v>
      </c>
      <c r="J67">
        <f t="shared" ref="J67:J130" si="7">H67/I67</f>
        <v>0.25</v>
      </c>
      <c r="K67">
        <f t="shared" ref="K67:K130" si="8">MAX(I:I)</f>
        <v>34</v>
      </c>
      <c r="L67" s="1">
        <f t="shared" ref="L67:L130" si="9">ROUND(K67*J67,0)</f>
        <v>9</v>
      </c>
      <c r="M67" t="str">
        <f t="shared" ref="M67:M130" si="10">LEFT(B67,4)</f>
        <v>2020</v>
      </c>
    </row>
    <row r="68" spans="1:13" x14ac:dyDescent="0.2">
      <c r="A68">
        <v>67</v>
      </c>
      <c r="B68" t="s">
        <v>31</v>
      </c>
      <c r="C68" t="s">
        <v>57</v>
      </c>
      <c r="D68" t="s">
        <v>14</v>
      </c>
      <c r="E68">
        <v>1024</v>
      </c>
      <c r="F68">
        <v>4</v>
      </c>
      <c r="G68">
        <v>1028</v>
      </c>
      <c r="H68">
        <f>COUNTIFS($D$1:D68,D68)</f>
        <v>9</v>
      </c>
      <c r="I68">
        <f t="shared" si="6"/>
        <v>34</v>
      </c>
      <c r="J68">
        <f t="shared" si="7"/>
        <v>0.26470588235294118</v>
      </c>
      <c r="K68">
        <f t="shared" si="8"/>
        <v>34</v>
      </c>
      <c r="L68" s="1">
        <f t="shared" si="9"/>
        <v>9</v>
      </c>
      <c r="M68" t="str">
        <f t="shared" si="10"/>
        <v>2020</v>
      </c>
    </row>
    <row r="69" spans="1:13" x14ac:dyDescent="0.2">
      <c r="A69">
        <v>68</v>
      </c>
      <c r="B69" t="s">
        <v>31</v>
      </c>
      <c r="C69" t="s">
        <v>57</v>
      </c>
      <c r="D69" t="s">
        <v>11</v>
      </c>
      <c r="E69">
        <v>1045</v>
      </c>
      <c r="F69">
        <v>2</v>
      </c>
      <c r="G69">
        <v>1035</v>
      </c>
      <c r="H69">
        <f>COUNTIFS($D$1:D69,D69)</f>
        <v>8</v>
      </c>
      <c r="I69">
        <f t="shared" si="6"/>
        <v>33</v>
      </c>
      <c r="J69">
        <f t="shared" si="7"/>
        <v>0.24242424242424243</v>
      </c>
      <c r="K69">
        <f t="shared" si="8"/>
        <v>34</v>
      </c>
      <c r="L69" s="1">
        <f t="shared" si="9"/>
        <v>8</v>
      </c>
      <c r="M69" t="str">
        <f t="shared" si="10"/>
        <v>2020</v>
      </c>
    </row>
    <row r="70" spans="1:13" x14ac:dyDescent="0.2">
      <c r="A70">
        <v>69</v>
      </c>
      <c r="B70" t="s">
        <v>32</v>
      </c>
      <c r="C70" t="s">
        <v>58</v>
      </c>
      <c r="D70" t="s">
        <v>6</v>
      </c>
      <c r="E70">
        <v>928</v>
      </c>
      <c r="F70">
        <v>3</v>
      </c>
      <c r="G70">
        <v>927</v>
      </c>
      <c r="H70">
        <f>COUNTIFS($D$1:D70,D70)</f>
        <v>10</v>
      </c>
      <c r="I70">
        <f t="shared" si="6"/>
        <v>33</v>
      </c>
      <c r="J70">
        <f t="shared" si="7"/>
        <v>0.30303030303030304</v>
      </c>
      <c r="K70">
        <f t="shared" si="8"/>
        <v>34</v>
      </c>
      <c r="L70" s="1">
        <f t="shared" si="9"/>
        <v>10</v>
      </c>
      <c r="M70" t="str">
        <f t="shared" si="10"/>
        <v>2020</v>
      </c>
    </row>
    <row r="71" spans="1:13" x14ac:dyDescent="0.2">
      <c r="A71">
        <v>70</v>
      </c>
      <c r="B71" t="s">
        <v>32</v>
      </c>
      <c r="C71" t="s">
        <v>58</v>
      </c>
      <c r="D71" t="s">
        <v>12</v>
      </c>
      <c r="E71">
        <v>953</v>
      </c>
      <c r="F71">
        <v>2</v>
      </c>
      <c r="G71">
        <v>941</v>
      </c>
      <c r="H71">
        <f>COUNTIFS($D$1:D71,D71)</f>
        <v>9</v>
      </c>
      <c r="I71">
        <f t="shared" si="6"/>
        <v>32</v>
      </c>
      <c r="J71">
        <f t="shared" si="7"/>
        <v>0.28125</v>
      </c>
      <c r="K71">
        <f t="shared" si="8"/>
        <v>34</v>
      </c>
      <c r="L71" s="1">
        <f t="shared" si="9"/>
        <v>10</v>
      </c>
      <c r="M71" t="str">
        <f t="shared" si="10"/>
        <v>2020</v>
      </c>
    </row>
    <row r="72" spans="1:13" x14ac:dyDescent="0.2">
      <c r="A72">
        <v>71</v>
      </c>
      <c r="B72" t="s">
        <v>32</v>
      </c>
      <c r="C72" t="s">
        <v>56</v>
      </c>
      <c r="D72" t="s">
        <v>92</v>
      </c>
      <c r="E72">
        <v>1039</v>
      </c>
      <c r="F72">
        <v>2</v>
      </c>
      <c r="G72">
        <v>1030</v>
      </c>
      <c r="H72">
        <f>COUNTIFS($D$1:D72,D72)</f>
        <v>10</v>
      </c>
      <c r="I72">
        <f t="shared" si="6"/>
        <v>34</v>
      </c>
      <c r="J72">
        <f t="shared" si="7"/>
        <v>0.29411764705882354</v>
      </c>
      <c r="K72">
        <f t="shared" si="8"/>
        <v>34</v>
      </c>
      <c r="L72" s="1">
        <f t="shared" si="9"/>
        <v>10</v>
      </c>
      <c r="M72" t="str">
        <f t="shared" si="10"/>
        <v>2020</v>
      </c>
    </row>
    <row r="73" spans="1:13" x14ac:dyDescent="0.2">
      <c r="A73">
        <v>72</v>
      </c>
      <c r="B73" t="s">
        <v>32</v>
      </c>
      <c r="C73" t="s">
        <v>56</v>
      </c>
      <c r="D73" t="s">
        <v>9</v>
      </c>
      <c r="E73">
        <v>1036</v>
      </c>
      <c r="F73">
        <v>6</v>
      </c>
      <c r="G73">
        <v>1058</v>
      </c>
      <c r="H73">
        <f>COUNTIFS($D$1:D73,D73)</f>
        <v>9</v>
      </c>
      <c r="I73">
        <f t="shared" si="6"/>
        <v>25</v>
      </c>
      <c r="J73">
        <f t="shared" si="7"/>
        <v>0.36</v>
      </c>
      <c r="K73">
        <v>26</v>
      </c>
      <c r="L73" s="1">
        <f t="shared" si="9"/>
        <v>9</v>
      </c>
      <c r="M73" t="str">
        <f t="shared" si="10"/>
        <v>2020</v>
      </c>
    </row>
    <row r="74" spans="1:13" x14ac:dyDescent="0.2">
      <c r="A74">
        <v>73</v>
      </c>
      <c r="B74" t="s">
        <v>33</v>
      </c>
      <c r="C74" t="s">
        <v>59</v>
      </c>
      <c r="D74" t="s">
        <v>7</v>
      </c>
      <c r="E74">
        <v>1066</v>
      </c>
      <c r="F74">
        <v>3</v>
      </c>
      <c r="G74">
        <v>1046</v>
      </c>
      <c r="H74">
        <f>COUNTIFS($D$1:D74,D74)</f>
        <v>9</v>
      </c>
      <c r="I74">
        <f t="shared" si="6"/>
        <v>33</v>
      </c>
      <c r="J74">
        <f t="shared" si="7"/>
        <v>0.27272727272727271</v>
      </c>
      <c r="K74">
        <f t="shared" si="8"/>
        <v>34</v>
      </c>
      <c r="L74" s="1">
        <f t="shared" si="9"/>
        <v>9</v>
      </c>
      <c r="M74" t="str">
        <f t="shared" si="10"/>
        <v>2020</v>
      </c>
    </row>
    <row r="75" spans="1:13" x14ac:dyDescent="0.2">
      <c r="A75">
        <v>74</v>
      </c>
      <c r="B75" t="s">
        <v>33</v>
      </c>
      <c r="C75" t="s">
        <v>59</v>
      </c>
      <c r="D75" t="s">
        <v>13</v>
      </c>
      <c r="E75">
        <v>915</v>
      </c>
      <c r="F75">
        <v>1</v>
      </c>
      <c r="G75">
        <v>895</v>
      </c>
      <c r="H75">
        <f>COUNTIFS($D$1:D75,D75)</f>
        <v>10</v>
      </c>
      <c r="I75">
        <f t="shared" si="6"/>
        <v>26</v>
      </c>
      <c r="J75">
        <f t="shared" si="7"/>
        <v>0.38461538461538464</v>
      </c>
      <c r="K75">
        <v>26</v>
      </c>
      <c r="L75" s="1">
        <f t="shared" si="9"/>
        <v>10</v>
      </c>
      <c r="M75" t="str">
        <f t="shared" si="10"/>
        <v>2020</v>
      </c>
    </row>
    <row r="76" spans="1:13" x14ac:dyDescent="0.2">
      <c r="A76">
        <v>75</v>
      </c>
      <c r="B76" t="s">
        <v>33</v>
      </c>
      <c r="C76" t="s">
        <v>57</v>
      </c>
      <c r="D76" t="s">
        <v>14</v>
      </c>
      <c r="E76">
        <v>1028</v>
      </c>
      <c r="F76">
        <v>5</v>
      </c>
      <c r="G76">
        <v>1051</v>
      </c>
      <c r="H76">
        <f>COUNTIFS($D$1:D76,D76)</f>
        <v>10</v>
      </c>
      <c r="I76">
        <f t="shared" si="6"/>
        <v>34</v>
      </c>
      <c r="J76">
        <f t="shared" si="7"/>
        <v>0.29411764705882354</v>
      </c>
      <c r="K76">
        <f t="shared" si="8"/>
        <v>34</v>
      </c>
      <c r="L76" s="1">
        <f t="shared" si="9"/>
        <v>10</v>
      </c>
      <c r="M76" t="str">
        <f t="shared" si="10"/>
        <v>2020</v>
      </c>
    </row>
    <row r="77" spans="1:13" x14ac:dyDescent="0.2">
      <c r="A77">
        <v>76</v>
      </c>
      <c r="B77" t="s">
        <v>33</v>
      </c>
      <c r="C77" t="s">
        <v>57</v>
      </c>
      <c r="D77" t="s">
        <v>11</v>
      </c>
      <c r="E77">
        <v>1035</v>
      </c>
      <c r="F77">
        <v>4</v>
      </c>
      <c r="G77">
        <v>1052</v>
      </c>
      <c r="H77">
        <f>COUNTIFS($D$1:D77,D77)</f>
        <v>9</v>
      </c>
      <c r="I77">
        <f t="shared" si="6"/>
        <v>33</v>
      </c>
      <c r="J77">
        <f t="shared" si="7"/>
        <v>0.27272727272727271</v>
      </c>
      <c r="K77">
        <f t="shared" si="8"/>
        <v>34</v>
      </c>
      <c r="L77" s="1">
        <f t="shared" si="9"/>
        <v>9</v>
      </c>
      <c r="M77" t="str">
        <f t="shared" si="10"/>
        <v>2020</v>
      </c>
    </row>
    <row r="78" spans="1:13" x14ac:dyDescent="0.2">
      <c r="A78">
        <v>77</v>
      </c>
      <c r="B78" t="s">
        <v>34</v>
      </c>
      <c r="C78" t="s">
        <v>59</v>
      </c>
      <c r="D78" t="s">
        <v>7</v>
      </c>
      <c r="E78">
        <v>1046</v>
      </c>
      <c r="F78">
        <v>4</v>
      </c>
      <c r="G78">
        <v>1050</v>
      </c>
      <c r="H78">
        <f>COUNTIFS($D$1:D78,D78)</f>
        <v>10</v>
      </c>
      <c r="I78">
        <f t="shared" si="6"/>
        <v>33</v>
      </c>
      <c r="J78">
        <f t="shared" si="7"/>
        <v>0.30303030303030304</v>
      </c>
      <c r="K78">
        <f t="shared" si="8"/>
        <v>34</v>
      </c>
      <c r="L78" s="1">
        <f t="shared" si="9"/>
        <v>10</v>
      </c>
      <c r="M78" t="str">
        <f t="shared" si="10"/>
        <v>2020</v>
      </c>
    </row>
    <row r="79" spans="1:13" x14ac:dyDescent="0.2">
      <c r="A79">
        <v>78</v>
      </c>
      <c r="B79" t="s">
        <v>34</v>
      </c>
      <c r="C79" t="s">
        <v>59</v>
      </c>
      <c r="D79" t="s">
        <v>13</v>
      </c>
      <c r="E79">
        <v>895</v>
      </c>
      <c r="F79">
        <v>3</v>
      </c>
      <c r="G79">
        <v>898</v>
      </c>
      <c r="H79">
        <f>COUNTIFS($D$1:D79,D79)</f>
        <v>11</v>
      </c>
      <c r="I79">
        <f t="shared" si="6"/>
        <v>26</v>
      </c>
      <c r="J79">
        <f t="shared" si="7"/>
        <v>0.42307692307692307</v>
      </c>
      <c r="K79">
        <v>26</v>
      </c>
      <c r="L79" s="1">
        <f t="shared" si="9"/>
        <v>11</v>
      </c>
      <c r="M79" t="str">
        <f t="shared" si="10"/>
        <v>2020</v>
      </c>
    </row>
    <row r="80" spans="1:13" x14ac:dyDescent="0.2">
      <c r="A80">
        <v>79</v>
      </c>
      <c r="B80" t="s">
        <v>34</v>
      </c>
      <c r="C80" t="s">
        <v>56</v>
      </c>
      <c r="D80" t="s">
        <v>92</v>
      </c>
      <c r="E80">
        <v>1030</v>
      </c>
      <c r="F80">
        <v>5</v>
      </c>
      <c r="G80">
        <v>1044</v>
      </c>
      <c r="H80">
        <f>COUNTIFS($D$1:D80,D80)</f>
        <v>11</v>
      </c>
      <c r="I80">
        <f t="shared" si="6"/>
        <v>34</v>
      </c>
      <c r="J80">
        <f t="shared" si="7"/>
        <v>0.3235294117647059</v>
      </c>
      <c r="K80">
        <f t="shared" si="8"/>
        <v>34</v>
      </c>
      <c r="L80" s="1">
        <f t="shared" si="9"/>
        <v>11</v>
      </c>
      <c r="M80" t="str">
        <f t="shared" si="10"/>
        <v>2020</v>
      </c>
    </row>
    <row r="81" spans="1:13" x14ac:dyDescent="0.2">
      <c r="A81">
        <v>80</v>
      </c>
      <c r="B81" t="s">
        <v>34</v>
      </c>
      <c r="C81" t="s">
        <v>56</v>
      </c>
      <c r="D81" t="s">
        <v>9</v>
      </c>
      <c r="E81">
        <v>1058</v>
      </c>
      <c r="F81">
        <v>2</v>
      </c>
      <c r="G81">
        <v>1037</v>
      </c>
      <c r="H81">
        <f>COUNTIFS($D$1:D81,D81)</f>
        <v>10</v>
      </c>
      <c r="I81">
        <f t="shared" si="6"/>
        <v>25</v>
      </c>
      <c r="J81">
        <f t="shared" si="7"/>
        <v>0.4</v>
      </c>
      <c r="K81">
        <v>26</v>
      </c>
      <c r="L81" s="1">
        <f t="shared" si="9"/>
        <v>10</v>
      </c>
      <c r="M81" t="str">
        <f t="shared" si="10"/>
        <v>2020</v>
      </c>
    </row>
    <row r="82" spans="1:13" x14ac:dyDescent="0.2">
      <c r="A82">
        <v>81</v>
      </c>
      <c r="B82" t="s">
        <v>35</v>
      </c>
      <c r="C82" t="s">
        <v>58</v>
      </c>
      <c r="D82" t="s">
        <v>6</v>
      </c>
      <c r="E82">
        <v>927</v>
      </c>
      <c r="F82">
        <v>1</v>
      </c>
      <c r="G82">
        <v>911</v>
      </c>
      <c r="H82">
        <f>COUNTIFS($D$1:D82,D82)</f>
        <v>11</v>
      </c>
      <c r="I82">
        <f t="shared" si="6"/>
        <v>33</v>
      </c>
      <c r="J82">
        <f t="shared" si="7"/>
        <v>0.33333333333333331</v>
      </c>
      <c r="K82">
        <f t="shared" si="8"/>
        <v>34</v>
      </c>
      <c r="L82" s="1">
        <f t="shared" si="9"/>
        <v>11</v>
      </c>
      <c r="M82" t="str">
        <f t="shared" si="10"/>
        <v>2020</v>
      </c>
    </row>
    <row r="83" spans="1:13" x14ac:dyDescent="0.2">
      <c r="A83">
        <v>82</v>
      </c>
      <c r="B83" t="s">
        <v>35</v>
      </c>
      <c r="C83" t="s">
        <v>58</v>
      </c>
      <c r="D83" t="s">
        <v>12</v>
      </c>
      <c r="E83">
        <v>941</v>
      </c>
      <c r="F83">
        <v>7</v>
      </c>
      <c r="G83">
        <v>978</v>
      </c>
      <c r="H83">
        <f>COUNTIFS($D$1:D83,D83)</f>
        <v>10</v>
      </c>
      <c r="I83">
        <f t="shared" si="6"/>
        <v>32</v>
      </c>
      <c r="J83">
        <f t="shared" si="7"/>
        <v>0.3125</v>
      </c>
      <c r="K83">
        <f t="shared" si="8"/>
        <v>34</v>
      </c>
      <c r="L83" s="1">
        <f t="shared" si="9"/>
        <v>11</v>
      </c>
      <c r="M83" t="str">
        <f t="shared" si="10"/>
        <v>2020</v>
      </c>
    </row>
    <row r="84" spans="1:13" x14ac:dyDescent="0.2">
      <c r="A84">
        <v>83</v>
      </c>
      <c r="B84" t="s">
        <v>35</v>
      </c>
      <c r="C84" t="s">
        <v>57</v>
      </c>
      <c r="D84" t="s">
        <v>14</v>
      </c>
      <c r="E84">
        <v>1051</v>
      </c>
      <c r="F84">
        <v>5</v>
      </c>
      <c r="G84">
        <v>1048</v>
      </c>
      <c r="H84">
        <f>COUNTIFS($D$1:D84,D84)</f>
        <v>11</v>
      </c>
      <c r="I84">
        <f t="shared" si="6"/>
        <v>34</v>
      </c>
      <c r="J84">
        <f t="shared" si="7"/>
        <v>0.3235294117647059</v>
      </c>
      <c r="K84">
        <f t="shared" si="8"/>
        <v>34</v>
      </c>
      <c r="L84" s="1">
        <f t="shared" si="9"/>
        <v>11</v>
      </c>
      <c r="M84" t="str">
        <f t="shared" si="10"/>
        <v>2020</v>
      </c>
    </row>
    <row r="85" spans="1:13" x14ac:dyDescent="0.2">
      <c r="A85">
        <v>84</v>
      </c>
      <c r="B85" t="s">
        <v>35</v>
      </c>
      <c r="C85" t="s">
        <v>57</v>
      </c>
      <c r="D85" t="s">
        <v>11</v>
      </c>
      <c r="E85">
        <v>1052</v>
      </c>
      <c r="F85">
        <v>2</v>
      </c>
      <c r="G85">
        <v>1034</v>
      </c>
      <c r="H85">
        <f>COUNTIFS($D$1:D85,D85)</f>
        <v>10</v>
      </c>
      <c r="I85">
        <f t="shared" si="6"/>
        <v>33</v>
      </c>
      <c r="J85">
        <f t="shared" si="7"/>
        <v>0.30303030303030304</v>
      </c>
      <c r="K85">
        <f t="shared" si="8"/>
        <v>34</v>
      </c>
      <c r="L85" s="1">
        <f t="shared" si="9"/>
        <v>10</v>
      </c>
      <c r="M85" t="str">
        <f t="shared" si="10"/>
        <v>2020</v>
      </c>
    </row>
    <row r="86" spans="1:13" x14ac:dyDescent="0.2">
      <c r="A86">
        <v>85</v>
      </c>
      <c r="B86" t="s">
        <v>36</v>
      </c>
      <c r="C86" t="s">
        <v>59</v>
      </c>
      <c r="D86" t="s">
        <v>7</v>
      </c>
      <c r="E86">
        <v>1050</v>
      </c>
      <c r="F86">
        <v>3</v>
      </c>
      <c r="G86">
        <v>1032</v>
      </c>
      <c r="H86">
        <f>COUNTIFS($D$1:D86,D86)</f>
        <v>11</v>
      </c>
      <c r="I86">
        <f t="shared" si="6"/>
        <v>33</v>
      </c>
      <c r="J86">
        <f t="shared" si="7"/>
        <v>0.33333333333333331</v>
      </c>
      <c r="K86">
        <f t="shared" si="8"/>
        <v>34</v>
      </c>
      <c r="L86" s="1">
        <f t="shared" si="9"/>
        <v>11</v>
      </c>
      <c r="M86" t="str">
        <f t="shared" si="10"/>
        <v>2020</v>
      </c>
    </row>
    <row r="87" spans="1:13" x14ac:dyDescent="0.2">
      <c r="A87">
        <v>86</v>
      </c>
      <c r="B87" t="s">
        <v>36</v>
      </c>
      <c r="C87" t="s">
        <v>59</v>
      </c>
      <c r="D87" t="s">
        <v>13</v>
      </c>
      <c r="E87">
        <v>898</v>
      </c>
      <c r="F87">
        <v>4</v>
      </c>
      <c r="G87">
        <v>894</v>
      </c>
      <c r="H87">
        <f>COUNTIFS($D$1:D87,D87)</f>
        <v>12</v>
      </c>
      <c r="I87">
        <f t="shared" si="6"/>
        <v>26</v>
      </c>
      <c r="J87">
        <f t="shared" si="7"/>
        <v>0.46153846153846156</v>
      </c>
      <c r="K87">
        <v>26</v>
      </c>
      <c r="L87" s="1">
        <f t="shared" si="9"/>
        <v>12</v>
      </c>
      <c r="M87" t="str">
        <f t="shared" si="10"/>
        <v>2020</v>
      </c>
    </row>
    <row r="88" spans="1:13" x14ac:dyDescent="0.2">
      <c r="A88">
        <v>87</v>
      </c>
      <c r="B88" t="s">
        <v>36</v>
      </c>
      <c r="C88" t="s">
        <v>57</v>
      </c>
      <c r="D88" t="s">
        <v>14</v>
      </c>
      <c r="E88">
        <v>1048</v>
      </c>
      <c r="F88">
        <v>4</v>
      </c>
      <c r="G88">
        <v>1055</v>
      </c>
      <c r="H88">
        <f>COUNTIFS($D$1:D88,D88)</f>
        <v>12</v>
      </c>
      <c r="I88">
        <f t="shared" si="6"/>
        <v>34</v>
      </c>
      <c r="J88">
        <f t="shared" si="7"/>
        <v>0.35294117647058826</v>
      </c>
      <c r="K88">
        <f t="shared" si="8"/>
        <v>34</v>
      </c>
      <c r="L88" s="1">
        <f t="shared" si="9"/>
        <v>12</v>
      </c>
      <c r="M88" t="str">
        <f t="shared" si="10"/>
        <v>2020</v>
      </c>
    </row>
    <row r="89" spans="1:13" x14ac:dyDescent="0.2">
      <c r="A89">
        <v>88</v>
      </c>
      <c r="B89" t="s">
        <v>36</v>
      </c>
      <c r="C89" t="s">
        <v>57</v>
      </c>
      <c r="D89" t="s">
        <v>11</v>
      </c>
      <c r="E89">
        <v>1034</v>
      </c>
      <c r="F89">
        <v>5</v>
      </c>
      <c r="G89">
        <v>1049</v>
      </c>
      <c r="H89">
        <f>COUNTIFS($D$1:D89,D89)</f>
        <v>11</v>
      </c>
      <c r="I89">
        <f t="shared" si="6"/>
        <v>33</v>
      </c>
      <c r="J89">
        <f t="shared" si="7"/>
        <v>0.33333333333333331</v>
      </c>
      <c r="K89">
        <f t="shared" si="8"/>
        <v>34</v>
      </c>
      <c r="L89" s="1">
        <f t="shared" si="9"/>
        <v>11</v>
      </c>
      <c r="M89" t="str">
        <f t="shared" si="10"/>
        <v>2020</v>
      </c>
    </row>
    <row r="90" spans="1:13" x14ac:dyDescent="0.2">
      <c r="A90">
        <v>89</v>
      </c>
      <c r="B90" t="s">
        <v>37</v>
      </c>
      <c r="C90" t="s">
        <v>58</v>
      </c>
      <c r="D90" t="s">
        <v>6</v>
      </c>
      <c r="E90">
        <v>911</v>
      </c>
      <c r="F90">
        <v>2</v>
      </c>
      <c r="G90">
        <v>895</v>
      </c>
      <c r="H90">
        <f>COUNTIFS($D$1:D90,D90)</f>
        <v>12</v>
      </c>
      <c r="I90">
        <f t="shared" si="6"/>
        <v>33</v>
      </c>
      <c r="J90">
        <f t="shared" si="7"/>
        <v>0.36363636363636365</v>
      </c>
      <c r="K90">
        <f t="shared" si="8"/>
        <v>34</v>
      </c>
      <c r="L90" s="1">
        <f t="shared" si="9"/>
        <v>12</v>
      </c>
      <c r="M90" t="str">
        <f t="shared" si="10"/>
        <v>2020</v>
      </c>
    </row>
    <row r="91" spans="1:13" x14ac:dyDescent="0.2">
      <c r="A91">
        <v>90</v>
      </c>
      <c r="B91" t="s">
        <v>37</v>
      </c>
      <c r="C91" t="s">
        <v>58</v>
      </c>
      <c r="D91" t="s">
        <v>12</v>
      </c>
      <c r="E91">
        <v>978</v>
      </c>
      <c r="F91">
        <v>6</v>
      </c>
      <c r="G91">
        <v>999</v>
      </c>
      <c r="H91">
        <f>COUNTIFS($D$1:D91,D91)</f>
        <v>11</v>
      </c>
      <c r="I91">
        <f t="shared" si="6"/>
        <v>32</v>
      </c>
      <c r="J91">
        <f t="shared" si="7"/>
        <v>0.34375</v>
      </c>
      <c r="K91">
        <f t="shared" si="8"/>
        <v>34</v>
      </c>
      <c r="L91" s="1">
        <f t="shared" si="9"/>
        <v>12</v>
      </c>
      <c r="M91" t="str">
        <f t="shared" si="10"/>
        <v>2020</v>
      </c>
    </row>
    <row r="92" spans="1:13" x14ac:dyDescent="0.2">
      <c r="A92">
        <v>91</v>
      </c>
      <c r="B92" t="s">
        <v>37</v>
      </c>
      <c r="C92" t="s">
        <v>56</v>
      </c>
      <c r="D92" t="s">
        <v>92</v>
      </c>
      <c r="E92">
        <v>1044</v>
      </c>
      <c r="F92">
        <v>5</v>
      </c>
      <c r="G92">
        <v>1045</v>
      </c>
      <c r="H92">
        <f>COUNTIFS($D$1:D92,D92)</f>
        <v>12</v>
      </c>
      <c r="I92">
        <f t="shared" si="6"/>
        <v>34</v>
      </c>
      <c r="J92">
        <f t="shared" si="7"/>
        <v>0.35294117647058826</v>
      </c>
      <c r="K92">
        <f t="shared" si="8"/>
        <v>34</v>
      </c>
      <c r="L92" s="1">
        <f t="shared" si="9"/>
        <v>12</v>
      </c>
      <c r="M92" t="str">
        <f t="shared" si="10"/>
        <v>2020</v>
      </c>
    </row>
    <row r="93" spans="1:13" x14ac:dyDescent="0.2">
      <c r="A93">
        <v>92</v>
      </c>
      <c r="B93" t="s">
        <v>37</v>
      </c>
      <c r="C93" t="s">
        <v>56</v>
      </c>
      <c r="D93" t="s">
        <v>9</v>
      </c>
      <c r="E93">
        <v>1037</v>
      </c>
      <c r="F93">
        <v>4</v>
      </c>
      <c r="G93">
        <v>1031</v>
      </c>
      <c r="H93">
        <f>COUNTIFS($D$1:D93,D93)</f>
        <v>11</v>
      </c>
      <c r="I93">
        <f t="shared" si="6"/>
        <v>25</v>
      </c>
      <c r="J93">
        <f t="shared" si="7"/>
        <v>0.44</v>
      </c>
      <c r="K93">
        <v>26</v>
      </c>
      <c r="L93" s="1">
        <f t="shared" si="9"/>
        <v>11</v>
      </c>
      <c r="M93" t="str">
        <f t="shared" si="10"/>
        <v>2020</v>
      </c>
    </row>
    <row r="94" spans="1:13" x14ac:dyDescent="0.2">
      <c r="A94">
        <v>93</v>
      </c>
      <c r="B94" t="s">
        <v>38</v>
      </c>
      <c r="C94" t="s">
        <v>56</v>
      </c>
      <c r="D94" t="s">
        <v>92</v>
      </c>
      <c r="E94">
        <v>1045</v>
      </c>
      <c r="F94">
        <v>6</v>
      </c>
      <c r="G94">
        <v>1070</v>
      </c>
      <c r="H94">
        <f>COUNTIFS($D$1:D94,D94)</f>
        <v>13</v>
      </c>
      <c r="I94">
        <f t="shared" si="6"/>
        <v>34</v>
      </c>
      <c r="J94">
        <f t="shared" si="7"/>
        <v>0.38235294117647056</v>
      </c>
      <c r="K94">
        <f t="shared" si="8"/>
        <v>34</v>
      </c>
      <c r="L94" s="1">
        <f t="shared" si="9"/>
        <v>13</v>
      </c>
      <c r="M94" t="str">
        <f t="shared" si="10"/>
        <v>2020</v>
      </c>
    </row>
    <row r="95" spans="1:13" x14ac:dyDescent="0.2">
      <c r="A95">
        <v>94</v>
      </c>
      <c r="B95" t="s">
        <v>38</v>
      </c>
      <c r="C95" t="s">
        <v>57</v>
      </c>
      <c r="D95" t="s">
        <v>14</v>
      </c>
      <c r="E95">
        <v>1055</v>
      </c>
      <c r="F95">
        <v>3</v>
      </c>
      <c r="G95">
        <v>1041</v>
      </c>
      <c r="H95">
        <f>COUNTIFS($D$1:D95,D95)</f>
        <v>13</v>
      </c>
      <c r="I95">
        <f t="shared" si="6"/>
        <v>34</v>
      </c>
      <c r="J95">
        <f t="shared" si="7"/>
        <v>0.38235294117647056</v>
      </c>
      <c r="K95">
        <f t="shared" si="8"/>
        <v>34</v>
      </c>
      <c r="L95" s="1">
        <f t="shared" si="9"/>
        <v>13</v>
      </c>
      <c r="M95" t="str">
        <f t="shared" si="10"/>
        <v>2020</v>
      </c>
    </row>
    <row r="96" spans="1:13" x14ac:dyDescent="0.2">
      <c r="A96">
        <v>95</v>
      </c>
      <c r="B96" t="s">
        <v>38</v>
      </c>
      <c r="C96" t="s">
        <v>56</v>
      </c>
      <c r="D96" t="s">
        <v>9</v>
      </c>
      <c r="E96">
        <v>1031</v>
      </c>
      <c r="F96">
        <v>3</v>
      </c>
      <c r="G96">
        <v>1024</v>
      </c>
      <c r="H96">
        <f>COUNTIFS($D$1:D96,D96)</f>
        <v>12</v>
      </c>
      <c r="I96">
        <f t="shared" si="6"/>
        <v>25</v>
      </c>
      <c r="J96">
        <f t="shared" si="7"/>
        <v>0.48</v>
      </c>
      <c r="K96">
        <v>26</v>
      </c>
      <c r="L96" s="1">
        <f t="shared" si="9"/>
        <v>12</v>
      </c>
      <c r="M96" t="str">
        <f t="shared" si="10"/>
        <v>2020</v>
      </c>
    </row>
    <row r="97" spans="1:13" x14ac:dyDescent="0.2">
      <c r="A97">
        <v>96</v>
      </c>
      <c r="B97" t="s">
        <v>38</v>
      </c>
      <c r="C97" t="s">
        <v>57</v>
      </c>
      <c r="D97" t="s">
        <v>11</v>
      </c>
      <c r="E97">
        <v>1049</v>
      </c>
      <c r="F97">
        <v>4</v>
      </c>
      <c r="G97">
        <v>1045</v>
      </c>
      <c r="H97">
        <f>COUNTIFS($D$1:D97,D97)</f>
        <v>12</v>
      </c>
      <c r="I97">
        <f t="shared" si="6"/>
        <v>33</v>
      </c>
      <c r="J97">
        <f t="shared" si="7"/>
        <v>0.36363636363636365</v>
      </c>
      <c r="K97">
        <f t="shared" si="8"/>
        <v>34</v>
      </c>
      <c r="L97" s="1">
        <f t="shared" si="9"/>
        <v>12</v>
      </c>
      <c r="M97" t="str">
        <f t="shared" si="10"/>
        <v>2020</v>
      </c>
    </row>
    <row r="98" spans="1:13" x14ac:dyDescent="0.2">
      <c r="A98">
        <v>97</v>
      </c>
      <c r="B98" t="s">
        <v>39</v>
      </c>
      <c r="C98" t="s">
        <v>58</v>
      </c>
      <c r="D98" t="s">
        <v>6</v>
      </c>
      <c r="E98">
        <v>895</v>
      </c>
      <c r="F98">
        <v>4</v>
      </c>
      <c r="G98">
        <v>919</v>
      </c>
      <c r="H98">
        <f>COUNTIFS($D$1:D98,D98)</f>
        <v>13</v>
      </c>
      <c r="I98">
        <f t="shared" si="6"/>
        <v>33</v>
      </c>
      <c r="J98">
        <f t="shared" si="7"/>
        <v>0.39393939393939392</v>
      </c>
      <c r="K98">
        <f t="shared" si="8"/>
        <v>34</v>
      </c>
      <c r="L98" s="1">
        <f t="shared" si="9"/>
        <v>13</v>
      </c>
      <c r="M98" t="str">
        <f t="shared" si="10"/>
        <v>2020</v>
      </c>
    </row>
    <row r="99" spans="1:13" x14ac:dyDescent="0.2">
      <c r="A99">
        <v>98</v>
      </c>
      <c r="B99" t="s">
        <v>39</v>
      </c>
      <c r="C99" t="s">
        <v>59</v>
      </c>
      <c r="D99" t="s">
        <v>7</v>
      </c>
      <c r="E99">
        <v>1032</v>
      </c>
      <c r="F99">
        <v>3</v>
      </c>
      <c r="G99">
        <v>1028</v>
      </c>
      <c r="H99">
        <f>COUNTIFS($D$1:D99,D99)</f>
        <v>12</v>
      </c>
      <c r="I99">
        <f t="shared" si="6"/>
        <v>33</v>
      </c>
      <c r="J99">
        <f t="shared" si="7"/>
        <v>0.36363636363636365</v>
      </c>
      <c r="K99">
        <f t="shared" si="8"/>
        <v>34</v>
      </c>
      <c r="L99" s="1">
        <f t="shared" si="9"/>
        <v>12</v>
      </c>
      <c r="M99" t="str">
        <f t="shared" si="10"/>
        <v>2020</v>
      </c>
    </row>
    <row r="100" spans="1:13" x14ac:dyDescent="0.2">
      <c r="A100">
        <v>99</v>
      </c>
      <c r="B100" t="s">
        <v>39</v>
      </c>
      <c r="C100" t="s">
        <v>58</v>
      </c>
      <c r="D100" t="s">
        <v>12</v>
      </c>
      <c r="E100">
        <v>999</v>
      </c>
      <c r="F100">
        <v>2</v>
      </c>
      <c r="G100">
        <v>998</v>
      </c>
      <c r="H100">
        <f>COUNTIFS($D$1:D100,D100)</f>
        <v>12</v>
      </c>
      <c r="I100">
        <f t="shared" si="6"/>
        <v>32</v>
      </c>
      <c r="J100">
        <f t="shared" si="7"/>
        <v>0.375</v>
      </c>
      <c r="K100">
        <f t="shared" si="8"/>
        <v>34</v>
      </c>
      <c r="L100" s="1">
        <f t="shared" si="9"/>
        <v>13</v>
      </c>
      <c r="M100" t="str">
        <f t="shared" si="10"/>
        <v>2020</v>
      </c>
    </row>
    <row r="101" spans="1:13" x14ac:dyDescent="0.2">
      <c r="A101">
        <v>100</v>
      </c>
      <c r="B101" t="s">
        <v>39</v>
      </c>
      <c r="C101" t="s">
        <v>59</v>
      </c>
      <c r="D101" t="s">
        <v>13</v>
      </c>
      <c r="E101">
        <v>894</v>
      </c>
      <c r="F101">
        <v>1</v>
      </c>
      <c r="G101">
        <v>875</v>
      </c>
      <c r="H101">
        <f>COUNTIFS($D$1:D101,D101)</f>
        <v>13</v>
      </c>
      <c r="I101">
        <f t="shared" si="6"/>
        <v>26</v>
      </c>
      <c r="J101">
        <f t="shared" si="7"/>
        <v>0.5</v>
      </c>
      <c r="K101">
        <v>26</v>
      </c>
      <c r="L101" s="1">
        <f t="shared" si="9"/>
        <v>13</v>
      </c>
      <c r="M101" t="str">
        <f t="shared" si="10"/>
        <v>2020</v>
      </c>
    </row>
    <row r="102" spans="1:13" x14ac:dyDescent="0.2">
      <c r="A102">
        <v>101</v>
      </c>
      <c r="B102" t="s">
        <v>40</v>
      </c>
      <c r="C102" t="s">
        <v>56</v>
      </c>
      <c r="D102" t="s">
        <v>92</v>
      </c>
      <c r="E102">
        <v>1070</v>
      </c>
      <c r="F102">
        <v>3</v>
      </c>
      <c r="G102">
        <v>1051</v>
      </c>
      <c r="H102">
        <f>COUNTIFS($D$1:D102,D102)</f>
        <v>14</v>
      </c>
      <c r="I102">
        <f t="shared" si="6"/>
        <v>34</v>
      </c>
      <c r="J102">
        <f t="shared" si="7"/>
        <v>0.41176470588235292</v>
      </c>
      <c r="K102">
        <f t="shared" si="8"/>
        <v>34</v>
      </c>
      <c r="L102" s="1">
        <f t="shared" si="9"/>
        <v>14</v>
      </c>
      <c r="M102" t="str">
        <f t="shared" si="10"/>
        <v>2020</v>
      </c>
    </row>
    <row r="103" spans="1:13" x14ac:dyDescent="0.2">
      <c r="A103">
        <v>102</v>
      </c>
      <c r="B103" t="s">
        <v>40</v>
      </c>
      <c r="C103" t="s">
        <v>57</v>
      </c>
      <c r="D103" t="s">
        <v>14</v>
      </c>
      <c r="E103">
        <v>1041</v>
      </c>
      <c r="F103">
        <v>5</v>
      </c>
      <c r="G103">
        <v>1060</v>
      </c>
      <c r="H103">
        <f>COUNTIFS($D$1:D103,D103)</f>
        <v>14</v>
      </c>
      <c r="I103">
        <f t="shared" si="6"/>
        <v>34</v>
      </c>
      <c r="J103">
        <f t="shared" si="7"/>
        <v>0.41176470588235292</v>
      </c>
      <c r="K103">
        <f t="shared" si="8"/>
        <v>34</v>
      </c>
      <c r="L103" s="1">
        <f t="shared" si="9"/>
        <v>14</v>
      </c>
      <c r="M103" t="str">
        <f t="shared" si="10"/>
        <v>2020</v>
      </c>
    </row>
    <row r="104" spans="1:13" x14ac:dyDescent="0.2">
      <c r="A104">
        <v>103</v>
      </c>
      <c r="B104" t="s">
        <v>40</v>
      </c>
      <c r="C104" t="s">
        <v>56</v>
      </c>
      <c r="D104" t="s">
        <v>9</v>
      </c>
      <c r="E104">
        <v>1024</v>
      </c>
      <c r="F104">
        <v>4</v>
      </c>
      <c r="G104">
        <v>1017</v>
      </c>
      <c r="H104">
        <f>COUNTIFS($D$1:D104,D104)</f>
        <v>13</v>
      </c>
      <c r="I104">
        <f t="shared" si="6"/>
        <v>25</v>
      </c>
      <c r="J104">
        <f t="shared" si="7"/>
        <v>0.52</v>
      </c>
      <c r="K104">
        <v>26</v>
      </c>
      <c r="L104" s="1">
        <f t="shared" si="9"/>
        <v>14</v>
      </c>
      <c r="M104" t="str">
        <f t="shared" si="10"/>
        <v>2020</v>
      </c>
    </row>
    <row r="105" spans="1:13" x14ac:dyDescent="0.2">
      <c r="A105">
        <v>104</v>
      </c>
      <c r="B105" t="s">
        <v>40</v>
      </c>
      <c r="C105" t="s">
        <v>57</v>
      </c>
      <c r="D105" t="s">
        <v>11</v>
      </c>
      <c r="E105">
        <v>1045</v>
      </c>
      <c r="F105">
        <v>4</v>
      </c>
      <c r="G105">
        <v>1052</v>
      </c>
      <c r="H105">
        <f>COUNTIFS($D$1:D105,D105)</f>
        <v>13</v>
      </c>
      <c r="I105">
        <f t="shared" si="6"/>
        <v>33</v>
      </c>
      <c r="J105">
        <f t="shared" si="7"/>
        <v>0.39393939393939392</v>
      </c>
      <c r="K105">
        <f t="shared" si="8"/>
        <v>34</v>
      </c>
      <c r="L105" s="1">
        <f t="shared" si="9"/>
        <v>13</v>
      </c>
      <c r="M105" t="str">
        <f t="shared" si="10"/>
        <v>2020</v>
      </c>
    </row>
    <row r="106" spans="1:13" x14ac:dyDescent="0.2">
      <c r="A106">
        <v>105</v>
      </c>
      <c r="B106" t="s">
        <v>41</v>
      </c>
      <c r="C106" t="s">
        <v>58</v>
      </c>
      <c r="D106" t="s">
        <v>6</v>
      </c>
      <c r="E106">
        <v>919</v>
      </c>
      <c r="F106">
        <v>2</v>
      </c>
      <c r="G106">
        <v>901</v>
      </c>
      <c r="H106">
        <f>COUNTIFS($D$1:D106,D106)</f>
        <v>14</v>
      </c>
      <c r="I106">
        <f t="shared" si="6"/>
        <v>33</v>
      </c>
      <c r="J106">
        <f t="shared" si="7"/>
        <v>0.42424242424242425</v>
      </c>
      <c r="K106">
        <f t="shared" si="8"/>
        <v>34</v>
      </c>
      <c r="L106" s="1">
        <f t="shared" si="9"/>
        <v>14</v>
      </c>
      <c r="M106" t="str">
        <f t="shared" si="10"/>
        <v>2020</v>
      </c>
    </row>
    <row r="107" spans="1:13" x14ac:dyDescent="0.2">
      <c r="A107">
        <v>106</v>
      </c>
      <c r="B107" t="s">
        <v>41</v>
      </c>
      <c r="C107" t="s">
        <v>59</v>
      </c>
      <c r="D107" t="s">
        <v>7</v>
      </c>
      <c r="E107">
        <v>1028</v>
      </c>
      <c r="F107">
        <v>5</v>
      </c>
      <c r="G107">
        <v>1038</v>
      </c>
      <c r="H107">
        <f>COUNTIFS($D$1:D107,D107)</f>
        <v>13</v>
      </c>
      <c r="I107">
        <f t="shared" si="6"/>
        <v>33</v>
      </c>
      <c r="J107">
        <f t="shared" si="7"/>
        <v>0.39393939393939392</v>
      </c>
      <c r="K107">
        <f t="shared" si="8"/>
        <v>34</v>
      </c>
      <c r="L107" s="1">
        <f t="shared" si="9"/>
        <v>13</v>
      </c>
      <c r="M107" t="str">
        <f t="shared" si="10"/>
        <v>2020</v>
      </c>
    </row>
    <row r="108" spans="1:13" x14ac:dyDescent="0.2">
      <c r="A108">
        <v>107</v>
      </c>
      <c r="B108" t="s">
        <v>41</v>
      </c>
      <c r="C108" t="s">
        <v>58</v>
      </c>
      <c r="D108" t="s">
        <v>12</v>
      </c>
      <c r="E108">
        <v>998</v>
      </c>
      <c r="F108">
        <v>5</v>
      </c>
      <c r="G108">
        <v>1005</v>
      </c>
      <c r="H108">
        <f>COUNTIFS($D$1:D108,D108)</f>
        <v>13</v>
      </c>
      <c r="I108">
        <f t="shared" si="6"/>
        <v>32</v>
      </c>
      <c r="J108">
        <f t="shared" si="7"/>
        <v>0.40625</v>
      </c>
      <c r="K108">
        <f t="shared" si="8"/>
        <v>34</v>
      </c>
      <c r="L108" s="1">
        <f t="shared" si="9"/>
        <v>14</v>
      </c>
      <c r="M108" t="str">
        <f t="shared" si="10"/>
        <v>2020</v>
      </c>
    </row>
    <row r="109" spans="1:13" x14ac:dyDescent="0.2">
      <c r="A109">
        <v>108</v>
      </c>
      <c r="B109" t="s">
        <v>41</v>
      </c>
      <c r="C109" t="s">
        <v>59</v>
      </c>
      <c r="D109" t="s">
        <v>13</v>
      </c>
      <c r="E109">
        <v>875</v>
      </c>
      <c r="F109">
        <v>3</v>
      </c>
      <c r="G109">
        <v>876</v>
      </c>
      <c r="H109">
        <f>COUNTIFS($D$1:D109,D109)</f>
        <v>14</v>
      </c>
      <c r="I109">
        <f t="shared" si="6"/>
        <v>26</v>
      </c>
      <c r="J109">
        <f t="shared" si="7"/>
        <v>0.53846153846153844</v>
      </c>
      <c r="K109">
        <v>26</v>
      </c>
      <c r="L109" s="1">
        <f t="shared" si="9"/>
        <v>14</v>
      </c>
      <c r="M109" t="str">
        <f t="shared" si="10"/>
        <v>2020</v>
      </c>
    </row>
    <row r="110" spans="1:13" x14ac:dyDescent="0.2">
      <c r="A110">
        <v>109</v>
      </c>
      <c r="B110" t="s">
        <v>42</v>
      </c>
      <c r="C110" t="s">
        <v>59</v>
      </c>
      <c r="D110" t="s">
        <v>7</v>
      </c>
      <c r="E110">
        <v>1038</v>
      </c>
      <c r="F110">
        <v>6</v>
      </c>
      <c r="G110">
        <v>1056</v>
      </c>
      <c r="H110">
        <f>COUNTIFS($D$1:D110,D110)</f>
        <v>14</v>
      </c>
      <c r="I110">
        <f t="shared" si="6"/>
        <v>33</v>
      </c>
      <c r="J110">
        <f t="shared" si="7"/>
        <v>0.42424242424242425</v>
      </c>
      <c r="K110">
        <f t="shared" si="8"/>
        <v>34</v>
      </c>
      <c r="L110" s="1">
        <f t="shared" si="9"/>
        <v>14</v>
      </c>
      <c r="M110" t="str">
        <f t="shared" si="10"/>
        <v>2020</v>
      </c>
    </row>
    <row r="111" spans="1:13" x14ac:dyDescent="0.2">
      <c r="A111">
        <v>110</v>
      </c>
      <c r="B111" t="s">
        <v>42</v>
      </c>
      <c r="C111" t="s">
        <v>59</v>
      </c>
      <c r="D111" t="s">
        <v>13</v>
      </c>
      <c r="E111">
        <v>876</v>
      </c>
      <c r="F111">
        <v>1</v>
      </c>
      <c r="G111">
        <v>859</v>
      </c>
      <c r="H111">
        <f>COUNTIFS($D$1:D111,D111)</f>
        <v>15</v>
      </c>
      <c r="I111">
        <f t="shared" si="6"/>
        <v>26</v>
      </c>
      <c r="J111">
        <f t="shared" si="7"/>
        <v>0.57692307692307687</v>
      </c>
      <c r="K111">
        <v>26</v>
      </c>
      <c r="L111" s="1">
        <f t="shared" si="9"/>
        <v>15</v>
      </c>
      <c r="M111" t="str">
        <f t="shared" si="10"/>
        <v>2020</v>
      </c>
    </row>
    <row r="112" spans="1:13" x14ac:dyDescent="0.2">
      <c r="A112">
        <v>111</v>
      </c>
      <c r="B112" t="s">
        <v>42</v>
      </c>
      <c r="C112" t="s">
        <v>56</v>
      </c>
      <c r="D112" t="s">
        <v>92</v>
      </c>
      <c r="E112">
        <v>1051</v>
      </c>
      <c r="F112">
        <v>4</v>
      </c>
      <c r="G112">
        <v>1047</v>
      </c>
      <c r="H112">
        <f>COUNTIFS($D$1:D112,D112)</f>
        <v>15</v>
      </c>
      <c r="I112">
        <f t="shared" si="6"/>
        <v>34</v>
      </c>
      <c r="J112">
        <f t="shared" si="7"/>
        <v>0.44117647058823528</v>
      </c>
      <c r="K112">
        <f t="shared" si="8"/>
        <v>34</v>
      </c>
      <c r="L112" s="1">
        <f t="shared" si="9"/>
        <v>15</v>
      </c>
      <c r="M112" t="str">
        <f t="shared" si="10"/>
        <v>2020</v>
      </c>
    </row>
    <row r="113" spans="1:13" x14ac:dyDescent="0.2">
      <c r="A113">
        <v>112</v>
      </c>
      <c r="B113" t="s">
        <v>42</v>
      </c>
      <c r="C113" t="s">
        <v>56</v>
      </c>
      <c r="D113" t="s">
        <v>9</v>
      </c>
      <c r="E113">
        <v>1017</v>
      </c>
      <c r="F113">
        <v>5</v>
      </c>
      <c r="G113">
        <v>1020</v>
      </c>
      <c r="H113">
        <f>COUNTIFS($D$1:D113,D113)</f>
        <v>14</v>
      </c>
      <c r="I113">
        <f t="shared" si="6"/>
        <v>25</v>
      </c>
      <c r="J113">
        <f t="shared" si="7"/>
        <v>0.56000000000000005</v>
      </c>
      <c r="K113">
        <v>26</v>
      </c>
      <c r="L113" s="1">
        <f t="shared" si="9"/>
        <v>15</v>
      </c>
      <c r="M113" t="str">
        <f t="shared" si="10"/>
        <v>2020</v>
      </c>
    </row>
    <row r="114" spans="1:13" x14ac:dyDescent="0.2">
      <c r="A114">
        <v>113</v>
      </c>
      <c r="B114" t="s">
        <v>43</v>
      </c>
      <c r="C114" t="s">
        <v>6</v>
      </c>
      <c r="D114" t="s">
        <v>6</v>
      </c>
      <c r="E114">
        <v>901</v>
      </c>
      <c r="F114">
        <v>2</v>
      </c>
      <c r="G114">
        <v>893</v>
      </c>
      <c r="H114">
        <f>COUNTIFS($D$1:D114,D114)</f>
        <v>15</v>
      </c>
      <c r="I114">
        <f t="shared" si="6"/>
        <v>33</v>
      </c>
      <c r="J114">
        <f t="shared" si="7"/>
        <v>0.45454545454545453</v>
      </c>
      <c r="K114">
        <f t="shared" si="8"/>
        <v>34</v>
      </c>
      <c r="L114" s="1">
        <f t="shared" si="9"/>
        <v>15</v>
      </c>
      <c r="M114" t="str">
        <f t="shared" si="10"/>
        <v>2020</v>
      </c>
    </row>
    <row r="115" spans="1:13" x14ac:dyDescent="0.2">
      <c r="A115">
        <v>114</v>
      </c>
      <c r="B115" t="s">
        <v>43</v>
      </c>
      <c r="C115" t="s">
        <v>12</v>
      </c>
      <c r="D115" t="s">
        <v>12</v>
      </c>
      <c r="E115">
        <v>1005</v>
      </c>
      <c r="F115">
        <v>4</v>
      </c>
      <c r="G115">
        <v>1013</v>
      </c>
      <c r="H115">
        <f>COUNTIFS($D$1:D115,D115)</f>
        <v>14</v>
      </c>
      <c r="I115">
        <f t="shared" si="6"/>
        <v>32</v>
      </c>
      <c r="J115">
        <f t="shared" si="7"/>
        <v>0.4375</v>
      </c>
      <c r="K115">
        <f t="shared" si="8"/>
        <v>34</v>
      </c>
      <c r="L115" s="1">
        <f t="shared" si="9"/>
        <v>15</v>
      </c>
      <c r="M115" t="str">
        <f t="shared" si="10"/>
        <v>2020</v>
      </c>
    </row>
    <row r="116" spans="1:13" x14ac:dyDescent="0.2">
      <c r="A116">
        <v>115</v>
      </c>
      <c r="B116" t="s">
        <v>44</v>
      </c>
      <c r="C116" t="s">
        <v>7</v>
      </c>
      <c r="D116" t="s">
        <v>7</v>
      </c>
      <c r="E116">
        <v>1056</v>
      </c>
      <c r="F116">
        <v>4</v>
      </c>
      <c r="G116">
        <v>1046</v>
      </c>
      <c r="H116">
        <f>COUNTIFS($D$1:D116,D116)</f>
        <v>15</v>
      </c>
      <c r="I116">
        <f t="shared" si="6"/>
        <v>33</v>
      </c>
      <c r="J116">
        <f t="shared" si="7"/>
        <v>0.45454545454545453</v>
      </c>
      <c r="K116">
        <f t="shared" si="8"/>
        <v>34</v>
      </c>
      <c r="L116" s="1">
        <f t="shared" si="9"/>
        <v>15</v>
      </c>
      <c r="M116" t="str">
        <f t="shared" si="10"/>
        <v>2020</v>
      </c>
    </row>
    <row r="117" spans="1:13" x14ac:dyDescent="0.2">
      <c r="A117">
        <v>116</v>
      </c>
      <c r="B117" t="s">
        <v>44</v>
      </c>
      <c r="C117" t="s">
        <v>13</v>
      </c>
      <c r="D117" t="s">
        <v>13</v>
      </c>
      <c r="E117">
        <v>859</v>
      </c>
      <c r="F117">
        <v>5</v>
      </c>
      <c r="G117">
        <v>869</v>
      </c>
      <c r="H117">
        <f>COUNTIFS($D$1:D117,D117)</f>
        <v>16</v>
      </c>
      <c r="I117">
        <f t="shared" si="6"/>
        <v>26</v>
      </c>
      <c r="J117">
        <f t="shared" si="7"/>
        <v>0.61538461538461542</v>
      </c>
      <c r="K117">
        <v>26</v>
      </c>
      <c r="L117" s="1">
        <f t="shared" si="9"/>
        <v>16</v>
      </c>
      <c r="M117" t="str">
        <f t="shared" si="10"/>
        <v>2020</v>
      </c>
    </row>
    <row r="118" spans="1:13" x14ac:dyDescent="0.2">
      <c r="A118">
        <v>117</v>
      </c>
      <c r="B118" t="s">
        <v>45</v>
      </c>
      <c r="C118" t="s">
        <v>56</v>
      </c>
      <c r="D118" t="s">
        <v>92</v>
      </c>
      <c r="E118">
        <v>1047</v>
      </c>
      <c r="F118">
        <v>2</v>
      </c>
      <c r="G118">
        <v>1034</v>
      </c>
      <c r="H118">
        <f>COUNTIFS($D$1:D118,D118)</f>
        <v>16</v>
      </c>
      <c r="I118">
        <f t="shared" si="6"/>
        <v>34</v>
      </c>
      <c r="J118">
        <f t="shared" si="7"/>
        <v>0.47058823529411764</v>
      </c>
      <c r="K118">
        <f t="shared" si="8"/>
        <v>34</v>
      </c>
      <c r="L118" s="1">
        <f t="shared" si="9"/>
        <v>16</v>
      </c>
      <c r="M118" t="str">
        <f t="shared" si="10"/>
        <v>2020</v>
      </c>
    </row>
    <row r="119" spans="1:13" x14ac:dyDescent="0.2">
      <c r="A119">
        <v>118</v>
      </c>
      <c r="B119" t="s">
        <v>45</v>
      </c>
      <c r="C119" t="s">
        <v>57</v>
      </c>
      <c r="D119" t="s">
        <v>14</v>
      </c>
      <c r="E119">
        <v>1060</v>
      </c>
      <c r="F119">
        <v>5</v>
      </c>
      <c r="G119">
        <v>1061</v>
      </c>
      <c r="H119">
        <f>COUNTIFS($D$1:D119,D119)</f>
        <v>15</v>
      </c>
      <c r="I119">
        <f t="shared" si="6"/>
        <v>34</v>
      </c>
      <c r="J119">
        <f t="shared" si="7"/>
        <v>0.44117647058823528</v>
      </c>
      <c r="K119">
        <f t="shared" si="8"/>
        <v>34</v>
      </c>
      <c r="L119" s="1">
        <f t="shared" si="9"/>
        <v>15</v>
      </c>
      <c r="M119" t="str">
        <f t="shared" si="10"/>
        <v>2020</v>
      </c>
    </row>
    <row r="120" spans="1:13" x14ac:dyDescent="0.2">
      <c r="A120">
        <v>119</v>
      </c>
      <c r="B120" t="s">
        <v>45</v>
      </c>
      <c r="C120" t="s">
        <v>56</v>
      </c>
      <c r="D120" t="s">
        <v>9</v>
      </c>
      <c r="E120">
        <v>1020</v>
      </c>
      <c r="F120">
        <v>7</v>
      </c>
      <c r="G120">
        <v>1052</v>
      </c>
      <c r="H120">
        <f>COUNTIFS($D$1:D120,D120)</f>
        <v>15</v>
      </c>
      <c r="I120">
        <f t="shared" si="6"/>
        <v>25</v>
      </c>
      <c r="J120">
        <f t="shared" si="7"/>
        <v>0.6</v>
      </c>
      <c r="K120">
        <v>26</v>
      </c>
      <c r="L120" s="1">
        <f t="shared" si="9"/>
        <v>16</v>
      </c>
      <c r="M120" t="str">
        <f t="shared" si="10"/>
        <v>2020</v>
      </c>
    </row>
    <row r="121" spans="1:13" x14ac:dyDescent="0.2">
      <c r="A121">
        <v>120</v>
      </c>
      <c r="B121" t="s">
        <v>45</v>
      </c>
      <c r="C121" t="s">
        <v>57</v>
      </c>
      <c r="D121" t="s">
        <v>11</v>
      </c>
      <c r="E121">
        <v>1052</v>
      </c>
      <c r="F121">
        <v>2</v>
      </c>
      <c r="G121">
        <v>1032</v>
      </c>
      <c r="H121">
        <f>COUNTIFS($D$1:D121,D121)</f>
        <v>14</v>
      </c>
      <c r="I121">
        <f t="shared" si="6"/>
        <v>33</v>
      </c>
      <c r="J121">
        <f t="shared" si="7"/>
        <v>0.42424242424242425</v>
      </c>
      <c r="K121">
        <f t="shared" si="8"/>
        <v>34</v>
      </c>
      <c r="L121" s="1">
        <f t="shared" si="9"/>
        <v>14</v>
      </c>
      <c r="M121" t="str">
        <f t="shared" si="10"/>
        <v>2020</v>
      </c>
    </row>
    <row r="122" spans="1:13" x14ac:dyDescent="0.2">
      <c r="A122">
        <v>121</v>
      </c>
      <c r="B122" t="s">
        <v>46</v>
      </c>
      <c r="C122" t="s">
        <v>14</v>
      </c>
      <c r="D122" t="s">
        <v>14</v>
      </c>
      <c r="E122">
        <v>1061</v>
      </c>
      <c r="F122">
        <v>2</v>
      </c>
      <c r="G122">
        <v>1053</v>
      </c>
      <c r="H122">
        <f>COUNTIFS($D$1:D122,D122)</f>
        <v>16</v>
      </c>
      <c r="I122">
        <f t="shared" si="6"/>
        <v>34</v>
      </c>
      <c r="J122">
        <f t="shared" si="7"/>
        <v>0.47058823529411764</v>
      </c>
      <c r="K122">
        <f t="shared" si="8"/>
        <v>34</v>
      </c>
      <c r="L122" s="1">
        <f t="shared" si="9"/>
        <v>16</v>
      </c>
      <c r="M122" t="str">
        <f t="shared" si="10"/>
        <v>2020</v>
      </c>
    </row>
    <row r="123" spans="1:13" x14ac:dyDescent="0.2">
      <c r="A123">
        <v>122</v>
      </c>
      <c r="B123" t="s">
        <v>46</v>
      </c>
      <c r="C123" t="s">
        <v>60</v>
      </c>
      <c r="D123" t="s">
        <v>11</v>
      </c>
      <c r="E123">
        <v>1032</v>
      </c>
      <c r="F123">
        <v>3</v>
      </c>
      <c r="G123">
        <v>1040</v>
      </c>
      <c r="H123">
        <f>COUNTIFS($D$1:D123,D123)</f>
        <v>15</v>
      </c>
      <c r="I123">
        <f t="shared" si="6"/>
        <v>33</v>
      </c>
      <c r="J123">
        <f t="shared" si="7"/>
        <v>0.45454545454545453</v>
      </c>
      <c r="K123">
        <f t="shared" si="8"/>
        <v>34</v>
      </c>
      <c r="L123" s="1">
        <f t="shared" si="9"/>
        <v>15</v>
      </c>
      <c r="M123" t="str">
        <f t="shared" si="10"/>
        <v>2020</v>
      </c>
    </row>
    <row r="124" spans="1:13" x14ac:dyDescent="0.2">
      <c r="A124">
        <v>123</v>
      </c>
      <c r="B124" t="s">
        <v>47</v>
      </c>
      <c r="C124" t="s">
        <v>61</v>
      </c>
      <c r="D124" t="s">
        <v>92</v>
      </c>
      <c r="E124">
        <v>1034</v>
      </c>
      <c r="F124">
        <v>4</v>
      </c>
      <c r="G124">
        <v>1027</v>
      </c>
      <c r="H124">
        <f>COUNTIFS($D$1:D124,D124)</f>
        <v>17</v>
      </c>
      <c r="I124">
        <f t="shared" si="6"/>
        <v>34</v>
      </c>
      <c r="J124">
        <f t="shared" si="7"/>
        <v>0.5</v>
      </c>
      <c r="K124">
        <f t="shared" si="8"/>
        <v>34</v>
      </c>
      <c r="L124" s="1">
        <f t="shared" si="9"/>
        <v>17</v>
      </c>
      <c r="M124" t="str">
        <f t="shared" si="10"/>
        <v>2020</v>
      </c>
    </row>
    <row r="125" spans="1:13" x14ac:dyDescent="0.2">
      <c r="A125">
        <v>124</v>
      </c>
      <c r="B125" t="s">
        <v>47</v>
      </c>
      <c r="C125" t="s">
        <v>9</v>
      </c>
      <c r="D125" t="s">
        <v>9</v>
      </c>
      <c r="E125">
        <v>1052</v>
      </c>
      <c r="F125">
        <v>5</v>
      </c>
      <c r="G125">
        <v>1059</v>
      </c>
      <c r="H125">
        <f>COUNTIFS($D$1:D125,D125)</f>
        <v>16</v>
      </c>
      <c r="I125">
        <f t="shared" si="6"/>
        <v>25</v>
      </c>
      <c r="J125">
        <f t="shared" si="7"/>
        <v>0.64</v>
      </c>
      <c r="K125">
        <v>26</v>
      </c>
      <c r="L125" s="1">
        <f t="shared" si="9"/>
        <v>17</v>
      </c>
      <c r="M125" t="str">
        <f t="shared" si="10"/>
        <v>2020</v>
      </c>
    </row>
    <row r="126" spans="1:13" x14ac:dyDescent="0.2">
      <c r="A126">
        <v>125</v>
      </c>
      <c r="B126" t="s">
        <v>64</v>
      </c>
      <c r="C126" t="s">
        <v>65</v>
      </c>
      <c r="D126" t="s">
        <v>11</v>
      </c>
      <c r="E126">
        <v>1040</v>
      </c>
      <c r="F126">
        <v>1</v>
      </c>
      <c r="G126">
        <v>1029</v>
      </c>
      <c r="H126">
        <f>COUNTIFS($D$1:D126,D126)</f>
        <v>16</v>
      </c>
      <c r="I126">
        <f t="shared" si="6"/>
        <v>33</v>
      </c>
      <c r="J126">
        <f t="shared" si="7"/>
        <v>0.48484848484848486</v>
      </c>
      <c r="K126">
        <f t="shared" si="8"/>
        <v>34</v>
      </c>
      <c r="L126" s="1">
        <f t="shared" si="9"/>
        <v>16</v>
      </c>
      <c r="M126" t="str">
        <f t="shared" si="10"/>
        <v>2021</v>
      </c>
    </row>
    <row r="127" spans="1:13" x14ac:dyDescent="0.2">
      <c r="A127">
        <v>126</v>
      </c>
      <c r="B127" t="s">
        <v>64</v>
      </c>
      <c r="C127" t="s">
        <v>66</v>
      </c>
      <c r="D127" t="s">
        <v>7</v>
      </c>
      <c r="E127">
        <v>1046</v>
      </c>
      <c r="F127">
        <v>3</v>
      </c>
      <c r="G127">
        <v>1057</v>
      </c>
      <c r="H127">
        <f>COUNTIFS($D$1:D127,D127)</f>
        <v>16</v>
      </c>
      <c r="I127">
        <f t="shared" si="6"/>
        <v>33</v>
      </c>
      <c r="J127">
        <f t="shared" si="7"/>
        <v>0.48484848484848486</v>
      </c>
      <c r="K127">
        <f t="shared" si="8"/>
        <v>34</v>
      </c>
      <c r="L127" s="1">
        <f t="shared" si="9"/>
        <v>16</v>
      </c>
      <c r="M127" t="str">
        <f t="shared" si="10"/>
        <v>2021</v>
      </c>
    </row>
    <row r="128" spans="1:13" x14ac:dyDescent="0.2">
      <c r="A128">
        <v>127</v>
      </c>
      <c r="B128" t="s">
        <v>64</v>
      </c>
      <c r="C128" t="s">
        <v>66</v>
      </c>
      <c r="D128" t="s">
        <v>12</v>
      </c>
      <c r="E128">
        <v>1013</v>
      </c>
      <c r="F128">
        <v>1</v>
      </c>
      <c r="G128">
        <v>1002</v>
      </c>
      <c r="H128">
        <f>COUNTIFS($D$1:D128,D128)</f>
        <v>15</v>
      </c>
      <c r="I128">
        <f t="shared" si="6"/>
        <v>32</v>
      </c>
      <c r="J128">
        <f t="shared" si="7"/>
        <v>0.46875</v>
      </c>
      <c r="K128">
        <f t="shared" si="8"/>
        <v>34</v>
      </c>
      <c r="L128" s="1">
        <f t="shared" si="9"/>
        <v>16</v>
      </c>
      <c r="M128" t="str">
        <f t="shared" si="10"/>
        <v>2021</v>
      </c>
    </row>
    <row r="129" spans="1:13" x14ac:dyDescent="0.2">
      <c r="A129">
        <v>128</v>
      </c>
      <c r="B129" t="s">
        <v>64</v>
      </c>
      <c r="C129" t="s">
        <v>65</v>
      </c>
      <c r="D129" t="s">
        <v>92</v>
      </c>
      <c r="E129">
        <v>1027</v>
      </c>
      <c r="F129">
        <v>3</v>
      </c>
      <c r="G129">
        <v>1038</v>
      </c>
      <c r="H129">
        <f>COUNTIFS($D$1:D129,D129)</f>
        <v>18</v>
      </c>
      <c r="I129">
        <f t="shared" si="6"/>
        <v>34</v>
      </c>
      <c r="J129">
        <f t="shared" si="7"/>
        <v>0.52941176470588236</v>
      </c>
      <c r="K129">
        <f t="shared" si="8"/>
        <v>34</v>
      </c>
      <c r="L129" s="1">
        <f t="shared" si="9"/>
        <v>18</v>
      </c>
      <c r="M129" t="str">
        <f t="shared" si="10"/>
        <v>2021</v>
      </c>
    </row>
    <row r="130" spans="1:13" x14ac:dyDescent="0.2">
      <c r="A130">
        <v>129</v>
      </c>
      <c r="B130" t="s">
        <v>67</v>
      </c>
      <c r="C130" t="s">
        <v>68</v>
      </c>
      <c r="D130" t="s">
        <v>6</v>
      </c>
      <c r="E130">
        <v>893</v>
      </c>
      <c r="F130">
        <v>0</v>
      </c>
      <c r="G130">
        <v>883</v>
      </c>
      <c r="H130">
        <f>COUNTIFS($D$1:D130,D130)</f>
        <v>16</v>
      </c>
      <c r="I130">
        <f t="shared" si="6"/>
        <v>33</v>
      </c>
      <c r="J130">
        <f t="shared" si="7"/>
        <v>0.48484848484848486</v>
      </c>
      <c r="K130">
        <f t="shared" si="8"/>
        <v>34</v>
      </c>
      <c r="L130" s="1">
        <f t="shared" si="9"/>
        <v>16</v>
      </c>
      <c r="M130" t="str">
        <f t="shared" si="10"/>
        <v>2021</v>
      </c>
    </row>
    <row r="131" spans="1:13" x14ac:dyDescent="0.2">
      <c r="A131">
        <v>130</v>
      </c>
      <c r="B131" t="s">
        <v>67</v>
      </c>
      <c r="C131" t="s">
        <v>69</v>
      </c>
      <c r="D131" t="s">
        <v>14</v>
      </c>
      <c r="E131">
        <v>1053</v>
      </c>
      <c r="F131">
        <v>5</v>
      </c>
      <c r="G131">
        <v>1070</v>
      </c>
      <c r="H131">
        <f>COUNTIFS($D$1:D131,D131)</f>
        <v>17</v>
      </c>
      <c r="I131">
        <f t="shared" ref="I131:I194" si="11">_xlfn.MAXIFS(H:H,D:D,D131)</f>
        <v>34</v>
      </c>
      <c r="J131">
        <f t="shared" ref="J131:J194" si="12">H131/I131</f>
        <v>0.5</v>
      </c>
      <c r="K131">
        <f t="shared" ref="K131:K194" si="13">MAX(I:I)</f>
        <v>34</v>
      </c>
      <c r="L131" s="1">
        <f t="shared" ref="L131:L194" si="14">ROUND(K131*J131,0)</f>
        <v>17</v>
      </c>
      <c r="M131" t="str">
        <f t="shared" ref="M131:M194" si="15">LEFT(B131,4)</f>
        <v>2021</v>
      </c>
    </row>
    <row r="132" spans="1:13" x14ac:dyDescent="0.2">
      <c r="A132">
        <v>131</v>
      </c>
      <c r="B132" t="s">
        <v>67</v>
      </c>
      <c r="C132" t="s">
        <v>68</v>
      </c>
      <c r="D132" t="s">
        <v>9</v>
      </c>
      <c r="E132">
        <v>1059</v>
      </c>
      <c r="F132">
        <v>4</v>
      </c>
      <c r="G132">
        <v>1060</v>
      </c>
      <c r="H132">
        <f>COUNTIFS($D$1:D132,D132)</f>
        <v>17</v>
      </c>
      <c r="I132">
        <f t="shared" si="11"/>
        <v>25</v>
      </c>
      <c r="J132">
        <f t="shared" si="12"/>
        <v>0.68</v>
      </c>
      <c r="K132">
        <v>26</v>
      </c>
      <c r="L132" s="1">
        <f t="shared" si="14"/>
        <v>18</v>
      </c>
      <c r="M132" t="str">
        <f t="shared" si="15"/>
        <v>2021</v>
      </c>
    </row>
    <row r="133" spans="1:13" x14ac:dyDescent="0.2">
      <c r="A133">
        <v>132</v>
      </c>
      <c r="B133" t="s">
        <v>67</v>
      </c>
      <c r="C133" t="s">
        <v>69</v>
      </c>
      <c r="D133" t="s">
        <v>13</v>
      </c>
      <c r="E133">
        <v>869</v>
      </c>
      <c r="F133">
        <v>0</v>
      </c>
      <c r="G133">
        <v>861</v>
      </c>
      <c r="H133">
        <f>COUNTIFS($D$1:D133,D133)</f>
        <v>17</v>
      </c>
      <c r="I133">
        <f t="shared" si="11"/>
        <v>26</v>
      </c>
      <c r="J133">
        <f t="shared" si="12"/>
        <v>0.65384615384615385</v>
      </c>
      <c r="K133">
        <v>26</v>
      </c>
      <c r="L133" s="1">
        <f t="shared" si="14"/>
        <v>17</v>
      </c>
      <c r="M133" t="str">
        <f t="shared" si="15"/>
        <v>2021</v>
      </c>
    </row>
    <row r="134" spans="1:13" x14ac:dyDescent="0.2">
      <c r="A134">
        <v>133</v>
      </c>
      <c r="B134" t="s">
        <v>70</v>
      </c>
      <c r="C134" t="s">
        <v>68</v>
      </c>
      <c r="D134" t="s">
        <v>6</v>
      </c>
      <c r="E134">
        <v>883</v>
      </c>
      <c r="F134">
        <v>3</v>
      </c>
      <c r="G134">
        <v>890</v>
      </c>
      <c r="H134">
        <f>COUNTIFS($D$1:D134,D134)</f>
        <v>17</v>
      </c>
      <c r="I134">
        <f t="shared" si="11"/>
        <v>33</v>
      </c>
      <c r="J134">
        <f t="shared" si="12"/>
        <v>0.51515151515151514</v>
      </c>
      <c r="K134">
        <f t="shared" si="13"/>
        <v>34</v>
      </c>
      <c r="L134" s="1">
        <f t="shared" si="14"/>
        <v>18</v>
      </c>
      <c r="M134" t="str">
        <f t="shared" si="15"/>
        <v>2021</v>
      </c>
    </row>
    <row r="135" spans="1:13" x14ac:dyDescent="0.2">
      <c r="A135">
        <v>134</v>
      </c>
      <c r="B135" t="s">
        <v>70</v>
      </c>
      <c r="C135" t="s">
        <v>66</v>
      </c>
      <c r="D135" t="s">
        <v>7</v>
      </c>
      <c r="E135">
        <v>1046</v>
      </c>
      <c r="F135">
        <v>6</v>
      </c>
      <c r="G135">
        <v>1061</v>
      </c>
      <c r="H135">
        <f>COUNTIFS($D$1:D135,D135)</f>
        <v>17</v>
      </c>
      <c r="I135">
        <f t="shared" si="11"/>
        <v>33</v>
      </c>
      <c r="J135">
        <f t="shared" si="12"/>
        <v>0.51515151515151514</v>
      </c>
      <c r="K135">
        <f t="shared" si="13"/>
        <v>34</v>
      </c>
      <c r="L135" s="1">
        <f t="shared" si="14"/>
        <v>18</v>
      </c>
      <c r="M135" t="str">
        <f t="shared" si="15"/>
        <v>2021</v>
      </c>
    </row>
    <row r="136" spans="1:13" x14ac:dyDescent="0.2">
      <c r="A136">
        <v>135</v>
      </c>
      <c r="B136" t="s">
        <v>70</v>
      </c>
      <c r="C136" t="s">
        <v>66</v>
      </c>
      <c r="D136" t="s">
        <v>12</v>
      </c>
      <c r="E136">
        <v>1013</v>
      </c>
      <c r="F136">
        <v>1</v>
      </c>
      <c r="G136">
        <v>984</v>
      </c>
      <c r="H136">
        <f>COUNTIFS($D$1:D136,D136)</f>
        <v>16</v>
      </c>
      <c r="I136">
        <f t="shared" si="11"/>
        <v>32</v>
      </c>
      <c r="J136">
        <f t="shared" si="12"/>
        <v>0.5</v>
      </c>
      <c r="K136">
        <f t="shared" si="13"/>
        <v>34</v>
      </c>
      <c r="L136" s="1">
        <f t="shared" si="14"/>
        <v>17</v>
      </c>
      <c r="M136" t="str">
        <f t="shared" si="15"/>
        <v>2021</v>
      </c>
    </row>
    <row r="137" spans="1:13" x14ac:dyDescent="0.2">
      <c r="A137">
        <v>136</v>
      </c>
      <c r="B137" t="s">
        <v>70</v>
      </c>
      <c r="C137" t="s">
        <v>68</v>
      </c>
      <c r="D137" t="s">
        <v>9</v>
      </c>
      <c r="E137">
        <v>1060</v>
      </c>
      <c r="F137">
        <v>5</v>
      </c>
      <c r="G137">
        <v>1067</v>
      </c>
      <c r="H137">
        <f>COUNTIFS($D$1:D137,D137)</f>
        <v>18</v>
      </c>
      <c r="I137">
        <f t="shared" si="11"/>
        <v>25</v>
      </c>
      <c r="J137">
        <f t="shared" si="12"/>
        <v>0.72</v>
      </c>
      <c r="K137">
        <v>26</v>
      </c>
      <c r="L137" s="1">
        <f t="shared" si="14"/>
        <v>19</v>
      </c>
      <c r="M137" t="str">
        <f t="shared" si="15"/>
        <v>2021</v>
      </c>
    </row>
    <row r="138" spans="1:13" x14ac:dyDescent="0.2">
      <c r="A138">
        <v>137</v>
      </c>
      <c r="B138" t="s">
        <v>71</v>
      </c>
      <c r="C138" t="s">
        <v>65</v>
      </c>
      <c r="D138" t="s">
        <v>11</v>
      </c>
      <c r="E138">
        <v>1040</v>
      </c>
      <c r="F138">
        <v>8</v>
      </c>
      <c r="G138">
        <v>1064</v>
      </c>
      <c r="H138">
        <f>COUNTIFS($D$1:D138,D138)</f>
        <v>17</v>
      </c>
      <c r="I138">
        <f t="shared" si="11"/>
        <v>33</v>
      </c>
      <c r="J138">
        <f t="shared" si="12"/>
        <v>0.51515151515151514</v>
      </c>
      <c r="K138">
        <f t="shared" si="13"/>
        <v>34</v>
      </c>
      <c r="L138" s="1">
        <f t="shared" si="14"/>
        <v>18</v>
      </c>
      <c r="M138" t="str">
        <f t="shared" si="15"/>
        <v>2021</v>
      </c>
    </row>
    <row r="139" spans="1:13" x14ac:dyDescent="0.2">
      <c r="A139">
        <v>138</v>
      </c>
      <c r="B139" t="s">
        <v>71</v>
      </c>
      <c r="C139" t="s">
        <v>65</v>
      </c>
      <c r="D139" t="s">
        <v>92</v>
      </c>
      <c r="E139">
        <v>1027</v>
      </c>
      <c r="F139">
        <v>2</v>
      </c>
      <c r="G139">
        <v>1005</v>
      </c>
      <c r="H139">
        <f>COUNTIFS($D$1:D139,D139)</f>
        <v>19</v>
      </c>
      <c r="I139">
        <f t="shared" si="11"/>
        <v>34</v>
      </c>
      <c r="J139">
        <f t="shared" si="12"/>
        <v>0.55882352941176472</v>
      </c>
      <c r="K139">
        <f t="shared" si="13"/>
        <v>34</v>
      </c>
      <c r="L139" s="1">
        <f t="shared" si="14"/>
        <v>19</v>
      </c>
      <c r="M139" t="str">
        <f t="shared" si="15"/>
        <v>2021</v>
      </c>
    </row>
    <row r="140" spans="1:13" x14ac:dyDescent="0.2">
      <c r="A140">
        <v>139</v>
      </c>
      <c r="B140" t="s">
        <v>71</v>
      </c>
      <c r="C140" t="s">
        <v>69</v>
      </c>
      <c r="D140" t="s">
        <v>14</v>
      </c>
      <c r="E140">
        <v>1070</v>
      </c>
      <c r="F140">
        <v>5</v>
      </c>
      <c r="G140">
        <v>1067</v>
      </c>
      <c r="H140">
        <f>COUNTIFS($D$1:D140,D140)</f>
        <v>18</v>
      </c>
      <c r="I140">
        <f t="shared" si="11"/>
        <v>34</v>
      </c>
      <c r="J140">
        <f t="shared" si="12"/>
        <v>0.52941176470588236</v>
      </c>
      <c r="K140">
        <f t="shared" si="13"/>
        <v>34</v>
      </c>
      <c r="L140" s="1">
        <f t="shared" si="14"/>
        <v>18</v>
      </c>
      <c r="M140" t="str">
        <f t="shared" si="15"/>
        <v>2021</v>
      </c>
    </row>
    <row r="141" spans="1:13" x14ac:dyDescent="0.2">
      <c r="A141">
        <v>140</v>
      </c>
      <c r="B141" t="s">
        <v>71</v>
      </c>
      <c r="C141" t="s">
        <v>69</v>
      </c>
      <c r="D141" t="s">
        <v>13</v>
      </c>
      <c r="E141">
        <v>861</v>
      </c>
      <c r="F141">
        <v>3</v>
      </c>
      <c r="G141">
        <v>862</v>
      </c>
      <c r="H141">
        <f>COUNTIFS($D$1:D141,D141)</f>
        <v>18</v>
      </c>
      <c r="I141">
        <f t="shared" si="11"/>
        <v>26</v>
      </c>
      <c r="J141">
        <f t="shared" si="12"/>
        <v>0.69230769230769229</v>
      </c>
      <c r="K141">
        <v>26</v>
      </c>
      <c r="L141" s="1">
        <f t="shared" si="14"/>
        <v>18</v>
      </c>
      <c r="M141" t="str">
        <f t="shared" si="15"/>
        <v>2021</v>
      </c>
    </row>
    <row r="142" spans="1:13" x14ac:dyDescent="0.2">
      <c r="A142">
        <v>141</v>
      </c>
      <c r="B142" t="s">
        <v>72</v>
      </c>
      <c r="C142" t="s">
        <v>66</v>
      </c>
      <c r="D142" t="s">
        <v>7</v>
      </c>
      <c r="E142">
        <v>1061</v>
      </c>
      <c r="F142">
        <v>3</v>
      </c>
      <c r="G142">
        <v>1048</v>
      </c>
      <c r="H142">
        <f>COUNTIFS($D$1:D142,D142)</f>
        <v>18</v>
      </c>
      <c r="I142">
        <f t="shared" si="11"/>
        <v>33</v>
      </c>
      <c r="J142">
        <f t="shared" si="12"/>
        <v>0.54545454545454541</v>
      </c>
      <c r="K142">
        <f t="shared" si="13"/>
        <v>34</v>
      </c>
      <c r="L142" s="1">
        <f t="shared" si="14"/>
        <v>19</v>
      </c>
      <c r="M142" t="str">
        <f t="shared" si="15"/>
        <v>2021</v>
      </c>
    </row>
    <row r="143" spans="1:13" x14ac:dyDescent="0.2">
      <c r="A143">
        <v>142</v>
      </c>
      <c r="B143" t="s">
        <v>72</v>
      </c>
      <c r="C143" t="s">
        <v>66</v>
      </c>
      <c r="D143" t="s">
        <v>12</v>
      </c>
      <c r="E143">
        <v>984</v>
      </c>
      <c r="F143">
        <v>2</v>
      </c>
      <c r="G143">
        <v>970</v>
      </c>
      <c r="H143">
        <f>COUNTIFS($D$1:D143,D143)</f>
        <v>17</v>
      </c>
      <c r="I143">
        <f t="shared" si="11"/>
        <v>32</v>
      </c>
      <c r="J143">
        <f t="shared" si="12"/>
        <v>0.53125</v>
      </c>
      <c r="K143">
        <f t="shared" si="13"/>
        <v>34</v>
      </c>
      <c r="L143" s="1">
        <f t="shared" si="14"/>
        <v>18</v>
      </c>
      <c r="M143" t="str">
        <f t="shared" si="15"/>
        <v>2021</v>
      </c>
    </row>
    <row r="144" spans="1:13" x14ac:dyDescent="0.2">
      <c r="A144">
        <v>143</v>
      </c>
      <c r="B144" t="s">
        <v>72</v>
      </c>
      <c r="C144" t="s">
        <v>69</v>
      </c>
      <c r="D144" t="s">
        <v>14</v>
      </c>
      <c r="E144">
        <v>1067</v>
      </c>
      <c r="F144">
        <v>7</v>
      </c>
      <c r="G144">
        <v>1097</v>
      </c>
      <c r="H144">
        <f>COUNTIFS($D$1:D144,D144)</f>
        <v>19</v>
      </c>
      <c r="I144">
        <f t="shared" si="11"/>
        <v>34</v>
      </c>
      <c r="J144">
        <f t="shared" si="12"/>
        <v>0.55882352941176472</v>
      </c>
      <c r="K144">
        <f t="shared" si="13"/>
        <v>34</v>
      </c>
      <c r="L144" s="1">
        <f t="shared" si="14"/>
        <v>19</v>
      </c>
      <c r="M144" t="str">
        <f t="shared" si="15"/>
        <v>2021</v>
      </c>
    </row>
    <row r="145" spans="1:13" x14ac:dyDescent="0.2">
      <c r="A145">
        <v>144</v>
      </c>
      <c r="B145" t="s">
        <v>72</v>
      </c>
      <c r="C145" t="s">
        <v>69</v>
      </c>
      <c r="D145" t="s">
        <v>13</v>
      </c>
      <c r="E145">
        <v>862</v>
      </c>
      <c r="F145">
        <v>2</v>
      </c>
      <c r="G145">
        <v>859</v>
      </c>
      <c r="H145">
        <f>COUNTIFS($D$1:D145,D145)</f>
        <v>19</v>
      </c>
      <c r="I145">
        <f t="shared" si="11"/>
        <v>26</v>
      </c>
      <c r="J145">
        <f t="shared" si="12"/>
        <v>0.73076923076923073</v>
      </c>
      <c r="K145">
        <v>26</v>
      </c>
      <c r="L145" s="1">
        <f t="shared" si="14"/>
        <v>19</v>
      </c>
      <c r="M145" t="str">
        <f t="shared" si="15"/>
        <v>2021</v>
      </c>
    </row>
    <row r="146" spans="1:13" x14ac:dyDescent="0.2">
      <c r="A146">
        <v>145</v>
      </c>
      <c r="B146" t="s">
        <v>73</v>
      </c>
      <c r="C146" t="s">
        <v>65</v>
      </c>
      <c r="D146" t="s">
        <v>11</v>
      </c>
      <c r="E146">
        <v>1064</v>
      </c>
      <c r="F146">
        <v>3</v>
      </c>
      <c r="G146">
        <v>1071</v>
      </c>
      <c r="H146">
        <f>COUNTIFS($D$1:D146,D146)</f>
        <v>18</v>
      </c>
      <c r="I146">
        <f t="shared" si="11"/>
        <v>33</v>
      </c>
      <c r="J146">
        <f t="shared" si="12"/>
        <v>0.54545454545454541</v>
      </c>
      <c r="K146">
        <f t="shared" si="13"/>
        <v>34</v>
      </c>
      <c r="L146" s="1">
        <f t="shared" si="14"/>
        <v>19</v>
      </c>
      <c r="M146" t="str">
        <f t="shared" si="15"/>
        <v>2021</v>
      </c>
    </row>
    <row r="147" spans="1:13" x14ac:dyDescent="0.2">
      <c r="A147">
        <v>146</v>
      </c>
      <c r="B147" t="s">
        <v>73</v>
      </c>
      <c r="C147" t="s">
        <v>68</v>
      </c>
      <c r="D147" t="s">
        <v>6</v>
      </c>
      <c r="E147">
        <v>890</v>
      </c>
      <c r="F147">
        <v>0</v>
      </c>
      <c r="G147">
        <v>870</v>
      </c>
      <c r="H147">
        <f>COUNTIFS($D$1:D147,D147)</f>
        <v>18</v>
      </c>
      <c r="I147">
        <f t="shared" si="11"/>
        <v>33</v>
      </c>
      <c r="J147">
        <f t="shared" si="12"/>
        <v>0.54545454545454541</v>
      </c>
      <c r="K147">
        <f t="shared" si="13"/>
        <v>34</v>
      </c>
      <c r="L147" s="1">
        <f t="shared" si="14"/>
        <v>19</v>
      </c>
      <c r="M147" t="str">
        <f t="shared" si="15"/>
        <v>2021</v>
      </c>
    </row>
    <row r="148" spans="1:13" x14ac:dyDescent="0.2">
      <c r="A148">
        <v>147</v>
      </c>
      <c r="B148" t="s">
        <v>73</v>
      </c>
      <c r="C148" t="s">
        <v>65</v>
      </c>
      <c r="D148" t="s">
        <v>92</v>
      </c>
      <c r="E148">
        <v>1005</v>
      </c>
      <c r="F148">
        <v>6</v>
      </c>
      <c r="G148">
        <v>1034</v>
      </c>
      <c r="H148">
        <f>COUNTIFS($D$1:D148,D148)</f>
        <v>20</v>
      </c>
      <c r="I148">
        <f t="shared" si="11"/>
        <v>34</v>
      </c>
      <c r="J148">
        <f t="shared" si="12"/>
        <v>0.58823529411764708</v>
      </c>
      <c r="K148">
        <f t="shared" si="13"/>
        <v>34</v>
      </c>
      <c r="L148" s="1">
        <f t="shared" si="14"/>
        <v>20</v>
      </c>
      <c r="M148" t="str">
        <f t="shared" si="15"/>
        <v>2021</v>
      </c>
    </row>
    <row r="149" spans="1:13" x14ac:dyDescent="0.2">
      <c r="A149">
        <v>148</v>
      </c>
      <c r="B149" t="s">
        <v>73</v>
      </c>
      <c r="C149" t="s">
        <v>68</v>
      </c>
      <c r="D149" t="s">
        <v>9</v>
      </c>
      <c r="E149">
        <v>1067</v>
      </c>
      <c r="F149">
        <v>3</v>
      </c>
      <c r="G149">
        <v>1051</v>
      </c>
      <c r="H149">
        <f>COUNTIFS($D$1:D149,D149)</f>
        <v>19</v>
      </c>
      <c r="I149">
        <f t="shared" si="11"/>
        <v>25</v>
      </c>
      <c r="J149">
        <f t="shared" si="12"/>
        <v>0.76</v>
      </c>
      <c r="K149">
        <v>26</v>
      </c>
      <c r="L149" s="1">
        <f t="shared" si="14"/>
        <v>20</v>
      </c>
      <c r="M149" t="str">
        <f t="shared" si="15"/>
        <v>2021</v>
      </c>
    </row>
    <row r="150" spans="1:13" x14ac:dyDescent="0.2">
      <c r="A150">
        <v>149</v>
      </c>
      <c r="B150" t="s">
        <v>74</v>
      </c>
      <c r="C150" t="s">
        <v>68</v>
      </c>
      <c r="D150" t="s">
        <v>6</v>
      </c>
      <c r="E150">
        <v>870</v>
      </c>
      <c r="F150">
        <v>4</v>
      </c>
      <c r="G150">
        <v>901</v>
      </c>
      <c r="H150">
        <f>COUNTIFS($D$1:D150,D150)</f>
        <v>19</v>
      </c>
      <c r="I150">
        <f t="shared" si="11"/>
        <v>33</v>
      </c>
      <c r="J150">
        <f t="shared" si="12"/>
        <v>0.5757575757575758</v>
      </c>
      <c r="K150">
        <f t="shared" si="13"/>
        <v>34</v>
      </c>
      <c r="L150" s="1">
        <f t="shared" si="14"/>
        <v>20</v>
      </c>
      <c r="M150" t="str">
        <f t="shared" si="15"/>
        <v>2021</v>
      </c>
    </row>
    <row r="151" spans="1:13" x14ac:dyDescent="0.2">
      <c r="A151">
        <v>150</v>
      </c>
      <c r="B151" t="s">
        <v>74</v>
      </c>
      <c r="C151" t="s">
        <v>66</v>
      </c>
      <c r="D151" t="s">
        <v>7</v>
      </c>
      <c r="E151">
        <v>1048</v>
      </c>
      <c r="F151">
        <v>3</v>
      </c>
      <c r="G151">
        <v>1027</v>
      </c>
      <c r="H151">
        <f>COUNTIFS($D$1:D151,D151)</f>
        <v>19</v>
      </c>
      <c r="I151">
        <f t="shared" si="11"/>
        <v>33</v>
      </c>
      <c r="J151">
        <f t="shared" si="12"/>
        <v>0.5757575757575758</v>
      </c>
      <c r="K151">
        <f t="shared" si="13"/>
        <v>34</v>
      </c>
      <c r="L151" s="1">
        <f t="shared" si="14"/>
        <v>20</v>
      </c>
      <c r="M151" t="str">
        <f t="shared" si="15"/>
        <v>2021</v>
      </c>
    </row>
    <row r="152" spans="1:13" x14ac:dyDescent="0.2">
      <c r="A152">
        <v>151</v>
      </c>
      <c r="B152" t="s">
        <v>74</v>
      </c>
      <c r="C152" t="s">
        <v>66</v>
      </c>
      <c r="D152" t="s">
        <v>12</v>
      </c>
      <c r="E152">
        <v>970</v>
      </c>
      <c r="F152">
        <v>0</v>
      </c>
      <c r="G152">
        <v>935</v>
      </c>
      <c r="H152">
        <f>COUNTIFS($D$1:D152,D152)</f>
        <v>18</v>
      </c>
      <c r="I152">
        <f t="shared" si="11"/>
        <v>32</v>
      </c>
      <c r="J152">
        <f t="shared" si="12"/>
        <v>0.5625</v>
      </c>
      <c r="K152">
        <f t="shared" si="13"/>
        <v>34</v>
      </c>
      <c r="L152" s="1">
        <f t="shared" si="14"/>
        <v>19</v>
      </c>
      <c r="M152" t="str">
        <f t="shared" si="15"/>
        <v>2021</v>
      </c>
    </row>
    <row r="153" spans="1:13" x14ac:dyDescent="0.2">
      <c r="A153">
        <v>152</v>
      </c>
      <c r="B153" t="s">
        <v>74</v>
      </c>
      <c r="C153" t="s">
        <v>68</v>
      </c>
      <c r="D153" t="s">
        <v>9</v>
      </c>
      <c r="E153">
        <v>1051</v>
      </c>
      <c r="F153">
        <v>5</v>
      </c>
      <c r="G153">
        <v>1076</v>
      </c>
      <c r="H153">
        <f>COUNTIFS($D$1:D153,D153)</f>
        <v>20</v>
      </c>
      <c r="I153">
        <f t="shared" si="11"/>
        <v>25</v>
      </c>
      <c r="J153">
        <f t="shared" si="12"/>
        <v>0.8</v>
      </c>
      <c r="K153">
        <v>26</v>
      </c>
      <c r="L153" s="1">
        <f t="shared" si="14"/>
        <v>21</v>
      </c>
      <c r="M153" t="str">
        <f t="shared" si="15"/>
        <v>2021</v>
      </c>
    </row>
    <row r="154" spans="1:13" x14ac:dyDescent="0.2">
      <c r="A154">
        <v>153</v>
      </c>
      <c r="B154" t="s">
        <v>75</v>
      </c>
      <c r="C154" t="s">
        <v>65</v>
      </c>
      <c r="D154" t="s">
        <v>11</v>
      </c>
      <c r="E154">
        <v>1071</v>
      </c>
      <c r="F154">
        <v>4</v>
      </c>
      <c r="G154">
        <v>1072</v>
      </c>
      <c r="H154">
        <f>COUNTIFS($D$1:D154,D154)</f>
        <v>19</v>
      </c>
      <c r="I154">
        <f t="shared" si="11"/>
        <v>33</v>
      </c>
      <c r="J154">
        <f t="shared" si="12"/>
        <v>0.5757575757575758</v>
      </c>
      <c r="K154">
        <f t="shared" si="13"/>
        <v>34</v>
      </c>
      <c r="L154" s="1">
        <f t="shared" si="14"/>
        <v>20</v>
      </c>
      <c r="M154" t="str">
        <f t="shared" si="15"/>
        <v>2021</v>
      </c>
    </row>
    <row r="155" spans="1:13" x14ac:dyDescent="0.2">
      <c r="A155">
        <v>154</v>
      </c>
      <c r="B155" t="s">
        <v>75</v>
      </c>
      <c r="C155" t="s">
        <v>65</v>
      </c>
      <c r="D155" t="s">
        <v>92</v>
      </c>
      <c r="E155">
        <v>1034</v>
      </c>
      <c r="F155">
        <v>2</v>
      </c>
      <c r="G155">
        <v>1014</v>
      </c>
      <c r="H155">
        <f>COUNTIFS($D$1:D155,D155)</f>
        <v>21</v>
      </c>
      <c r="I155">
        <f t="shared" si="11"/>
        <v>34</v>
      </c>
      <c r="J155">
        <f t="shared" si="12"/>
        <v>0.61764705882352944</v>
      </c>
      <c r="K155">
        <f t="shared" si="13"/>
        <v>34</v>
      </c>
      <c r="L155" s="1">
        <f t="shared" si="14"/>
        <v>21</v>
      </c>
      <c r="M155" t="str">
        <f t="shared" si="15"/>
        <v>2021</v>
      </c>
    </row>
    <row r="156" spans="1:13" x14ac:dyDescent="0.2">
      <c r="A156">
        <v>155</v>
      </c>
      <c r="B156" t="s">
        <v>75</v>
      </c>
      <c r="C156" t="s">
        <v>69</v>
      </c>
      <c r="D156" t="s">
        <v>14</v>
      </c>
      <c r="E156">
        <v>1097</v>
      </c>
      <c r="F156">
        <v>2</v>
      </c>
      <c r="G156">
        <v>1085</v>
      </c>
      <c r="H156">
        <f>COUNTIFS($D$1:D156,D156)</f>
        <v>20</v>
      </c>
      <c r="I156">
        <f t="shared" si="11"/>
        <v>34</v>
      </c>
      <c r="J156">
        <f t="shared" si="12"/>
        <v>0.58823529411764708</v>
      </c>
      <c r="K156">
        <f t="shared" si="13"/>
        <v>34</v>
      </c>
      <c r="L156" s="1">
        <f t="shared" si="14"/>
        <v>20</v>
      </c>
      <c r="M156" t="str">
        <f t="shared" si="15"/>
        <v>2021</v>
      </c>
    </row>
    <row r="157" spans="1:13" x14ac:dyDescent="0.2">
      <c r="A157">
        <v>156</v>
      </c>
      <c r="B157" t="s">
        <v>75</v>
      </c>
      <c r="C157" t="s">
        <v>69</v>
      </c>
      <c r="D157" t="s">
        <v>13</v>
      </c>
      <c r="E157">
        <v>859</v>
      </c>
      <c r="F157">
        <v>5</v>
      </c>
      <c r="G157">
        <v>890</v>
      </c>
      <c r="H157">
        <f>COUNTIFS($D$1:D157,D157)</f>
        <v>20</v>
      </c>
      <c r="I157">
        <f t="shared" si="11"/>
        <v>26</v>
      </c>
      <c r="J157">
        <f t="shared" si="12"/>
        <v>0.76923076923076927</v>
      </c>
      <c r="K157">
        <v>26</v>
      </c>
      <c r="L157" s="1">
        <f t="shared" si="14"/>
        <v>20</v>
      </c>
      <c r="M157" t="str">
        <f t="shared" si="15"/>
        <v>2021</v>
      </c>
    </row>
    <row r="158" spans="1:13" x14ac:dyDescent="0.2">
      <c r="A158">
        <v>157</v>
      </c>
      <c r="B158" t="s">
        <v>76</v>
      </c>
      <c r="C158" t="s">
        <v>65</v>
      </c>
      <c r="D158" t="s">
        <v>11</v>
      </c>
      <c r="E158">
        <v>1072</v>
      </c>
      <c r="F158">
        <v>4</v>
      </c>
      <c r="G158">
        <v>1074</v>
      </c>
      <c r="H158">
        <f>COUNTIFS($D$1:D158,D158)</f>
        <v>20</v>
      </c>
      <c r="I158">
        <f t="shared" si="11"/>
        <v>33</v>
      </c>
      <c r="J158">
        <f t="shared" si="12"/>
        <v>0.60606060606060608</v>
      </c>
      <c r="K158">
        <f t="shared" si="13"/>
        <v>34</v>
      </c>
      <c r="L158" s="1">
        <f t="shared" si="14"/>
        <v>21</v>
      </c>
      <c r="M158" t="str">
        <f t="shared" si="15"/>
        <v>2021</v>
      </c>
    </row>
    <row r="159" spans="1:13" x14ac:dyDescent="0.2">
      <c r="A159">
        <v>158</v>
      </c>
      <c r="B159" t="s">
        <v>76</v>
      </c>
      <c r="C159" t="s">
        <v>68</v>
      </c>
      <c r="D159" t="s">
        <v>6</v>
      </c>
      <c r="E159">
        <v>901</v>
      </c>
      <c r="F159">
        <v>0</v>
      </c>
      <c r="G159">
        <v>883</v>
      </c>
      <c r="H159">
        <f>COUNTIFS($D$1:D159,D159)</f>
        <v>20</v>
      </c>
      <c r="I159">
        <f t="shared" si="11"/>
        <v>33</v>
      </c>
      <c r="J159">
        <f t="shared" si="12"/>
        <v>0.60606060606060608</v>
      </c>
      <c r="K159">
        <f t="shared" si="13"/>
        <v>34</v>
      </c>
      <c r="L159" s="1">
        <f t="shared" si="14"/>
        <v>21</v>
      </c>
      <c r="M159" t="str">
        <f t="shared" si="15"/>
        <v>2021</v>
      </c>
    </row>
    <row r="160" spans="1:13" x14ac:dyDescent="0.2">
      <c r="A160">
        <v>159</v>
      </c>
      <c r="B160" t="s">
        <v>76</v>
      </c>
      <c r="C160" t="s">
        <v>65</v>
      </c>
      <c r="D160" t="s">
        <v>92</v>
      </c>
      <c r="E160">
        <v>1014</v>
      </c>
      <c r="F160">
        <v>3</v>
      </c>
      <c r="G160">
        <v>1014</v>
      </c>
      <c r="H160">
        <f>COUNTIFS($D$1:D160,D160)</f>
        <v>22</v>
      </c>
      <c r="I160">
        <f t="shared" si="11"/>
        <v>34</v>
      </c>
      <c r="J160">
        <f t="shared" si="12"/>
        <v>0.6470588235294118</v>
      </c>
      <c r="K160">
        <f t="shared" si="13"/>
        <v>34</v>
      </c>
      <c r="L160" s="1">
        <f t="shared" si="14"/>
        <v>22</v>
      </c>
      <c r="M160" t="str">
        <f t="shared" si="15"/>
        <v>2021</v>
      </c>
    </row>
    <row r="161" spans="1:13" x14ac:dyDescent="0.2">
      <c r="A161">
        <v>160</v>
      </c>
      <c r="B161" t="s">
        <v>76</v>
      </c>
      <c r="C161" t="s">
        <v>68</v>
      </c>
      <c r="D161" t="s">
        <v>9</v>
      </c>
      <c r="E161">
        <v>1076</v>
      </c>
      <c r="F161">
        <v>5</v>
      </c>
      <c r="G161">
        <v>1092</v>
      </c>
      <c r="H161">
        <f>COUNTIFS($D$1:D161,D161)</f>
        <v>21</v>
      </c>
      <c r="I161">
        <f t="shared" si="11"/>
        <v>25</v>
      </c>
      <c r="J161">
        <f t="shared" si="12"/>
        <v>0.84</v>
      </c>
      <c r="K161">
        <v>26</v>
      </c>
      <c r="L161" s="1">
        <f t="shared" si="14"/>
        <v>22</v>
      </c>
      <c r="M161" t="str">
        <f t="shared" si="15"/>
        <v>2021</v>
      </c>
    </row>
    <row r="162" spans="1:13" x14ac:dyDescent="0.2">
      <c r="A162">
        <v>161</v>
      </c>
      <c r="B162" t="s">
        <v>77</v>
      </c>
      <c r="C162" t="s">
        <v>66</v>
      </c>
      <c r="D162" t="s">
        <v>7</v>
      </c>
      <c r="E162">
        <v>1027</v>
      </c>
      <c r="F162">
        <v>4</v>
      </c>
      <c r="G162">
        <v>1025</v>
      </c>
      <c r="H162">
        <f>COUNTIFS($D$1:D162,D162)</f>
        <v>20</v>
      </c>
      <c r="I162">
        <f t="shared" si="11"/>
        <v>33</v>
      </c>
      <c r="J162">
        <f t="shared" si="12"/>
        <v>0.60606060606060608</v>
      </c>
      <c r="K162">
        <f t="shared" si="13"/>
        <v>34</v>
      </c>
      <c r="L162" s="1">
        <f t="shared" si="14"/>
        <v>21</v>
      </c>
      <c r="M162" t="str">
        <f t="shared" si="15"/>
        <v>2021</v>
      </c>
    </row>
    <row r="163" spans="1:13" x14ac:dyDescent="0.2">
      <c r="A163">
        <v>162</v>
      </c>
      <c r="B163" t="s">
        <v>77</v>
      </c>
      <c r="C163" t="s">
        <v>66</v>
      </c>
      <c r="D163" t="s">
        <v>12</v>
      </c>
      <c r="E163">
        <v>935</v>
      </c>
      <c r="F163">
        <v>1</v>
      </c>
      <c r="G163">
        <v>910</v>
      </c>
      <c r="H163">
        <f>COUNTIFS($D$1:D163,D163)</f>
        <v>19</v>
      </c>
      <c r="I163">
        <f t="shared" si="11"/>
        <v>32</v>
      </c>
      <c r="J163">
        <f t="shared" si="12"/>
        <v>0.59375</v>
      </c>
      <c r="K163">
        <f t="shared" si="13"/>
        <v>34</v>
      </c>
      <c r="L163" s="1">
        <f t="shared" si="14"/>
        <v>20</v>
      </c>
      <c r="M163" t="str">
        <f t="shared" si="15"/>
        <v>2021</v>
      </c>
    </row>
    <row r="164" spans="1:13" x14ac:dyDescent="0.2">
      <c r="A164">
        <v>163</v>
      </c>
      <c r="B164" t="s">
        <v>77</v>
      </c>
      <c r="C164" t="s">
        <v>69</v>
      </c>
      <c r="D164" t="s">
        <v>14</v>
      </c>
      <c r="E164">
        <v>1085</v>
      </c>
      <c r="F164">
        <v>3</v>
      </c>
      <c r="G164">
        <v>1084</v>
      </c>
      <c r="H164">
        <f>COUNTIFS($D$1:D164,D164)</f>
        <v>21</v>
      </c>
      <c r="I164">
        <f t="shared" si="11"/>
        <v>34</v>
      </c>
      <c r="J164">
        <f t="shared" si="12"/>
        <v>0.61764705882352944</v>
      </c>
      <c r="K164">
        <f t="shared" si="13"/>
        <v>34</v>
      </c>
      <c r="L164" s="1">
        <f t="shared" si="14"/>
        <v>21</v>
      </c>
      <c r="M164" t="str">
        <f t="shared" si="15"/>
        <v>2021</v>
      </c>
    </row>
    <row r="165" spans="1:13" x14ac:dyDescent="0.2">
      <c r="A165">
        <v>164</v>
      </c>
      <c r="B165" t="s">
        <v>77</v>
      </c>
      <c r="C165" t="s">
        <v>69</v>
      </c>
      <c r="D165" t="s">
        <v>13</v>
      </c>
      <c r="E165">
        <v>890</v>
      </c>
      <c r="F165">
        <v>5</v>
      </c>
      <c r="G165">
        <v>918</v>
      </c>
      <c r="H165">
        <f>COUNTIFS($D$1:D165,D165)</f>
        <v>21</v>
      </c>
      <c r="I165">
        <f t="shared" si="11"/>
        <v>26</v>
      </c>
      <c r="J165">
        <f t="shared" si="12"/>
        <v>0.80769230769230771</v>
      </c>
      <c r="K165">
        <v>26</v>
      </c>
      <c r="L165" s="1">
        <f t="shared" si="14"/>
        <v>21</v>
      </c>
      <c r="M165" t="str">
        <f t="shared" si="15"/>
        <v>2021</v>
      </c>
    </row>
    <row r="166" spans="1:13" x14ac:dyDescent="0.2">
      <c r="A166">
        <v>165</v>
      </c>
      <c r="B166" t="s">
        <v>78</v>
      </c>
      <c r="C166" t="s">
        <v>65</v>
      </c>
      <c r="D166" t="s">
        <v>11</v>
      </c>
      <c r="E166">
        <v>1074</v>
      </c>
      <c r="F166">
        <v>1</v>
      </c>
      <c r="G166">
        <v>1036</v>
      </c>
      <c r="H166">
        <f>COUNTIFS($D$1:D166,D166)</f>
        <v>21</v>
      </c>
      <c r="I166">
        <f t="shared" si="11"/>
        <v>33</v>
      </c>
      <c r="J166">
        <f t="shared" si="12"/>
        <v>0.63636363636363635</v>
      </c>
      <c r="K166">
        <f t="shared" si="13"/>
        <v>34</v>
      </c>
      <c r="L166" s="1">
        <f t="shared" si="14"/>
        <v>22</v>
      </c>
      <c r="M166" t="str">
        <f t="shared" si="15"/>
        <v>2021</v>
      </c>
    </row>
    <row r="167" spans="1:13" x14ac:dyDescent="0.2">
      <c r="A167">
        <v>166</v>
      </c>
      <c r="B167" t="s">
        <v>78</v>
      </c>
      <c r="C167" t="s">
        <v>66</v>
      </c>
      <c r="D167" t="s">
        <v>7</v>
      </c>
      <c r="E167">
        <v>1025</v>
      </c>
      <c r="F167">
        <v>5</v>
      </c>
      <c r="G167">
        <v>1059</v>
      </c>
      <c r="H167">
        <f>COUNTIFS($D$1:D167,D167)</f>
        <v>21</v>
      </c>
      <c r="I167">
        <f t="shared" si="11"/>
        <v>33</v>
      </c>
      <c r="J167">
        <f t="shared" si="12"/>
        <v>0.63636363636363635</v>
      </c>
      <c r="K167">
        <f t="shared" si="13"/>
        <v>34</v>
      </c>
      <c r="L167" s="1">
        <f t="shared" si="14"/>
        <v>22</v>
      </c>
      <c r="M167" t="str">
        <f t="shared" si="15"/>
        <v>2021</v>
      </c>
    </row>
    <row r="168" spans="1:13" x14ac:dyDescent="0.2">
      <c r="A168">
        <v>167</v>
      </c>
      <c r="B168" t="s">
        <v>78</v>
      </c>
      <c r="C168" t="s">
        <v>66</v>
      </c>
      <c r="D168" t="s">
        <v>12</v>
      </c>
      <c r="E168">
        <v>910</v>
      </c>
      <c r="F168">
        <v>4</v>
      </c>
      <c r="G168">
        <v>948</v>
      </c>
      <c r="H168">
        <f>COUNTIFS($D$1:D168,D168)</f>
        <v>20</v>
      </c>
      <c r="I168">
        <f t="shared" si="11"/>
        <v>32</v>
      </c>
      <c r="J168">
        <f t="shared" si="12"/>
        <v>0.625</v>
      </c>
      <c r="K168">
        <f t="shared" si="13"/>
        <v>34</v>
      </c>
      <c r="L168" s="1">
        <f t="shared" si="14"/>
        <v>21</v>
      </c>
      <c r="M168" t="str">
        <f t="shared" si="15"/>
        <v>2021</v>
      </c>
    </row>
    <row r="169" spans="1:13" x14ac:dyDescent="0.2">
      <c r="A169">
        <v>168</v>
      </c>
      <c r="B169" t="s">
        <v>78</v>
      </c>
      <c r="C169" t="s">
        <v>65</v>
      </c>
      <c r="D169" t="s">
        <v>92</v>
      </c>
      <c r="E169">
        <v>1014</v>
      </c>
      <c r="F169">
        <v>1</v>
      </c>
      <c r="G169">
        <v>980</v>
      </c>
      <c r="H169">
        <f>COUNTIFS($D$1:D169,D169)</f>
        <v>23</v>
      </c>
      <c r="I169">
        <f t="shared" si="11"/>
        <v>34</v>
      </c>
      <c r="J169">
        <f t="shared" si="12"/>
        <v>0.67647058823529416</v>
      </c>
      <c r="K169">
        <f t="shared" si="13"/>
        <v>34</v>
      </c>
      <c r="L169" s="1">
        <f t="shared" si="14"/>
        <v>23</v>
      </c>
      <c r="M169" t="str">
        <f t="shared" si="15"/>
        <v>2021</v>
      </c>
    </row>
    <row r="170" spans="1:13" x14ac:dyDescent="0.2">
      <c r="A170">
        <v>169</v>
      </c>
      <c r="B170" t="s">
        <v>79</v>
      </c>
      <c r="C170" t="s">
        <v>68</v>
      </c>
      <c r="D170" t="s">
        <v>6</v>
      </c>
      <c r="E170">
        <v>883</v>
      </c>
      <c r="F170">
        <v>2</v>
      </c>
      <c r="G170">
        <v>867</v>
      </c>
      <c r="H170">
        <f>COUNTIFS($D$1:D170,D170)</f>
        <v>21</v>
      </c>
      <c r="I170">
        <f t="shared" si="11"/>
        <v>33</v>
      </c>
      <c r="J170">
        <f t="shared" si="12"/>
        <v>0.63636363636363635</v>
      </c>
      <c r="K170">
        <f t="shared" si="13"/>
        <v>34</v>
      </c>
      <c r="L170" s="1">
        <f t="shared" si="14"/>
        <v>22</v>
      </c>
      <c r="M170" t="str">
        <f t="shared" si="15"/>
        <v>2021</v>
      </c>
    </row>
    <row r="171" spans="1:13" x14ac:dyDescent="0.2">
      <c r="A171">
        <v>170</v>
      </c>
      <c r="B171" t="s">
        <v>79</v>
      </c>
      <c r="C171" t="s">
        <v>69</v>
      </c>
      <c r="D171" t="s">
        <v>14</v>
      </c>
      <c r="E171">
        <v>1084</v>
      </c>
      <c r="F171">
        <v>2</v>
      </c>
      <c r="G171">
        <v>1067</v>
      </c>
      <c r="H171">
        <f>COUNTIFS($D$1:D171,D171)</f>
        <v>22</v>
      </c>
      <c r="I171">
        <f t="shared" si="11"/>
        <v>34</v>
      </c>
      <c r="J171">
        <f t="shared" si="12"/>
        <v>0.6470588235294118</v>
      </c>
      <c r="K171">
        <f t="shared" si="13"/>
        <v>34</v>
      </c>
      <c r="L171" s="1">
        <f t="shared" si="14"/>
        <v>22</v>
      </c>
      <c r="M171" t="str">
        <f t="shared" si="15"/>
        <v>2021</v>
      </c>
    </row>
    <row r="172" spans="1:13" x14ac:dyDescent="0.2">
      <c r="A172">
        <v>171</v>
      </c>
      <c r="B172" t="s">
        <v>79</v>
      </c>
      <c r="C172" t="s">
        <v>68</v>
      </c>
      <c r="D172" t="s">
        <v>9</v>
      </c>
      <c r="E172">
        <v>1092</v>
      </c>
      <c r="F172">
        <v>7</v>
      </c>
      <c r="G172">
        <v>1109</v>
      </c>
      <c r="H172">
        <f>COUNTIFS($D$1:D172,D172)</f>
        <v>22</v>
      </c>
      <c r="I172">
        <f t="shared" si="11"/>
        <v>25</v>
      </c>
      <c r="J172">
        <f t="shared" si="12"/>
        <v>0.88</v>
      </c>
      <c r="K172">
        <v>26</v>
      </c>
      <c r="L172" s="1">
        <f t="shared" si="14"/>
        <v>23</v>
      </c>
      <c r="M172" t="str">
        <f t="shared" si="15"/>
        <v>2021</v>
      </c>
    </row>
    <row r="173" spans="1:13" x14ac:dyDescent="0.2">
      <c r="A173">
        <v>172</v>
      </c>
      <c r="B173" t="s">
        <v>79</v>
      </c>
      <c r="C173" t="s">
        <v>69</v>
      </c>
      <c r="D173" t="s">
        <v>13</v>
      </c>
      <c r="E173">
        <v>918</v>
      </c>
      <c r="F173">
        <v>7</v>
      </c>
      <c r="G173">
        <v>934</v>
      </c>
      <c r="H173">
        <f>COUNTIFS($D$1:D173,D173)</f>
        <v>22</v>
      </c>
      <c r="I173">
        <f t="shared" si="11"/>
        <v>26</v>
      </c>
      <c r="J173">
        <f t="shared" si="12"/>
        <v>0.84615384615384615</v>
      </c>
      <c r="K173">
        <v>26</v>
      </c>
      <c r="L173" s="1">
        <f t="shared" si="14"/>
        <v>22</v>
      </c>
      <c r="M173" t="str">
        <f t="shared" si="15"/>
        <v>2021</v>
      </c>
    </row>
    <row r="174" spans="1:13" x14ac:dyDescent="0.2">
      <c r="A174">
        <v>173</v>
      </c>
      <c r="B174" t="s">
        <v>80</v>
      </c>
      <c r="C174" t="s">
        <v>65</v>
      </c>
      <c r="D174" t="s">
        <v>11</v>
      </c>
      <c r="E174">
        <v>1036</v>
      </c>
      <c r="F174">
        <v>4</v>
      </c>
      <c r="G174">
        <v>1039</v>
      </c>
      <c r="H174">
        <f>COUNTIFS($D$1:D174,D174)</f>
        <v>22</v>
      </c>
      <c r="I174">
        <f t="shared" si="11"/>
        <v>33</v>
      </c>
      <c r="J174">
        <f t="shared" si="12"/>
        <v>0.66666666666666663</v>
      </c>
      <c r="K174">
        <f t="shared" si="13"/>
        <v>34</v>
      </c>
      <c r="L174" s="1">
        <f t="shared" si="14"/>
        <v>23</v>
      </c>
      <c r="M174" t="str">
        <f t="shared" si="15"/>
        <v>2021</v>
      </c>
    </row>
    <row r="175" spans="1:13" x14ac:dyDescent="0.2">
      <c r="A175">
        <v>174</v>
      </c>
      <c r="B175" t="s">
        <v>80</v>
      </c>
      <c r="C175" t="s">
        <v>65</v>
      </c>
      <c r="D175" t="s">
        <v>92</v>
      </c>
      <c r="E175">
        <v>980</v>
      </c>
      <c r="F175">
        <v>4</v>
      </c>
      <c r="G175">
        <v>986</v>
      </c>
      <c r="H175">
        <f>COUNTIFS($D$1:D175,D175)</f>
        <v>24</v>
      </c>
      <c r="I175">
        <f t="shared" si="11"/>
        <v>34</v>
      </c>
      <c r="J175">
        <f t="shared" si="12"/>
        <v>0.70588235294117652</v>
      </c>
      <c r="K175">
        <f t="shared" si="13"/>
        <v>34</v>
      </c>
      <c r="L175" s="1">
        <f t="shared" si="14"/>
        <v>24</v>
      </c>
      <c r="M175" t="str">
        <f t="shared" si="15"/>
        <v>2021</v>
      </c>
    </row>
    <row r="176" spans="1:13" x14ac:dyDescent="0.2">
      <c r="A176">
        <v>175</v>
      </c>
      <c r="B176" t="s">
        <v>80</v>
      </c>
      <c r="C176" t="s">
        <v>69</v>
      </c>
      <c r="D176" t="s">
        <v>14</v>
      </c>
      <c r="E176">
        <v>1067</v>
      </c>
      <c r="F176">
        <v>2</v>
      </c>
      <c r="G176">
        <v>1041</v>
      </c>
      <c r="H176">
        <f>COUNTIFS($D$1:D176,D176)</f>
        <v>23</v>
      </c>
      <c r="I176">
        <f t="shared" si="11"/>
        <v>34</v>
      </c>
      <c r="J176">
        <f t="shared" si="12"/>
        <v>0.67647058823529416</v>
      </c>
      <c r="K176">
        <f t="shared" si="13"/>
        <v>34</v>
      </c>
      <c r="L176" s="1">
        <f t="shared" si="14"/>
        <v>23</v>
      </c>
      <c r="M176" t="str">
        <f t="shared" si="15"/>
        <v>2021</v>
      </c>
    </row>
    <row r="177" spans="1:13" x14ac:dyDescent="0.2">
      <c r="A177">
        <v>176</v>
      </c>
      <c r="B177" t="s">
        <v>80</v>
      </c>
      <c r="C177" t="s">
        <v>69</v>
      </c>
      <c r="D177" t="s">
        <v>13</v>
      </c>
      <c r="E177">
        <v>934</v>
      </c>
      <c r="F177">
        <v>5</v>
      </c>
      <c r="G177">
        <v>951</v>
      </c>
      <c r="H177">
        <f>COUNTIFS($D$1:D177,D177)</f>
        <v>23</v>
      </c>
      <c r="I177">
        <f t="shared" si="11"/>
        <v>26</v>
      </c>
      <c r="J177">
        <f t="shared" si="12"/>
        <v>0.88461538461538458</v>
      </c>
      <c r="K177">
        <v>26</v>
      </c>
      <c r="L177" s="1">
        <f t="shared" si="14"/>
        <v>23</v>
      </c>
      <c r="M177" t="str">
        <f t="shared" si="15"/>
        <v>2021</v>
      </c>
    </row>
    <row r="178" spans="1:13" x14ac:dyDescent="0.2">
      <c r="A178">
        <v>177</v>
      </c>
      <c r="B178" t="s">
        <v>81</v>
      </c>
      <c r="C178" t="s">
        <v>68</v>
      </c>
      <c r="D178" t="s">
        <v>6</v>
      </c>
      <c r="E178">
        <v>867</v>
      </c>
      <c r="F178">
        <v>1</v>
      </c>
      <c r="G178">
        <v>848</v>
      </c>
      <c r="H178">
        <f>COUNTIFS($D$1:D178,D178)</f>
        <v>22</v>
      </c>
      <c r="I178">
        <f t="shared" si="11"/>
        <v>33</v>
      </c>
      <c r="J178">
        <f t="shared" si="12"/>
        <v>0.66666666666666663</v>
      </c>
      <c r="K178">
        <f t="shared" si="13"/>
        <v>34</v>
      </c>
      <c r="L178" s="1">
        <f t="shared" si="14"/>
        <v>23</v>
      </c>
      <c r="M178" t="str">
        <f t="shared" si="15"/>
        <v>2021</v>
      </c>
    </row>
    <row r="179" spans="1:13" x14ac:dyDescent="0.2">
      <c r="A179">
        <v>178</v>
      </c>
      <c r="B179" t="s">
        <v>81</v>
      </c>
      <c r="C179" t="s">
        <v>66</v>
      </c>
      <c r="D179" t="s">
        <v>7</v>
      </c>
      <c r="E179">
        <v>1059</v>
      </c>
      <c r="F179">
        <v>5</v>
      </c>
      <c r="G179">
        <v>1061</v>
      </c>
      <c r="H179">
        <f>COUNTIFS($D$1:D179,D179)</f>
        <v>22</v>
      </c>
      <c r="I179">
        <f t="shared" si="11"/>
        <v>33</v>
      </c>
      <c r="J179">
        <f t="shared" si="12"/>
        <v>0.66666666666666663</v>
      </c>
      <c r="K179">
        <f t="shared" si="13"/>
        <v>34</v>
      </c>
      <c r="L179" s="1">
        <f t="shared" si="14"/>
        <v>23</v>
      </c>
      <c r="M179" t="str">
        <f t="shared" si="15"/>
        <v>2021</v>
      </c>
    </row>
    <row r="180" spans="1:13" x14ac:dyDescent="0.2">
      <c r="A180">
        <v>179</v>
      </c>
      <c r="B180" t="s">
        <v>81</v>
      </c>
      <c r="C180" t="s">
        <v>66</v>
      </c>
      <c r="D180" t="s">
        <v>12</v>
      </c>
      <c r="E180">
        <v>948</v>
      </c>
      <c r="F180">
        <v>4</v>
      </c>
      <c r="G180">
        <v>953</v>
      </c>
      <c r="H180">
        <f>COUNTIFS($D$1:D180,D180)</f>
        <v>21</v>
      </c>
      <c r="I180">
        <f t="shared" si="11"/>
        <v>32</v>
      </c>
      <c r="J180">
        <f t="shared" si="12"/>
        <v>0.65625</v>
      </c>
      <c r="K180">
        <f t="shared" si="13"/>
        <v>34</v>
      </c>
      <c r="L180" s="1">
        <f t="shared" si="14"/>
        <v>22</v>
      </c>
      <c r="M180" t="str">
        <f t="shared" si="15"/>
        <v>2021</v>
      </c>
    </row>
    <row r="181" spans="1:13" x14ac:dyDescent="0.2">
      <c r="A181">
        <v>180</v>
      </c>
      <c r="B181" t="s">
        <v>81</v>
      </c>
      <c r="C181" t="s">
        <v>68</v>
      </c>
      <c r="D181" t="s">
        <v>9</v>
      </c>
      <c r="E181">
        <v>1109</v>
      </c>
      <c r="F181">
        <v>6</v>
      </c>
      <c r="G181">
        <v>1121</v>
      </c>
      <c r="H181">
        <f>COUNTIFS($D$1:D181,D181)</f>
        <v>23</v>
      </c>
      <c r="I181">
        <f t="shared" si="11"/>
        <v>25</v>
      </c>
      <c r="J181">
        <f t="shared" si="12"/>
        <v>0.92</v>
      </c>
      <c r="K181">
        <v>26</v>
      </c>
      <c r="L181" s="1">
        <f t="shared" si="14"/>
        <v>24</v>
      </c>
      <c r="M181" t="str">
        <f t="shared" si="15"/>
        <v>2021</v>
      </c>
    </row>
    <row r="182" spans="1:13" x14ac:dyDescent="0.2">
      <c r="A182">
        <v>181</v>
      </c>
      <c r="B182" t="s">
        <v>82</v>
      </c>
      <c r="C182" t="s">
        <v>6</v>
      </c>
      <c r="D182" t="s">
        <v>6</v>
      </c>
      <c r="E182">
        <v>848</v>
      </c>
      <c r="F182">
        <v>2</v>
      </c>
      <c r="G182">
        <v>843</v>
      </c>
      <c r="H182">
        <f>COUNTIFS($D$1:D182,D182)</f>
        <v>23</v>
      </c>
      <c r="I182">
        <f t="shared" si="11"/>
        <v>33</v>
      </c>
      <c r="J182">
        <f t="shared" si="12"/>
        <v>0.69696969696969702</v>
      </c>
      <c r="K182">
        <f t="shared" si="13"/>
        <v>34</v>
      </c>
      <c r="L182" s="1">
        <f t="shared" si="14"/>
        <v>24</v>
      </c>
      <c r="M182" t="str">
        <f t="shared" si="15"/>
        <v>2021</v>
      </c>
    </row>
    <row r="183" spans="1:13" x14ac:dyDescent="0.2">
      <c r="A183">
        <v>182</v>
      </c>
      <c r="B183" t="s">
        <v>82</v>
      </c>
      <c r="C183" t="s">
        <v>9</v>
      </c>
      <c r="D183" t="s">
        <v>9</v>
      </c>
      <c r="E183">
        <v>1121</v>
      </c>
      <c r="F183">
        <v>5</v>
      </c>
      <c r="G183">
        <v>1126</v>
      </c>
      <c r="H183">
        <f>COUNTIFS($D$1:D183,D183)</f>
        <v>24</v>
      </c>
      <c r="I183">
        <f t="shared" si="11"/>
        <v>25</v>
      </c>
      <c r="J183">
        <f t="shared" si="12"/>
        <v>0.96</v>
      </c>
      <c r="K183">
        <v>26</v>
      </c>
      <c r="L183" s="1">
        <f t="shared" si="14"/>
        <v>25</v>
      </c>
      <c r="M183" t="str">
        <f t="shared" si="15"/>
        <v>2021</v>
      </c>
    </row>
    <row r="184" spans="1:13" x14ac:dyDescent="0.2">
      <c r="A184">
        <v>183</v>
      </c>
      <c r="B184" t="s">
        <v>83</v>
      </c>
      <c r="C184" t="s">
        <v>66</v>
      </c>
      <c r="D184" t="s">
        <v>7</v>
      </c>
      <c r="E184">
        <v>1061</v>
      </c>
      <c r="F184">
        <v>6</v>
      </c>
      <c r="G184">
        <v>1091</v>
      </c>
      <c r="H184">
        <f>COUNTIFS($D$1:D184,D184)</f>
        <v>23</v>
      </c>
      <c r="I184">
        <f t="shared" si="11"/>
        <v>33</v>
      </c>
      <c r="J184">
        <f t="shared" si="12"/>
        <v>0.69696969696969702</v>
      </c>
      <c r="K184">
        <f t="shared" si="13"/>
        <v>34</v>
      </c>
      <c r="L184" s="1">
        <f t="shared" si="14"/>
        <v>24</v>
      </c>
      <c r="M184" t="str">
        <f t="shared" si="15"/>
        <v>2021</v>
      </c>
    </row>
    <row r="185" spans="1:13" x14ac:dyDescent="0.2">
      <c r="A185">
        <v>184</v>
      </c>
      <c r="B185" t="s">
        <v>83</v>
      </c>
      <c r="C185" t="s">
        <v>66</v>
      </c>
      <c r="D185" t="s">
        <v>12</v>
      </c>
      <c r="E185">
        <v>953</v>
      </c>
      <c r="F185">
        <v>2</v>
      </c>
      <c r="G185">
        <v>973</v>
      </c>
      <c r="H185">
        <f>COUNTIFS($D$1:D185,D185)</f>
        <v>22</v>
      </c>
      <c r="I185">
        <f t="shared" si="11"/>
        <v>32</v>
      </c>
      <c r="J185">
        <f t="shared" si="12"/>
        <v>0.6875</v>
      </c>
      <c r="K185">
        <f t="shared" si="13"/>
        <v>34</v>
      </c>
      <c r="L185" s="1">
        <f t="shared" si="14"/>
        <v>23</v>
      </c>
      <c r="M185" t="str">
        <f t="shared" si="15"/>
        <v>2021</v>
      </c>
    </row>
    <row r="186" spans="1:13" x14ac:dyDescent="0.2">
      <c r="A186">
        <v>185</v>
      </c>
      <c r="B186" t="s">
        <v>83</v>
      </c>
      <c r="C186" t="s">
        <v>69</v>
      </c>
      <c r="D186" t="s">
        <v>14</v>
      </c>
      <c r="E186">
        <v>1041</v>
      </c>
      <c r="F186">
        <v>1</v>
      </c>
      <c r="G186">
        <v>1015</v>
      </c>
      <c r="H186">
        <f>COUNTIFS($D$1:D186,D186)</f>
        <v>24</v>
      </c>
      <c r="I186">
        <f t="shared" si="11"/>
        <v>34</v>
      </c>
      <c r="J186">
        <f t="shared" si="12"/>
        <v>0.70588235294117652</v>
      </c>
      <c r="K186">
        <f t="shared" si="13"/>
        <v>34</v>
      </c>
      <c r="L186" s="1">
        <f t="shared" si="14"/>
        <v>24</v>
      </c>
      <c r="M186" t="str">
        <f t="shared" si="15"/>
        <v>2021</v>
      </c>
    </row>
    <row r="187" spans="1:13" x14ac:dyDescent="0.2">
      <c r="A187">
        <v>186</v>
      </c>
      <c r="B187" t="s">
        <v>83</v>
      </c>
      <c r="C187" t="s">
        <v>69</v>
      </c>
      <c r="D187" t="s">
        <v>13</v>
      </c>
      <c r="E187">
        <v>951</v>
      </c>
      <c r="F187">
        <v>0</v>
      </c>
      <c r="G187">
        <v>927</v>
      </c>
      <c r="H187">
        <f>COUNTIFS($D$1:D187,D187)</f>
        <v>24</v>
      </c>
      <c r="I187">
        <f t="shared" si="11"/>
        <v>26</v>
      </c>
      <c r="J187">
        <f t="shared" si="12"/>
        <v>0.92307692307692313</v>
      </c>
      <c r="K187">
        <v>26</v>
      </c>
      <c r="L187" s="1">
        <f t="shared" si="14"/>
        <v>24</v>
      </c>
      <c r="M187" t="str">
        <f t="shared" si="15"/>
        <v>2021</v>
      </c>
    </row>
    <row r="188" spans="1:13" x14ac:dyDescent="0.2">
      <c r="A188">
        <v>187</v>
      </c>
      <c r="B188" t="s">
        <v>84</v>
      </c>
      <c r="C188" t="s">
        <v>65</v>
      </c>
      <c r="D188" t="s">
        <v>11</v>
      </c>
      <c r="E188">
        <v>1039</v>
      </c>
      <c r="F188">
        <v>2</v>
      </c>
      <c r="G188">
        <v>1022</v>
      </c>
      <c r="H188">
        <f>COUNTIFS($D$1:D188,D188)</f>
        <v>23</v>
      </c>
      <c r="I188">
        <f t="shared" si="11"/>
        <v>33</v>
      </c>
      <c r="J188">
        <f t="shared" si="12"/>
        <v>0.69696969696969702</v>
      </c>
      <c r="K188">
        <f t="shared" si="13"/>
        <v>34</v>
      </c>
      <c r="L188" s="1">
        <f t="shared" si="14"/>
        <v>24</v>
      </c>
      <c r="M188" t="str">
        <f t="shared" si="15"/>
        <v>2021</v>
      </c>
    </row>
    <row r="189" spans="1:13" x14ac:dyDescent="0.2">
      <c r="A189">
        <v>188</v>
      </c>
      <c r="B189" t="s">
        <v>84</v>
      </c>
      <c r="C189" t="s">
        <v>66</v>
      </c>
      <c r="D189" t="s">
        <v>7</v>
      </c>
      <c r="E189">
        <v>1091</v>
      </c>
      <c r="F189">
        <v>4</v>
      </c>
      <c r="G189">
        <v>1100</v>
      </c>
      <c r="H189">
        <f>COUNTIFS($D$1:D189,D189)</f>
        <v>24</v>
      </c>
      <c r="I189">
        <f t="shared" si="11"/>
        <v>33</v>
      </c>
      <c r="J189">
        <f t="shared" si="12"/>
        <v>0.72727272727272729</v>
      </c>
      <c r="K189">
        <f t="shared" si="13"/>
        <v>34</v>
      </c>
      <c r="L189" s="1">
        <f t="shared" si="14"/>
        <v>25</v>
      </c>
      <c r="M189" t="str">
        <f t="shared" si="15"/>
        <v>2021</v>
      </c>
    </row>
    <row r="190" spans="1:13" x14ac:dyDescent="0.2">
      <c r="A190">
        <v>189</v>
      </c>
      <c r="B190" t="s">
        <v>84</v>
      </c>
      <c r="C190" t="s">
        <v>66</v>
      </c>
      <c r="D190" t="s">
        <v>12</v>
      </c>
      <c r="E190">
        <v>973</v>
      </c>
      <c r="F190">
        <v>3</v>
      </c>
      <c r="G190">
        <v>974</v>
      </c>
      <c r="H190">
        <f>COUNTIFS($D$1:D190,D190)</f>
        <v>23</v>
      </c>
      <c r="I190">
        <f t="shared" si="11"/>
        <v>32</v>
      </c>
      <c r="J190">
        <f t="shared" si="12"/>
        <v>0.71875</v>
      </c>
      <c r="K190">
        <f t="shared" si="13"/>
        <v>34</v>
      </c>
      <c r="L190" s="1">
        <f t="shared" si="14"/>
        <v>24</v>
      </c>
      <c r="M190" t="str">
        <f t="shared" si="15"/>
        <v>2021</v>
      </c>
    </row>
    <row r="191" spans="1:13" x14ac:dyDescent="0.2">
      <c r="A191">
        <v>190</v>
      </c>
      <c r="B191" t="s">
        <v>84</v>
      </c>
      <c r="C191" t="s">
        <v>65</v>
      </c>
      <c r="D191" t="s">
        <v>92</v>
      </c>
      <c r="E191">
        <v>986</v>
      </c>
      <c r="F191">
        <v>4</v>
      </c>
      <c r="G191">
        <v>993</v>
      </c>
      <c r="H191">
        <f>COUNTIFS($D$1:D191,D191)</f>
        <v>25</v>
      </c>
      <c r="I191">
        <f t="shared" si="11"/>
        <v>34</v>
      </c>
      <c r="J191">
        <f t="shared" si="12"/>
        <v>0.73529411764705888</v>
      </c>
      <c r="K191">
        <f t="shared" si="13"/>
        <v>34</v>
      </c>
      <c r="L191" s="1">
        <f t="shared" si="14"/>
        <v>25</v>
      </c>
      <c r="M191" t="str">
        <f t="shared" si="15"/>
        <v>2021</v>
      </c>
    </row>
    <row r="192" spans="1:13" x14ac:dyDescent="0.2">
      <c r="A192">
        <v>191</v>
      </c>
      <c r="B192" t="s">
        <v>85</v>
      </c>
      <c r="C192" t="s">
        <v>68</v>
      </c>
      <c r="D192" t="s">
        <v>6</v>
      </c>
      <c r="E192">
        <v>843</v>
      </c>
      <c r="F192">
        <v>0</v>
      </c>
      <c r="G192">
        <v>828</v>
      </c>
      <c r="H192">
        <f>COUNTIFS($D$1:D192,D192)</f>
        <v>24</v>
      </c>
      <c r="I192">
        <f t="shared" si="11"/>
        <v>33</v>
      </c>
      <c r="J192">
        <f t="shared" si="12"/>
        <v>0.72727272727272729</v>
      </c>
      <c r="K192">
        <f t="shared" si="13"/>
        <v>34</v>
      </c>
      <c r="L192" s="1">
        <f t="shared" si="14"/>
        <v>25</v>
      </c>
      <c r="M192" t="str">
        <f t="shared" si="15"/>
        <v>2021</v>
      </c>
    </row>
    <row r="193" spans="1:13" x14ac:dyDescent="0.2">
      <c r="A193">
        <v>192</v>
      </c>
      <c r="B193" t="s">
        <v>85</v>
      </c>
      <c r="C193" t="s">
        <v>69</v>
      </c>
      <c r="D193" t="s">
        <v>14</v>
      </c>
      <c r="E193">
        <v>1015</v>
      </c>
      <c r="F193">
        <v>0</v>
      </c>
      <c r="G193">
        <v>1000</v>
      </c>
      <c r="H193">
        <f>COUNTIFS($D$1:D193,D193)</f>
        <v>25</v>
      </c>
      <c r="I193">
        <f t="shared" si="11"/>
        <v>34</v>
      </c>
      <c r="J193">
        <f t="shared" si="12"/>
        <v>0.73529411764705888</v>
      </c>
      <c r="K193">
        <f t="shared" si="13"/>
        <v>34</v>
      </c>
      <c r="L193" s="1">
        <f t="shared" si="14"/>
        <v>25</v>
      </c>
      <c r="M193" t="str">
        <f t="shared" si="15"/>
        <v>2021</v>
      </c>
    </row>
    <row r="194" spans="1:13" x14ac:dyDescent="0.2">
      <c r="A194">
        <v>193</v>
      </c>
      <c r="B194" t="s">
        <v>85</v>
      </c>
      <c r="C194" t="s">
        <v>68</v>
      </c>
      <c r="D194" t="s">
        <v>9</v>
      </c>
      <c r="E194">
        <v>1126</v>
      </c>
      <c r="F194">
        <v>8</v>
      </c>
      <c r="G194">
        <v>1146</v>
      </c>
      <c r="H194">
        <f>COUNTIFS($D$1:D194,D194)</f>
        <v>25</v>
      </c>
      <c r="I194">
        <f t="shared" si="11"/>
        <v>25</v>
      </c>
      <c r="J194">
        <f t="shared" si="12"/>
        <v>1</v>
      </c>
      <c r="K194">
        <v>26</v>
      </c>
      <c r="L194" s="1">
        <f t="shared" si="14"/>
        <v>26</v>
      </c>
      <c r="M194" t="str">
        <f t="shared" si="15"/>
        <v>2021</v>
      </c>
    </row>
    <row r="195" spans="1:13" x14ac:dyDescent="0.2">
      <c r="A195">
        <v>194</v>
      </c>
      <c r="B195" t="s">
        <v>85</v>
      </c>
      <c r="C195" t="s">
        <v>69</v>
      </c>
      <c r="D195" t="s">
        <v>13</v>
      </c>
      <c r="E195">
        <v>927</v>
      </c>
      <c r="F195">
        <v>6</v>
      </c>
      <c r="G195">
        <v>937</v>
      </c>
      <c r="H195">
        <f>COUNTIFS($D$1:D195,D195)</f>
        <v>25</v>
      </c>
      <c r="I195">
        <f t="shared" ref="I195:I251" si="16">_xlfn.MAXIFS(H:H,D:D,D195)</f>
        <v>26</v>
      </c>
      <c r="J195">
        <f t="shared" ref="J195:J251" si="17">H195/I195</f>
        <v>0.96153846153846156</v>
      </c>
      <c r="K195">
        <v>26</v>
      </c>
      <c r="L195" s="1">
        <f t="shared" ref="L195:L251" si="18">ROUND(K195*J195,0)</f>
        <v>25</v>
      </c>
      <c r="M195" t="str">
        <f t="shared" ref="M195:M251" si="19">LEFT(B195,4)</f>
        <v>2021</v>
      </c>
    </row>
    <row r="196" spans="1:13" x14ac:dyDescent="0.2">
      <c r="A196">
        <v>195</v>
      </c>
      <c r="B196" t="s">
        <v>86</v>
      </c>
      <c r="C196" t="s">
        <v>14</v>
      </c>
      <c r="D196" t="s">
        <v>14</v>
      </c>
      <c r="E196">
        <v>1000</v>
      </c>
      <c r="F196">
        <v>2</v>
      </c>
      <c r="G196">
        <v>984</v>
      </c>
      <c r="H196">
        <f>COUNTIFS($D$1:D196,D196)</f>
        <v>26</v>
      </c>
      <c r="I196">
        <f t="shared" si="16"/>
        <v>34</v>
      </c>
      <c r="J196">
        <f t="shared" si="17"/>
        <v>0.76470588235294112</v>
      </c>
      <c r="K196">
        <f t="shared" ref="K195:K251" si="20">MAX(I:I)</f>
        <v>34</v>
      </c>
      <c r="L196" s="1">
        <f t="shared" si="18"/>
        <v>26</v>
      </c>
      <c r="M196" t="str">
        <f t="shared" si="19"/>
        <v>2021</v>
      </c>
    </row>
    <row r="197" spans="1:13" x14ac:dyDescent="0.2">
      <c r="A197">
        <v>196</v>
      </c>
      <c r="B197" t="s">
        <v>86</v>
      </c>
      <c r="C197" t="s">
        <v>60</v>
      </c>
      <c r="D197" t="s">
        <v>13</v>
      </c>
      <c r="E197">
        <v>937</v>
      </c>
      <c r="F197">
        <v>5</v>
      </c>
      <c r="G197">
        <v>953</v>
      </c>
      <c r="H197">
        <f>COUNTIFS($D$1:D197,D197)</f>
        <v>26</v>
      </c>
      <c r="I197">
        <f t="shared" si="16"/>
        <v>26</v>
      </c>
      <c r="J197">
        <f t="shared" si="17"/>
        <v>1</v>
      </c>
      <c r="K197">
        <v>26</v>
      </c>
      <c r="L197" s="1">
        <f>ROUND(K197*J197,0)</f>
        <v>26</v>
      </c>
      <c r="M197" t="str">
        <f t="shared" si="19"/>
        <v>2021</v>
      </c>
    </row>
    <row r="198" spans="1:13" x14ac:dyDescent="0.2">
      <c r="A198">
        <v>197</v>
      </c>
      <c r="B198" t="s">
        <v>87</v>
      </c>
      <c r="C198" t="s">
        <v>11</v>
      </c>
      <c r="D198" t="s">
        <v>11</v>
      </c>
      <c r="E198">
        <v>1022</v>
      </c>
      <c r="F198">
        <v>6</v>
      </c>
      <c r="G198">
        <v>1028</v>
      </c>
      <c r="H198">
        <f>COUNTIFS($D$1:D198,D198)</f>
        <v>24</v>
      </c>
      <c r="I198">
        <f t="shared" si="16"/>
        <v>33</v>
      </c>
      <c r="J198">
        <f t="shared" si="17"/>
        <v>0.72727272727272729</v>
      </c>
      <c r="K198">
        <f t="shared" si="20"/>
        <v>34</v>
      </c>
      <c r="L198" s="1">
        <f t="shared" si="18"/>
        <v>25</v>
      </c>
      <c r="M198" t="str">
        <f t="shared" si="19"/>
        <v>2021</v>
      </c>
    </row>
    <row r="199" spans="1:13" x14ac:dyDescent="0.2">
      <c r="A199">
        <v>198</v>
      </c>
      <c r="B199" t="s">
        <v>87</v>
      </c>
      <c r="C199" t="s">
        <v>8</v>
      </c>
      <c r="D199" t="s">
        <v>92</v>
      </c>
      <c r="E199">
        <v>993</v>
      </c>
      <c r="F199">
        <v>5</v>
      </c>
      <c r="G199">
        <v>987</v>
      </c>
      <c r="H199">
        <f>COUNTIFS($D$1:D199,D199)</f>
        <v>26</v>
      </c>
      <c r="I199">
        <f t="shared" si="16"/>
        <v>34</v>
      </c>
      <c r="J199">
        <f t="shared" si="17"/>
        <v>0.76470588235294112</v>
      </c>
      <c r="K199">
        <f t="shared" si="20"/>
        <v>34</v>
      </c>
      <c r="L199" s="1">
        <f t="shared" si="18"/>
        <v>26</v>
      </c>
      <c r="M199" t="str">
        <f t="shared" si="19"/>
        <v>2021</v>
      </c>
    </row>
    <row r="200" spans="1:13" x14ac:dyDescent="0.2">
      <c r="A200">
        <v>199</v>
      </c>
      <c r="B200" t="s">
        <v>88</v>
      </c>
      <c r="C200" t="s">
        <v>7</v>
      </c>
      <c r="D200" t="s">
        <v>7</v>
      </c>
      <c r="E200">
        <v>1100</v>
      </c>
      <c r="F200">
        <v>4</v>
      </c>
      <c r="G200">
        <v>1105</v>
      </c>
      <c r="H200">
        <f>COUNTIFS($D$1:D200,D200)</f>
        <v>25</v>
      </c>
      <c r="I200">
        <f t="shared" si="16"/>
        <v>33</v>
      </c>
      <c r="J200">
        <f t="shared" si="17"/>
        <v>0.75757575757575757</v>
      </c>
      <c r="K200">
        <f t="shared" si="20"/>
        <v>34</v>
      </c>
      <c r="L200" s="1">
        <f t="shared" si="18"/>
        <v>26</v>
      </c>
      <c r="M200" t="str">
        <f t="shared" si="19"/>
        <v>2021</v>
      </c>
    </row>
    <row r="201" spans="1:13" x14ac:dyDescent="0.2">
      <c r="A201">
        <v>200</v>
      </c>
      <c r="B201" t="s">
        <v>88</v>
      </c>
      <c r="C201" t="s">
        <v>12</v>
      </c>
      <c r="D201" t="s">
        <v>12</v>
      </c>
      <c r="E201">
        <v>974</v>
      </c>
      <c r="F201">
        <v>3</v>
      </c>
      <c r="G201">
        <v>969</v>
      </c>
      <c r="H201">
        <f>COUNTIFS($D$1:D201,D201)</f>
        <v>24</v>
      </c>
      <c r="I201">
        <f t="shared" si="16"/>
        <v>32</v>
      </c>
      <c r="J201">
        <f t="shared" si="17"/>
        <v>0.75</v>
      </c>
      <c r="K201">
        <f t="shared" si="20"/>
        <v>34</v>
      </c>
      <c r="L201" s="1">
        <f t="shared" si="18"/>
        <v>26</v>
      </c>
      <c r="M201" t="str">
        <f t="shared" si="19"/>
        <v>2021</v>
      </c>
    </row>
    <row r="202" spans="1:13" x14ac:dyDescent="0.2">
      <c r="A202">
        <v>201</v>
      </c>
      <c r="B202" t="s">
        <v>89</v>
      </c>
      <c r="C202" t="s">
        <v>90</v>
      </c>
      <c r="D202" t="s">
        <v>11</v>
      </c>
      <c r="E202">
        <v>1028</v>
      </c>
      <c r="F202">
        <v>6</v>
      </c>
      <c r="G202">
        <v>1052</v>
      </c>
      <c r="H202">
        <f>COUNTIFS($D$1:D202,D202)</f>
        <v>25</v>
      </c>
      <c r="I202">
        <f t="shared" si="16"/>
        <v>33</v>
      </c>
      <c r="J202">
        <f t="shared" si="17"/>
        <v>0.75757575757575757</v>
      </c>
      <c r="K202">
        <f t="shared" si="20"/>
        <v>34</v>
      </c>
      <c r="L202" s="1">
        <f t="shared" si="18"/>
        <v>26</v>
      </c>
      <c r="M202" t="str">
        <f t="shared" si="19"/>
        <v>2022</v>
      </c>
    </row>
    <row r="203" spans="1:13" x14ac:dyDescent="0.2">
      <c r="A203">
        <v>202</v>
      </c>
      <c r="B203" t="s">
        <v>89</v>
      </c>
      <c r="C203" t="s">
        <v>90</v>
      </c>
      <c r="D203" t="s">
        <v>6</v>
      </c>
      <c r="E203">
        <v>828</v>
      </c>
      <c r="F203">
        <v>0</v>
      </c>
      <c r="G203">
        <v>811</v>
      </c>
      <c r="H203">
        <f>COUNTIFS($D$1:D203,D203)</f>
        <v>25</v>
      </c>
      <c r="I203">
        <f t="shared" si="16"/>
        <v>33</v>
      </c>
      <c r="J203">
        <f t="shared" si="17"/>
        <v>0.75757575757575757</v>
      </c>
      <c r="K203">
        <f t="shared" si="20"/>
        <v>34</v>
      </c>
      <c r="L203" s="1">
        <f t="shared" si="18"/>
        <v>26</v>
      </c>
      <c r="M203" t="str">
        <f t="shared" si="19"/>
        <v>2022</v>
      </c>
    </row>
    <row r="204" spans="1:13" x14ac:dyDescent="0.2">
      <c r="A204">
        <v>203</v>
      </c>
      <c r="B204" t="s">
        <v>89</v>
      </c>
      <c r="C204" t="s">
        <v>91</v>
      </c>
      <c r="D204" t="s">
        <v>12</v>
      </c>
      <c r="E204">
        <v>969</v>
      </c>
      <c r="F204">
        <v>3</v>
      </c>
      <c r="G204">
        <v>966</v>
      </c>
      <c r="H204">
        <f>COUNTIFS($D$1:D204,D204)</f>
        <v>25</v>
      </c>
      <c r="I204">
        <f t="shared" si="16"/>
        <v>32</v>
      </c>
      <c r="J204">
        <f t="shared" si="17"/>
        <v>0.78125</v>
      </c>
      <c r="K204">
        <f t="shared" si="20"/>
        <v>34</v>
      </c>
      <c r="L204" s="1">
        <f t="shared" si="18"/>
        <v>27</v>
      </c>
      <c r="M204" t="str">
        <f t="shared" si="19"/>
        <v>2022</v>
      </c>
    </row>
    <row r="205" spans="1:13" x14ac:dyDescent="0.2">
      <c r="A205">
        <v>204</v>
      </c>
      <c r="B205" t="s">
        <v>89</v>
      </c>
      <c r="C205" t="s">
        <v>91</v>
      </c>
      <c r="D205" t="s">
        <v>92</v>
      </c>
      <c r="E205">
        <v>987</v>
      </c>
      <c r="F205">
        <v>3</v>
      </c>
      <c r="G205">
        <v>983</v>
      </c>
      <c r="H205">
        <f>COUNTIFS($D$1:D205,D205)</f>
        <v>27</v>
      </c>
      <c r="I205">
        <f t="shared" si="16"/>
        <v>34</v>
      </c>
      <c r="J205">
        <f t="shared" si="17"/>
        <v>0.79411764705882348</v>
      </c>
      <c r="K205">
        <f t="shared" si="20"/>
        <v>34</v>
      </c>
      <c r="L205" s="1">
        <f>ROUND(K205*J205,0)</f>
        <v>27</v>
      </c>
      <c r="M205" t="str">
        <f t="shared" si="19"/>
        <v>2022</v>
      </c>
    </row>
    <row r="206" spans="1:13" x14ac:dyDescent="0.2">
      <c r="A206">
        <v>205</v>
      </c>
      <c r="B206" t="s">
        <v>93</v>
      </c>
      <c r="C206" t="s">
        <v>94</v>
      </c>
      <c r="D206" t="s">
        <v>7</v>
      </c>
      <c r="E206">
        <v>1105</v>
      </c>
      <c r="F206">
        <v>3</v>
      </c>
      <c r="G206">
        <v>1112</v>
      </c>
      <c r="H206">
        <f>COUNTIFS($D$1:D206,D206)</f>
        <v>26</v>
      </c>
      <c r="I206">
        <f t="shared" si="16"/>
        <v>33</v>
      </c>
      <c r="J206">
        <f t="shared" si="17"/>
        <v>0.78787878787878785</v>
      </c>
      <c r="K206">
        <f t="shared" si="20"/>
        <v>34</v>
      </c>
      <c r="L206" s="1">
        <f t="shared" si="18"/>
        <v>27</v>
      </c>
      <c r="M206" t="str">
        <f t="shared" si="19"/>
        <v>2022</v>
      </c>
    </row>
    <row r="207" spans="1:13" x14ac:dyDescent="0.2">
      <c r="A207">
        <v>206</v>
      </c>
      <c r="B207" t="s">
        <v>93</v>
      </c>
      <c r="C207" t="s">
        <v>91</v>
      </c>
      <c r="D207" t="s">
        <v>12</v>
      </c>
      <c r="E207">
        <v>966</v>
      </c>
      <c r="F207">
        <v>1</v>
      </c>
      <c r="G207">
        <v>942</v>
      </c>
      <c r="H207">
        <f>COUNTIFS($D$1:D207,D207)</f>
        <v>26</v>
      </c>
      <c r="I207">
        <f t="shared" si="16"/>
        <v>32</v>
      </c>
      <c r="J207">
        <f t="shared" si="17"/>
        <v>0.8125</v>
      </c>
      <c r="K207">
        <f t="shared" si="20"/>
        <v>34</v>
      </c>
      <c r="L207" s="1">
        <f t="shared" si="18"/>
        <v>28</v>
      </c>
      <c r="M207" t="str">
        <f t="shared" si="19"/>
        <v>2022</v>
      </c>
    </row>
    <row r="208" spans="1:13" x14ac:dyDescent="0.2">
      <c r="A208">
        <v>207</v>
      </c>
      <c r="B208" t="s">
        <v>93</v>
      </c>
      <c r="C208" t="s">
        <v>91</v>
      </c>
      <c r="D208" t="s">
        <v>92</v>
      </c>
      <c r="E208">
        <v>983</v>
      </c>
      <c r="F208">
        <v>3</v>
      </c>
      <c r="G208">
        <v>969</v>
      </c>
      <c r="H208">
        <f>COUNTIFS($D$1:D208,D208)</f>
        <v>28</v>
      </c>
      <c r="I208">
        <f t="shared" si="16"/>
        <v>34</v>
      </c>
      <c r="J208">
        <f t="shared" si="17"/>
        <v>0.82352941176470584</v>
      </c>
      <c r="K208">
        <f t="shared" si="20"/>
        <v>34</v>
      </c>
      <c r="L208" s="1">
        <f t="shared" si="18"/>
        <v>28</v>
      </c>
      <c r="M208" t="str">
        <f t="shared" si="19"/>
        <v>2022</v>
      </c>
    </row>
    <row r="209" spans="1:13" x14ac:dyDescent="0.2">
      <c r="A209">
        <v>208</v>
      </c>
      <c r="B209" t="s">
        <v>93</v>
      </c>
      <c r="C209" t="s">
        <v>94</v>
      </c>
      <c r="D209" t="s">
        <v>14</v>
      </c>
      <c r="E209">
        <v>984</v>
      </c>
      <c r="F209">
        <v>6</v>
      </c>
      <c r="G209">
        <v>1015</v>
      </c>
      <c r="H209">
        <f>COUNTIFS($D$1:D209,D209)</f>
        <v>27</v>
      </c>
      <c r="I209">
        <f t="shared" si="16"/>
        <v>34</v>
      </c>
      <c r="J209">
        <f t="shared" si="17"/>
        <v>0.79411764705882348</v>
      </c>
      <c r="K209">
        <f t="shared" si="20"/>
        <v>34</v>
      </c>
      <c r="L209" s="1">
        <f t="shared" si="18"/>
        <v>27</v>
      </c>
      <c r="M209" t="str">
        <f t="shared" si="19"/>
        <v>2022</v>
      </c>
    </row>
    <row r="210" spans="1:13" x14ac:dyDescent="0.2">
      <c r="A210">
        <v>209</v>
      </c>
      <c r="B210" t="s">
        <v>95</v>
      </c>
      <c r="C210" t="s">
        <v>90</v>
      </c>
      <c r="D210" t="s">
        <v>11</v>
      </c>
      <c r="E210">
        <v>1052</v>
      </c>
      <c r="F210">
        <v>7</v>
      </c>
      <c r="G210">
        <v>1081</v>
      </c>
      <c r="H210">
        <f>COUNTIFS($D$1:D210,D210)</f>
        <v>26</v>
      </c>
      <c r="I210">
        <f t="shared" si="16"/>
        <v>33</v>
      </c>
      <c r="J210">
        <f t="shared" si="17"/>
        <v>0.78787878787878785</v>
      </c>
      <c r="K210">
        <f t="shared" si="20"/>
        <v>34</v>
      </c>
      <c r="L210" s="1">
        <f t="shared" si="18"/>
        <v>27</v>
      </c>
      <c r="M210" t="str">
        <f t="shared" si="19"/>
        <v>2022</v>
      </c>
    </row>
    <row r="211" spans="1:13" x14ac:dyDescent="0.2">
      <c r="A211">
        <v>210</v>
      </c>
      <c r="B211" t="s">
        <v>95</v>
      </c>
      <c r="C211" t="s">
        <v>90</v>
      </c>
      <c r="D211" t="s">
        <v>6</v>
      </c>
      <c r="E211">
        <v>811</v>
      </c>
      <c r="F211">
        <v>0</v>
      </c>
      <c r="G211">
        <v>799</v>
      </c>
      <c r="H211">
        <f>COUNTIFS($D$1:D211,D211)</f>
        <v>26</v>
      </c>
      <c r="I211">
        <f t="shared" si="16"/>
        <v>33</v>
      </c>
      <c r="J211">
        <f t="shared" si="17"/>
        <v>0.78787878787878785</v>
      </c>
      <c r="K211">
        <f t="shared" si="20"/>
        <v>34</v>
      </c>
      <c r="L211" s="1">
        <f t="shared" si="18"/>
        <v>27</v>
      </c>
      <c r="M211" t="str">
        <f t="shared" si="19"/>
        <v>2022</v>
      </c>
    </row>
    <row r="212" spans="1:13" x14ac:dyDescent="0.2">
      <c r="A212">
        <v>211</v>
      </c>
      <c r="B212" t="s">
        <v>95</v>
      </c>
      <c r="C212" t="s">
        <v>94</v>
      </c>
      <c r="D212" t="s">
        <v>7</v>
      </c>
      <c r="E212">
        <v>1112</v>
      </c>
      <c r="F212">
        <v>3</v>
      </c>
      <c r="G212">
        <v>1097</v>
      </c>
      <c r="H212">
        <f>COUNTIFS($D$1:D212,D212)</f>
        <v>27</v>
      </c>
      <c r="I212">
        <f t="shared" si="16"/>
        <v>33</v>
      </c>
      <c r="J212">
        <f t="shared" si="17"/>
        <v>0.81818181818181823</v>
      </c>
      <c r="K212">
        <f t="shared" si="20"/>
        <v>34</v>
      </c>
      <c r="L212" s="1">
        <f t="shared" si="18"/>
        <v>28</v>
      </c>
      <c r="M212" t="str">
        <f t="shared" si="19"/>
        <v>2022</v>
      </c>
    </row>
    <row r="213" spans="1:13" x14ac:dyDescent="0.2">
      <c r="A213">
        <v>212</v>
      </c>
      <c r="B213" t="s">
        <v>95</v>
      </c>
      <c r="C213" t="s">
        <v>94</v>
      </c>
      <c r="D213" t="s">
        <v>14</v>
      </c>
      <c r="E213">
        <v>1015</v>
      </c>
      <c r="F213">
        <v>5</v>
      </c>
      <c r="G213">
        <v>1013</v>
      </c>
      <c r="H213">
        <f>COUNTIFS($D$1:D213,D213)</f>
        <v>28</v>
      </c>
      <c r="I213">
        <f t="shared" si="16"/>
        <v>34</v>
      </c>
      <c r="J213">
        <f t="shared" si="17"/>
        <v>0.82352941176470584</v>
      </c>
      <c r="K213">
        <f t="shared" si="20"/>
        <v>34</v>
      </c>
      <c r="L213" s="1">
        <f t="shared" si="18"/>
        <v>28</v>
      </c>
      <c r="M213" t="str">
        <f t="shared" si="19"/>
        <v>2022</v>
      </c>
    </row>
    <row r="214" spans="1:13" x14ac:dyDescent="0.2">
      <c r="A214">
        <v>213</v>
      </c>
      <c r="B214" t="s">
        <v>96</v>
      </c>
      <c r="C214" t="s">
        <v>90</v>
      </c>
      <c r="D214" t="s">
        <v>11</v>
      </c>
      <c r="E214">
        <v>1081</v>
      </c>
      <c r="F214">
        <v>3</v>
      </c>
      <c r="G214">
        <v>1067</v>
      </c>
      <c r="H214">
        <f>COUNTIFS($D$1:D214,D214)</f>
        <v>27</v>
      </c>
      <c r="I214">
        <f t="shared" si="16"/>
        <v>33</v>
      </c>
      <c r="J214">
        <f t="shared" si="17"/>
        <v>0.81818181818181823</v>
      </c>
      <c r="K214">
        <f t="shared" si="20"/>
        <v>34</v>
      </c>
      <c r="L214" s="1">
        <f t="shared" si="18"/>
        <v>28</v>
      </c>
      <c r="M214" t="str">
        <f t="shared" si="19"/>
        <v>2022</v>
      </c>
    </row>
    <row r="215" spans="1:13" x14ac:dyDescent="0.2">
      <c r="A215">
        <v>214</v>
      </c>
      <c r="B215" t="s">
        <v>96</v>
      </c>
      <c r="C215" t="s">
        <v>90</v>
      </c>
      <c r="D215" t="s">
        <v>6</v>
      </c>
      <c r="E215">
        <v>799</v>
      </c>
      <c r="F215">
        <v>4</v>
      </c>
      <c r="G215">
        <v>805</v>
      </c>
      <c r="H215">
        <f>COUNTIFS($D$1:D215,D215)</f>
        <v>27</v>
      </c>
      <c r="I215">
        <f t="shared" si="16"/>
        <v>33</v>
      </c>
      <c r="J215">
        <f t="shared" si="17"/>
        <v>0.81818181818181823</v>
      </c>
      <c r="K215">
        <f t="shared" si="20"/>
        <v>34</v>
      </c>
      <c r="L215" s="1">
        <f t="shared" si="18"/>
        <v>28</v>
      </c>
      <c r="M215" t="str">
        <f t="shared" si="19"/>
        <v>2022</v>
      </c>
    </row>
    <row r="216" spans="1:13" x14ac:dyDescent="0.2">
      <c r="A216">
        <v>215</v>
      </c>
      <c r="B216" t="s">
        <v>96</v>
      </c>
      <c r="C216" t="s">
        <v>91</v>
      </c>
      <c r="D216" t="s">
        <v>12</v>
      </c>
      <c r="E216">
        <v>942</v>
      </c>
      <c r="F216">
        <v>3</v>
      </c>
      <c r="G216">
        <v>932</v>
      </c>
      <c r="H216">
        <f>COUNTIFS($D$1:D216,D216)</f>
        <v>27</v>
      </c>
      <c r="I216">
        <f t="shared" si="16"/>
        <v>32</v>
      </c>
      <c r="J216">
        <f t="shared" si="17"/>
        <v>0.84375</v>
      </c>
      <c r="K216">
        <f t="shared" si="20"/>
        <v>34</v>
      </c>
      <c r="L216" s="1">
        <f t="shared" si="18"/>
        <v>29</v>
      </c>
      <c r="M216" t="str">
        <f t="shared" si="19"/>
        <v>2022</v>
      </c>
    </row>
    <row r="217" spans="1:13" x14ac:dyDescent="0.2">
      <c r="A217">
        <v>216</v>
      </c>
      <c r="B217" t="s">
        <v>96</v>
      </c>
      <c r="C217" t="s">
        <v>91</v>
      </c>
      <c r="D217" t="s">
        <v>92</v>
      </c>
      <c r="E217">
        <v>969</v>
      </c>
      <c r="F217">
        <v>5</v>
      </c>
      <c r="G217">
        <v>987</v>
      </c>
      <c r="H217">
        <f>COUNTIFS($D$1:D217,D217)</f>
        <v>29</v>
      </c>
      <c r="I217">
        <f t="shared" si="16"/>
        <v>34</v>
      </c>
      <c r="J217">
        <f t="shared" si="17"/>
        <v>0.8529411764705882</v>
      </c>
      <c r="K217">
        <f t="shared" si="20"/>
        <v>34</v>
      </c>
      <c r="L217" s="1">
        <f t="shared" si="18"/>
        <v>29</v>
      </c>
      <c r="M217" t="str">
        <f t="shared" si="19"/>
        <v>2022</v>
      </c>
    </row>
    <row r="218" spans="1:13" x14ac:dyDescent="0.2">
      <c r="A218">
        <v>217</v>
      </c>
      <c r="B218" t="s">
        <v>97</v>
      </c>
      <c r="C218" t="s">
        <v>94</v>
      </c>
      <c r="D218" t="s">
        <v>7</v>
      </c>
      <c r="E218">
        <v>1097</v>
      </c>
      <c r="F218">
        <v>3</v>
      </c>
      <c r="G218">
        <v>1091</v>
      </c>
      <c r="H218">
        <f>COUNTIFS($D$1:D218,D218)</f>
        <v>28</v>
      </c>
      <c r="I218">
        <f t="shared" si="16"/>
        <v>33</v>
      </c>
      <c r="J218">
        <f t="shared" si="17"/>
        <v>0.84848484848484851</v>
      </c>
      <c r="K218">
        <f t="shared" si="20"/>
        <v>34</v>
      </c>
      <c r="L218" s="1">
        <f t="shared" si="18"/>
        <v>29</v>
      </c>
      <c r="M218" t="str">
        <f t="shared" si="19"/>
        <v>2022</v>
      </c>
    </row>
    <row r="219" spans="1:13" x14ac:dyDescent="0.2">
      <c r="A219">
        <v>218</v>
      </c>
      <c r="B219" t="s">
        <v>97</v>
      </c>
      <c r="C219" t="s">
        <v>91</v>
      </c>
      <c r="D219" t="s">
        <v>12</v>
      </c>
      <c r="E219">
        <v>932</v>
      </c>
      <c r="F219">
        <v>0</v>
      </c>
      <c r="G219">
        <v>912</v>
      </c>
      <c r="H219">
        <f>COUNTIFS($D$1:D219,D219)</f>
        <v>28</v>
      </c>
      <c r="I219">
        <f t="shared" si="16"/>
        <v>32</v>
      </c>
      <c r="J219">
        <f t="shared" si="17"/>
        <v>0.875</v>
      </c>
      <c r="K219">
        <f t="shared" si="20"/>
        <v>34</v>
      </c>
      <c r="L219" s="1">
        <f t="shared" si="18"/>
        <v>30</v>
      </c>
      <c r="M219" t="str">
        <f t="shared" si="19"/>
        <v>2022</v>
      </c>
    </row>
    <row r="220" spans="1:13" x14ac:dyDescent="0.2">
      <c r="A220">
        <v>219</v>
      </c>
      <c r="B220" t="s">
        <v>97</v>
      </c>
      <c r="C220" t="s">
        <v>91</v>
      </c>
      <c r="D220" t="s">
        <v>92</v>
      </c>
      <c r="E220">
        <v>987</v>
      </c>
      <c r="F220">
        <v>5</v>
      </c>
      <c r="G220">
        <v>1008</v>
      </c>
      <c r="H220">
        <f>COUNTIFS($D$1:D220,D220)</f>
        <v>30</v>
      </c>
      <c r="I220">
        <f t="shared" si="16"/>
        <v>34</v>
      </c>
      <c r="J220">
        <f t="shared" si="17"/>
        <v>0.88235294117647056</v>
      </c>
      <c r="K220">
        <f t="shared" si="20"/>
        <v>34</v>
      </c>
      <c r="L220" s="1">
        <f t="shared" si="18"/>
        <v>30</v>
      </c>
      <c r="M220" t="str">
        <f t="shared" si="19"/>
        <v>2022</v>
      </c>
    </row>
    <row r="221" spans="1:13" x14ac:dyDescent="0.2">
      <c r="A221">
        <v>220</v>
      </c>
      <c r="B221" t="s">
        <v>97</v>
      </c>
      <c r="C221" t="s">
        <v>94</v>
      </c>
      <c r="D221" t="s">
        <v>14</v>
      </c>
      <c r="E221">
        <v>1013</v>
      </c>
      <c r="F221">
        <v>4</v>
      </c>
      <c r="G221">
        <v>1018</v>
      </c>
      <c r="H221">
        <f>COUNTIFS($D$1:D221,D221)</f>
        <v>29</v>
      </c>
      <c r="I221">
        <f t="shared" si="16"/>
        <v>34</v>
      </c>
      <c r="J221">
        <f t="shared" si="17"/>
        <v>0.8529411764705882</v>
      </c>
      <c r="K221">
        <f t="shared" si="20"/>
        <v>34</v>
      </c>
      <c r="L221" s="1">
        <f t="shared" si="18"/>
        <v>29</v>
      </c>
      <c r="M221" t="str">
        <f t="shared" si="19"/>
        <v>2022</v>
      </c>
    </row>
    <row r="222" spans="1:13" x14ac:dyDescent="0.2">
      <c r="A222">
        <v>221</v>
      </c>
      <c r="B222" t="s">
        <v>98</v>
      </c>
      <c r="C222" t="s">
        <v>90</v>
      </c>
      <c r="D222" t="s">
        <v>11</v>
      </c>
      <c r="E222">
        <v>1067</v>
      </c>
      <c r="F222">
        <v>4</v>
      </c>
      <c r="G222">
        <v>1063</v>
      </c>
      <c r="H222">
        <f>COUNTIFS($D$1:D222,D222)</f>
        <v>28</v>
      </c>
      <c r="I222">
        <f t="shared" si="16"/>
        <v>33</v>
      </c>
      <c r="J222">
        <f t="shared" si="17"/>
        <v>0.84848484848484851</v>
      </c>
      <c r="K222">
        <f t="shared" si="20"/>
        <v>34</v>
      </c>
      <c r="L222" s="1">
        <f t="shared" si="18"/>
        <v>29</v>
      </c>
      <c r="M222" t="str">
        <f t="shared" si="19"/>
        <v>2022</v>
      </c>
    </row>
    <row r="223" spans="1:13" x14ac:dyDescent="0.2">
      <c r="A223">
        <v>222</v>
      </c>
      <c r="B223" t="s">
        <v>98</v>
      </c>
      <c r="C223" t="s">
        <v>90</v>
      </c>
      <c r="D223" t="s">
        <v>6</v>
      </c>
      <c r="E223">
        <v>805</v>
      </c>
      <c r="F223">
        <v>4</v>
      </c>
      <c r="G223">
        <v>818</v>
      </c>
      <c r="H223">
        <f>COUNTIFS($D$1:D223,D223)</f>
        <v>28</v>
      </c>
      <c r="I223">
        <f t="shared" si="16"/>
        <v>33</v>
      </c>
      <c r="J223">
        <f t="shared" si="17"/>
        <v>0.84848484848484851</v>
      </c>
      <c r="K223">
        <f t="shared" si="20"/>
        <v>34</v>
      </c>
      <c r="L223" s="1">
        <f t="shared" si="18"/>
        <v>29</v>
      </c>
      <c r="M223" t="str">
        <f t="shared" si="19"/>
        <v>2022</v>
      </c>
    </row>
    <row r="224" spans="1:13" x14ac:dyDescent="0.2">
      <c r="A224">
        <v>223</v>
      </c>
      <c r="B224" t="s">
        <v>98</v>
      </c>
      <c r="C224" t="s">
        <v>94</v>
      </c>
      <c r="D224" t="s">
        <v>7</v>
      </c>
      <c r="E224">
        <v>1091</v>
      </c>
      <c r="F224">
        <v>7</v>
      </c>
      <c r="G224">
        <v>1108</v>
      </c>
      <c r="H224">
        <f>COUNTIFS($D$1:D224,D224)</f>
        <v>29</v>
      </c>
      <c r="I224">
        <f t="shared" si="16"/>
        <v>33</v>
      </c>
      <c r="J224">
        <f t="shared" si="17"/>
        <v>0.87878787878787878</v>
      </c>
      <c r="K224">
        <f t="shared" si="20"/>
        <v>34</v>
      </c>
      <c r="L224" s="1">
        <f t="shared" si="18"/>
        <v>30</v>
      </c>
      <c r="M224" t="str">
        <f t="shared" si="19"/>
        <v>2022</v>
      </c>
    </row>
    <row r="225" spans="1:13" x14ac:dyDescent="0.2">
      <c r="A225">
        <v>224</v>
      </c>
      <c r="B225" t="s">
        <v>98</v>
      </c>
      <c r="C225" t="s">
        <v>94</v>
      </c>
      <c r="D225" t="s">
        <v>14</v>
      </c>
      <c r="E225">
        <v>1018</v>
      </c>
      <c r="F225">
        <v>2</v>
      </c>
      <c r="G225">
        <v>992</v>
      </c>
      <c r="H225">
        <f>COUNTIFS($D$1:D225,D225)</f>
        <v>30</v>
      </c>
      <c r="I225">
        <f t="shared" si="16"/>
        <v>34</v>
      </c>
      <c r="J225">
        <f t="shared" si="17"/>
        <v>0.88235294117647056</v>
      </c>
      <c r="K225">
        <f t="shared" si="20"/>
        <v>34</v>
      </c>
      <c r="L225" s="1">
        <f t="shared" si="18"/>
        <v>30</v>
      </c>
      <c r="M225" t="str">
        <f t="shared" si="19"/>
        <v>2022</v>
      </c>
    </row>
    <row r="226" spans="1:13" x14ac:dyDescent="0.2">
      <c r="A226">
        <v>225</v>
      </c>
      <c r="B226" t="s">
        <v>99</v>
      </c>
      <c r="C226" t="s">
        <v>90</v>
      </c>
      <c r="D226" t="s">
        <v>11</v>
      </c>
      <c r="E226">
        <v>1063</v>
      </c>
      <c r="F226">
        <v>3</v>
      </c>
      <c r="G226">
        <v>1051</v>
      </c>
      <c r="H226">
        <f>COUNTIFS($D$1:D226,D226)</f>
        <v>29</v>
      </c>
      <c r="I226">
        <f t="shared" si="16"/>
        <v>33</v>
      </c>
      <c r="J226">
        <f t="shared" si="17"/>
        <v>0.87878787878787878</v>
      </c>
      <c r="K226">
        <f t="shared" si="20"/>
        <v>34</v>
      </c>
      <c r="L226" s="1">
        <f t="shared" si="18"/>
        <v>30</v>
      </c>
      <c r="M226" t="str">
        <f t="shared" si="19"/>
        <v>2022</v>
      </c>
    </row>
    <row r="227" spans="1:13" x14ac:dyDescent="0.2">
      <c r="A227">
        <v>226</v>
      </c>
      <c r="B227" t="s">
        <v>99</v>
      </c>
      <c r="C227" t="s">
        <v>90</v>
      </c>
      <c r="D227" t="s">
        <v>6</v>
      </c>
      <c r="E227">
        <v>818</v>
      </c>
      <c r="F227">
        <v>6</v>
      </c>
      <c r="G227">
        <v>838</v>
      </c>
      <c r="H227">
        <f>COUNTIFS($D$1:D227,D227)</f>
        <v>29</v>
      </c>
      <c r="I227">
        <f t="shared" si="16"/>
        <v>33</v>
      </c>
      <c r="J227">
        <f t="shared" si="17"/>
        <v>0.87878787878787878</v>
      </c>
      <c r="K227">
        <f t="shared" si="20"/>
        <v>34</v>
      </c>
      <c r="L227" s="1">
        <f t="shared" si="18"/>
        <v>30</v>
      </c>
      <c r="M227" t="str">
        <f t="shared" si="19"/>
        <v>2022</v>
      </c>
    </row>
    <row r="228" spans="1:13" x14ac:dyDescent="0.2">
      <c r="A228">
        <v>227</v>
      </c>
      <c r="B228" t="s">
        <v>99</v>
      </c>
      <c r="C228" t="s">
        <v>91</v>
      </c>
      <c r="D228" t="s">
        <v>12</v>
      </c>
      <c r="E228">
        <v>912</v>
      </c>
      <c r="F228">
        <v>2</v>
      </c>
      <c r="G228">
        <v>888</v>
      </c>
      <c r="H228">
        <f>COUNTIFS($D$1:D228,D228)</f>
        <v>29</v>
      </c>
      <c r="I228">
        <f t="shared" si="16"/>
        <v>32</v>
      </c>
      <c r="J228">
        <f t="shared" si="17"/>
        <v>0.90625</v>
      </c>
      <c r="K228">
        <f t="shared" si="20"/>
        <v>34</v>
      </c>
      <c r="L228" s="1">
        <f t="shared" si="18"/>
        <v>31</v>
      </c>
      <c r="M228" t="str">
        <f t="shared" si="19"/>
        <v>2022</v>
      </c>
    </row>
    <row r="229" spans="1:13" x14ac:dyDescent="0.2">
      <c r="A229">
        <v>228</v>
      </c>
      <c r="B229" t="s">
        <v>99</v>
      </c>
      <c r="C229" t="s">
        <v>91</v>
      </c>
      <c r="D229" t="s">
        <v>92</v>
      </c>
      <c r="E229">
        <v>1008</v>
      </c>
      <c r="F229">
        <v>6</v>
      </c>
      <c r="G229">
        <v>1024</v>
      </c>
      <c r="H229">
        <f>COUNTIFS($D$1:D229,D229)</f>
        <v>31</v>
      </c>
      <c r="I229">
        <f t="shared" si="16"/>
        <v>34</v>
      </c>
      <c r="J229">
        <f t="shared" si="17"/>
        <v>0.91176470588235292</v>
      </c>
      <c r="K229">
        <f t="shared" si="20"/>
        <v>34</v>
      </c>
      <c r="L229" s="1">
        <f t="shared" si="18"/>
        <v>31</v>
      </c>
      <c r="M229" t="str">
        <f t="shared" si="19"/>
        <v>2022</v>
      </c>
    </row>
    <row r="230" spans="1:13" x14ac:dyDescent="0.2">
      <c r="A230">
        <v>229</v>
      </c>
      <c r="B230" t="s">
        <v>100</v>
      </c>
      <c r="C230" t="s">
        <v>94</v>
      </c>
      <c r="D230" t="s">
        <v>7</v>
      </c>
      <c r="E230">
        <v>1108</v>
      </c>
      <c r="F230">
        <v>4</v>
      </c>
      <c r="G230">
        <v>1104</v>
      </c>
      <c r="H230">
        <f>COUNTIFS($D$1:D230,D230)</f>
        <v>30</v>
      </c>
      <c r="I230">
        <f t="shared" si="16"/>
        <v>33</v>
      </c>
      <c r="J230">
        <f t="shared" si="17"/>
        <v>0.90909090909090906</v>
      </c>
      <c r="K230">
        <f t="shared" si="20"/>
        <v>34</v>
      </c>
      <c r="L230" s="1">
        <f t="shared" si="18"/>
        <v>31</v>
      </c>
      <c r="M230" t="str">
        <f t="shared" si="19"/>
        <v>2022</v>
      </c>
    </row>
    <row r="231" spans="1:13" x14ac:dyDescent="0.2">
      <c r="A231">
        <v>230</v>
      </c>
      <c r="B231" t="s">
        <v>100</v>
      </c>
      <c r="C231" t="s">
        <v>91</v>
      </c>
      <c r="D231" t="s">
        <v>12</v>
      </c>
      <c r="E231">
        <v>888</v>
      </c>
      <c r="F231">
        <v>2</v>
      </c>
      <c r="G231">
        <v>873</v>
      </c>
      <c r="H231">
        <f>COUNTIFS($D$1:D231,D231)</f>
        <v>30</v>
      </c>
      <c r="I231">
        <f t="shared" si="16"/>
        <v>32</v>
      </c>
      <c r="J231">
        <f t="shared" si="17"/>
        <v>0.9375</v>
      </c>
      <c r="K231">
        <f t="shared" si="20"/>
        <v>34</v>
      </c>
      <c r="L231" s="1">
        <f t="shared" si="18"/>
        <v>32</v>
      </c>
      <c r="M231" t="str">
        <f t="shared" si="19"/>
        <v>2022</v>
      </c>
    </row>
    <row r="232" spans="1:13" x14ac:dyDescent="0.2">
      <c r="A232">
        <v>231</v>
      </c>
      <c r="B232" t="s">
        <v>100</v>
      </c>
      <c r="C232" t="s">
        <v>91</v>
      </c>
      <c r="D232" t="s">
        <v>92</v>
      </c>
      <c r="E232">
        <v>1024</v>
      </c>
      <c r="F232">
        <v>5</v>
      </c>
      <c r="G232">
        <v>1033</v>
      </c>
      <c r="H232">
        <f>COUNTIFS($D$1:D232,D232)</f>
        <v>32</v>
      </c>
      <c r="I232">
        <f t="shared" si="16"/>
        <v>34</v>
      </c>
      <c r="J232">
        <f t="shared" si="17"/>
        <v>0.94117647058823528</v>
      </c>
      <c r="K232">
        <f t="shared" si="20"/>
        <v>34</v>
      </c>
      <c r="L232" s="1">
        <f t="shared" si="18"/>
        <v>32</v>
      </c>
      <c r="M232" t="str">
        <f t="shared" si="19"/>
        <v>2022</v>
      </c>
    </row>
    <row r="233" spans="1:13" x14ac:dyDescent="0.2">
      <c r="A233">
        <v>232</v>
      </c>
      <c r="B233" t="s">
        <v>100</v>
      </c>
      <c r="C233" t="s">
        <v>94</v>
      </c>
      <c r="D233" t="s">
        <v>14</v>
      </c>
      <c r="E233">
        <v>992</v>
      </c>
      <c r="F233">
        <v>5</v>
      </c>
      <c r="G233">
        <v>1002</v>
      </c>
      <c r="H233">
        <f>COUNTIFS($D$1:D233,D233)</f>
        <v>31</v>
      </c>
      <c r="I233">
        <f t="shared" si="16"/>
        <v>34</v>
      </c>
      <c r="J233">
        <f t="shared" si="17"/>
        <v>0.91176470588235292</v>
      </c>
      <c r="K233">
        <f t="shared" si="20"/>
        <v>34</v>
      </c>
      <c r="L233" s="1">
        <f t="shared" si="18"/>
        <v>31</v>
      </c>
      <c r="M233" t="str">
        <f t="shared" si="19"/>
        <v>2022</v>
      </c>
    </row>
    <row r="234" spans="1:13" x14ac:dyDescent="0.2">
      <c r="A234">
        <v>233</v>
      </c>
      <c r="B234" t="s">
        <v>101</v>
      </c>
      <c r="C234" t="s">
        <v>90</v>
      </c>
      <c r="D234" t="s">
        <v>11</v>
      </c>
      <c r="E234">
        <v>1051</v>
      </c>
      <c r="F234">
        <v>1</v>
      </c>
      <c r="G234">
        <v>1026</v>
      </c>
      <c r="H234">
        <f>COUNTIFS($D$1:D234,D234)</f>
        <v>30</v>
      </c>
      <c r="I234">
        <f t="shared" si="16"/>
        <v>33</v>
      </c>
      <c r="J234">
        <f t="shared" si="17"/>
        <v>0.90909090909090906</v>
      </c>
      <c r="K234">
        <f t="shared" si="20"/>
        <v>34</v>
      </c>
      <c r="L234" s="1">
        <f t="shared" si="18"/>
        <v>31</v>
      </c>
      <c r="M234" t="str">
        <f t="shared" si="19"/>
        <v>2022</v>
      </c>
    </row>
    <row r="235" spans="1:13" x14ac:dyDescent="0.2">
      <c r="A235">
        <v>234</v>
      </c>
      <c r="B235" t="s">
        <v>101</v>
      </c>
      <c r="C235" t="s">
        <v>90</v>
      </c>
      <c r="D235" t="s">
        <v>6</v>
      </c>
      <c r="E235">
        <v>838</v>
      </c>
      <c r="F235">
        <v>8</v>
      </c>
      <c r="G235">
        <v>890</v>
      </c>
      <c r="H235">
        <f>COUNTIFS($D$1:D235,D235)</f>
        <v>30</v>
      </c>
      <c r="I235">
        <f t="shared" si="16"/>
        <v>33</v>
      </c>
      <c r="J235">
        <f t="shared" si="17"/>
        <v>0.90909090909090906</v>
      </c>
      <c r="K235">
        <f t="shared" si="20"/>
        <v>34</v>
      </c>
      <c r="L235" s="1">
        <f t="shared" si="18"/>
        <v>31</v>
      </c>
      <c r="M235" t="str">
        <f t="shared" si="19"/>
        <v>2022</v>
      </c>
    </row>
    <row r="236" spans="1:13" x14ac:dyDescent="0.2">
      <c r="A236">
        <v>235</v>
      </c>
      <c r="B236" t="s">
        <v>101</v>
      </c>
      <c r="C236" t="s">
        <v>94</v>
      </c>
      <c r="D236" t="s">
        <v>7</v>
      </c>
      <c r="E236">
        <v>1104</v>
      </c>
      <c r="F236">
        <v>4</v>
      </c>
      <c r="G236">
        <v>1090</v>
      </c>
      <c r="H236">
        <f>COUNTIFS($D$1:D236,D236)</f>
        <v>31</v>
      </c>
      <c r="I236">
        <f t="shared" si="16"/>
        <v>33</v>
      </c>
      <c r="J236">
        <f t="shared" si="17"/>
        <v>0.93939393939393945</v>
      </c>
      <c r="K236">
        <f t="shared" si="20"/>
        <v>34</v>
      </c>
      <c r="L236" s="1">
        <f t="shared" si="18"/>
        <v>32</v>
      </c>
      <c r="M236" t="str">
        <f t="shared" si="19"/>
        <v>2022</v>
      </c>
    </row>
    <row r="237" spans="1:13" x14ac:dyDescent="0.2">
      <c r="A237">
        <v>236</v>
      </c>
      <c r="B237" t="s">
        <v>101</v>
      </c>
      <c r="C237" t="s">
        <v>94</v>
      </c>
      <c r="D237" t="s">
        <v>14</v>
      </c>
      <c r="E237">
        <v>1002</v>
      </c>
      <c r="F237">
        <v>3</v>
      </c>
      <c r="G237">
        <v>989</v>
      </c>
      <c r="H237">
        <f>COUNTIFS($D$1:D237,D237)</f>
        <v>32</v>
      </c>
      <c r="I237">
        <f t="shared" si="16"/>
        <v>34</v>
      </c>
      <c r="J237">
        <f t="shared" si="17"/>
        <v>0.94117647058823528</v>
      </c>
      <c r="K237">
        <f t="shared" si="20"/>
        <v>34</v>
      </c>
      <c r="L237" s="1">
        <f t="shared" si="18"/>
        <v>32</v>
      </c>
      <c r="M237" t="str">
        <f t="shared" si="19"/>
        <v>2022</v>
      </c>
    </row>
    <row r="238" spans="1:13" x14ac:dyDescent="0.2">
      <c r="A238">
        <v>237</v>
      </c>
      <c r="B238" t="s">
        <v>102</v>
      </c>
      <c r="C238" t="s">
        <v>90</v>
      </c>
      <c r="D238" t="s">
        <v>11</v>
      </c>
      <c r="E238">
        <v>1026</v>
      </c>
      <c r="F238">
        <v>3</v>
      </c>
      <c r="G238">
        <v>1027</v>
      </c>
      <c r="H238">
        <f>COUNTIFS($D$1:D238,D238)</f>
        <v>31</v>
      </c>
      <c r="I238">
        <f t="shared" si="16"/>
        <v>33</v>
      </c>
      <c r="J238">
        <f t="shared" si="17"/>
        <v>0.93939393939393945</v>
      </c>
      <c r="K238">
        <f t="shared" si="20"/>
        <v>34</v>
      </c>
      <c r="L238" s="1">
        <f t="shared" si="18"/>
        <v>32</v>
      </c>
      <c r="M238" t="str">
        <f t="shared" si="19"/>
        <v>2022</v>
      </c>
    </row>
    <row r="239" spans="1:13" x14ac:dyDescent="0.2">
      <c r="A239">
        <v>238</v>
      </c>
      <c r="B239" t="s">
        <v>102</v>
      </c>
      <c r="C239" t="s">
        <v>90</v>
      </c>
      <c r="D239" t="s">
        <v>6</v>
      </c>
      <c r="E239">
        <v>890</v>
      </c>
      <c r="F239">
        <v>4</v>
      </c>
      <c r="G239">
        <v>905</v>
      </c>
      <c r="H239">
        <f>COUNTIFS($D$1:D239,D239)</f>
        <v>31</v>
      </c>
      <c r="I239">
        <f t="shared" si="16"/>
        <v>33</v>
      </c>
      <c r="J239">
        <f t="shared" si="17"/>
        <v>0.93939393939393945</v>
      </c>
      <c r="K239">
        <f t="shared" si="20"/>
        <v>34</v>
      </c>
      <c r="L239" s="1">
        <f t="shared" si="18"/>
        <v>32</v>
      </c>
      <c r="M239" t="str">
        <f t="shared" si="19"/>
        <v>2022</v>
      </c>
    </row>
    <row r="240" spans="1:13" x14ac:dyDescent="0.2">
      <c r="A240">
        <v>239</v>
      </c>
      <c r="B240" t="s">
        <v>102</v>
      </c>
      <c r="C240" t="s">
        <v>91</v>
      </c>
      <c r="D240" t="s">
        <v>12</v>
      </c>
      <c r="E240">
        <v>873</v>
      </c>
      <c r="F240">
        <v>0</v>
      </c>
      <c r="G240">
        <v>850</v>
      </c>
      <c r="H240">
        <f>COUNTIFS($D$1:D240,D240)</f>
        <v>31</v>
      </c>
      <c r="I240">
        <f t="shared" si="16"/>
        <v>32</v>
      </c>
      <c r="J240">
        <f t="shared" si="17"/>
        <v>0.96875</v>
      </c>
      <c r="K240">
        <f t="shared" si="20"/>
        <v>34</v>
      </c>
      <c r="L240" s="1">
        <f t="shared" si="18"/>
        <v>33</v>
      </c>
      <c r="M240" t="str">
        <f t="shared" si="19"/>
        <v>2022</v>
      </c>
    </row>
    <row r="241" spans="1:13" x14ac:dyDescent="0.2">
      <c r="A241">
        <v>240</v>
      </c>
      <c r="B241" t="s">
        <v>102</v>
      </c>
      <c r="C241" t="s">
        <v>91</v>
      </c>
      <c r="D241" t="s">
        <v>92</v>
      </c>
      <c r="E241">
        <v>1033</v>
      </c>
      <c r="F241">
        <v>4</v>
      </c>
      <c r="G241">
        <v>1040</v>
      </c>
      <c r="H241">
        <f>COUNTIFS($D$1:D241,D241)</f>
        <v>33</v>
      </c>
      <c r="I241">
        <f t="shared" si="16"/>
        <v>34</v>
      </c>
      <c r="J241">
        <f t="shared" si="17"/>
        <v>0.97058823529411764</v>
      </c>
      <c r="K241">
        <f t="shared" si="20"/>
        <v>34</v>
      </c>
      <c r="L241" s="1">
        <f t="shared" si="18"/>
        <v>33</v>
      </c>
      <c r="M241" t="str">
        <f t="shared" si="19"/>
        <v>2022</v>
      </c>
    </row>
    <row r="242" spans="1:13" x14ac:dyDescent="0.2">
      <c r="A242">
        <v>241</v>
      </c>
      <c r="B242" t="s">
        <v>103</v>
      </c>
      <c r="C242" t="s">
        <v>90</v>
      </c>
      <c r="D242" t="s">
        <v>11</v>
      </c>
      <c r="E242">
        <v>1027</v>
      </c>
      <c r="F242">
        <v>4</v>
      </c>
      <c r="G242">
        <v>1030</v>
      </c>
      <c r="H242">
        <f>COUNTIFS($D$1:D242,D242)</f>
        <v>32</v>
      </c>
      <c r="I242">
        <f t="shared" si="16"/>
        <v>33</v>
      </c>
      <c r="J242">
        <f t="shared" si="17"/>
        <v>0.96969696969696972</v>
      </c>
      <c r="K242">
        <f t="shared" si="20"/>
        <v>34</v>
      </c>
      <c r="L242" s="1">
        <f t="shared" si="18"/>
        <v>33</v>
      </c>
      <c r="M242" t="str">
        <f t="shared" si="19"/>
        <v>2022</v>
      </c>
    </row>
    <row r="243" spans="1:13" x14ac:dyDescent="0.2">
      <c r="A243">
        <v>242</v>
      </c>
      <c r="B243" t="s">
        <v>103</v>
      </c>
      <c r="C243" t="s">
        <v>90</v>
      </c>
      <c r="D243" t="s">
        <v>6</v>
      </c>
      <c r="E243">
        <v>905</v>
      </c>
      <c r="F243">
        <v>6</v>
      </c>
      <c r="G243">
        <v>927</v>
      </c>
      <c r="H243">
        <f>COUNTIFS($D$1:D243,D243)</f>
        <v>32</v>
      </c>
      <c r="I243">
        <f t="shared" si="16"/>
        <v>33</v>
      </c>
      <c r="J243">
        <f t="shared" si="17"/>
        <v>0.96969696969696972</v>
      </c>
      <c r="K243">
        <f t="shared" si="20"/>
        <v>34</v>
      </c>
      <c r="L243" s="1">
        <f t="shared" si="18"/>
        <v>33</v>
      </c>
      <c r="M243" t="str">
        <f t="shared" si="19"/>
        <v>2022</v>
      </c>
    </row>
    <row r="244" spans="1:13" x14ac:dyDescent="0.2">
      <c r="A244">
        <v>243</v>
      </c>
      <c r="B244" t="s">
        <v>103</v>
      </c>
      <c r="C244" t="s">
        <v>94</v>
      </c>
      <c r="D244" t="s">
        <v>7</v>
      </c>
      <c r="E244">
        <v>1090</v>
      </c>
      <c r="F244">
        <v>6</v>
      </c>
      <c r="G244">
        <v>1099</v>
      </c>
      <c r="H244">
        <f>COUNTIFS($D$1:D244,D244)</f>
        <v>32</v>
      </c>
      <c r="I244">
        <f t="shared" si="16"/>
        <v>33</v>
      </c>
      <c r="J244">
        <f t="shared" si="17"/>
        <v>0.96969696969696972</v>
      </c>
      <c r="K244">
        <f t="shared" si="20"/>
        <v>34</v>
      </c>
      <c r="L244" s="1">
        <f t="shared" si="18"/>
        <v>33</v>
      </c>
      <c r="M244" t="str">
        <f t="shared" si="19"/>
        <v>2022</v>
      </c>
    </row>
    <row r="245" spans="1:13" x14ac:dyDescent="0.2">
      <c r="A245">
        <v>244</v>
      </c>
      <c r="B245" t="s">
        <v>103</v>
      </c>
      <c r="C245" t="s">
        <v>94</v>
      </c>
      <c r="D245" t="s">
        <v>14</v>
      </c>
      <c r="E245">
        <v>989</v>
      </c>
      <c r="F245">
        <v>1</v>
      </c>
      <c r="G245">
        <v>955</v>
      </c>
      <c r="H245">
        <f>COUNTIFS($D$1:D245,D245)</f>
        <v>33</v>
      </c>
      <c r="I245">
        <f t="shared" si="16"/>
        <v>34</v>
      </c>
      <c r="J245">
        <f t="shared" si="17"/>
        <v>0.97058823529411764</v>
      </c>
      <c r="K245">
        <f t="shared" si="20"/>
        <v>34</v>
      </c>
      <c r="L245" s="1">
        <f t="shared" si="18"/>
        <v>33</v>
      </c>
      <c r="M245" t="str">
        <f t="shared" si="19"/>
        <v>2022</v>
      </c>
    </row>
    <row r="246" spans="1:13" x14ac:dyDescent="0.2">
      <c r="A246">
        <v>245</v>
      </c>
      <c r="B246" t="s">
        <v>104</v>
      </c>
      <c r="C246" t="s">
        <v>12</v>
      </c>
      <c r="D246" t="s">
        <v>12</v>
      </c>
      <c r="E246">
        <v>850</v>
      </c>
      <c r="F246">
        <v>5</v>
      </c>
      <c r="G246">
        <v>860</v>
      </c>
      <c r="H246">
        <f>COUNTIFS($D$1:D246,D246)</f>
        <v>32</v>
      </c>
      <c r="I246">
        <f t="shared" si="16"/>
        <v>32</v>
      </c>
      <c r="J246">
        <f t="shared" si="17"/>
        <v>1</v>
      </c>
      <c r="K246">
        <f t="shared" si="20"/>
        <v>34</v>
      </c>
      <c r="L246" s="1">
        <f t="shared" si="18"/>
        <v>34</v>
      </c>
      <c r="M246" t="str">
        <f t="shared" si="19"/>
        <v>2022</v>
      </c>
    </row>
    <row r="247" spans="1:13" x14ac:dyDescent="0.2">
      <c r="A247">
        <v>246</v>
      </c>
      <c r="B247" t="s">
        <v>104</v>
      </c>
      <c r="C247" t="s">
        <v>92</v>
      </c>
      <c r="D247" t="s">
        <v>92</v>
      </c>
      <c r="E247">
        <v>1040</v>
      </c>
      <c r="F247">
        <v>4</v>
      </c>
      <c r="G247">
        <v>1030</v>
      </c>
      <c r="H247">
        <f>COUNTIFS($D$1:D247,D247)</f>
        <v>34</v>
      </c>
      <c r="I247">
        <f t="shared" si="16"/>
        <v>34</v>
      </c>
      <c r="J247">
        <f t="shared" si="17"/>
        <v>1</v>
      </c>
      <c r="K247">
        <f t="shared" si="20"/>
        <v>34</v>
      </c>
      <c r="L247" s="1">
        <f t="shared" si="18"/>
        <v>34</v>
      </c>
      <c r="M247" t="str">
        <f t="shared" si="19"/>
        <v>2022</v>
      </c>
    </row>
    <row r="248" spans="1:13" x14ac:dyDescent="0.2">
      <c r="A248">
        <v>247</v>
      </c>
      <c r="B248" t="s">
        <v>105</v>
      </c>
      <c r="C248" t="s">
        <v>7</v>
      </c>
      <c r="D248" t="s">
        <v>7</v>
      </c>
      <c r="E248">
        <v>1099</v>
      </c>
      <c r="F248">
        <v>6</v>
      </c>
      <c r="G248">
        <v>1106</v>
      </c>
      <c r="H248">
        <f>COUNTIFS($D$1:D248,D248)</f>
        <v>33</v>
      </c>
      <c r="I248">
        <f t="shared" si="16"/>
        <v>33</v>
      </c>
      <c r="J248">
        <f t="shared" si="17"/>
        <v>1</v>
      </c>
      <c r="K248">
        <f t="shared" si="20"/>
        <v>34</v>
      </c>
      <c r="L248" s="1">
        <f t="shared" si="18"/>
        <v>34</v>
      </c>
      <c r="M248" t="str">
        <f t="shared" si="19"/>
        <v>2022</v>
      </c>
    </row>
    <row r="249" spans="1:13" x14ac:dyDescent="0.2">
      <c r="A249">
        <v>248</v>
      </c>
      <c r="B249" t="s">
        <v>105</v>
      </c>
      <c r="C249" t="s">
        <v>14</v>
      </c>
      <c r="D249" t="s">
        <v>14</v>
      </c>
      <c r="E249">
        <v>955</v>
      </c>
      <c r="F249">
        <v>4</v>
      </c>
      <c r="G249">
        <v>948</v>
      </c>
      <c r="H249">
        <f>COUNTIFS($D$1:D249,D249)</f>
        <v>34</v>
      </c>
      <c r="I249">
        <f t="shared" si="16"/>
        <v>34</v>
      </c>
      <c r="J249">
        <f t="shared" si="17"/>
        <v>1</v>
      </c>
      <c r="K249">
        <f t="shared" si="20"/>
        <v>34</v>
      </c>
      <c r="L249" s="1">
        <f t="shared" si="18"/>
        <v>34</v>
      </c>
      <c r="M249" t="str">
        <f t="shared" si="19"/>
        <v>2022</v>
      </c>
    </row>
    <row r="250" spans="1:13" x14ac:dyDescent="0.2">
      <c r="A250">
        <v>249</v>
      </c>
      <c r="B250" t="s">
        <v>106</v>
      </c>
      <c r="C250" t="s">
        <v>11</v>
      </c>
      <c r="D250" t="s">
        <v>11</v>
      </c>
      <c r="E250">
        <v>1030</v>
      </c>
      <c r="F250">
        <v>6</v>
      </c>
      <c r="G250">
        <v>1041</v>
      </c>
      <c r="H250">
        <f>COUNTIFS($D$1:D250,D250)</f>
        <v>33</v>
      </c>
      <c r="I250">
        <f t="shared" si="16"/>
        <v>33</v>
      </c>
      <c r="J250">
        <f t="shared" si="17"/>
        <v>1</v>
      </c>
      <c r="K250">
        <f t="shared" si="20"/>
        <v>34</v>
      </c>
      <c r="L250" s="1">
        <f t="shared" si="18"/>
        <v>34</v>
      </c>
      <c r="M250" t="str">
        <f t="shared" si="19"/>
        <v>2022</v>
      </c>
    </row>
    <row r="251" spans="1:13" x14ac:dyDescent="0.2">
      <c r="A251">
        <v>250</v>
      </c>
      <c r="B251" t="s">
        <v>106</v>
      </c>
      <c r="C251" t="s">
        <v>6</v>
      </c>
      <c r="D251" t="s">
        <v>6</v>
      </c>
      <c r="E251">
        <v>927</v>
      </c>
      <c r="F251">
        <v>2</v>
      </c>
      <c r="G251">
        <v>916</v>
      </c>
      <c r="H251">
        <f>COUNTIFS($D$1:D251,D251)</f>
        <v>33</v>
      </c>
      <c r="I251">
        <f t="shared" si="16"/>
        <v>33</v>
      </c>
      <c r="J251">
        <f t="shared" si="17"/>
        <v>1</v>
      </c>
      <c r="K251">
        <f t="shared" si="20"/>
        <v>34</v>
      </c>
      <c r="L251" s="1">
        <f t="shared" si="18"/>
        <v>34</v>
      </c>
      <c r="M251" t="str">
        <f t="shared" si="19"/>
        <v>2022</v>
      </c>
    </row>
  </sheetData>
  <autoFilter ref="A1:L251" xr:uid="{33A7B9BC-E73B-FE4E-8BD8-AC0F6CC9665B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Pong_ELO</vt:lpstr>
      <vt:lpstr>Pong_ELO!Pong_ELO_2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McGrath</dc:creator>
  <cp:lastModifiedBy>Paul McGrath</cp:lastModifiedBy>
  <dcterms:created xsi:type="dcterms:W3CDTF">2020-09-21T03:43:47Z</dcterms:created>
  <dcterms:modified xsi:type="dcterms:W3CDTF">2023-02-19T09:50:12Z</dcterms:modified>
</cp:coreProperties>
</file>