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bcts-my.sharepoint.com/personal/paul_mcgrath_nab_com_au/Documents/Documents/1. Personal Files/NBA Fantasy/Fantasy Banter/2020/Pong Teams/"/>
    </mc:Choice>
  </mc:AlternateContent>
  <xr:revisionPtr revIDLastSave="0" documentId="8_{A3EB5BFB-BA13-4ADC-80A1-8FB904945CC1}" xr6:coauthVersionLast="41" xr6:coauthVersionMax="41" xr10:uidLastSave="{00000000-0000-0000-0000-000000000000}"/>
  <bookViews>
    <workbookView xWindow="-75" yWindow="-16320" windowWidth="29040" windowHeight="15840" xr2:uid="{B47114EF-AB52-4A91-8179-04F08F2D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T15" i="1"/>
  <c r="U15" i="1"/>
  <c r="O16" i="1"/>
  <c r="R16" i="1"/>
  <c r="P17" i="1"/>
  <c r="Q17" i="1"/>
  <c r="T17" i="1"/>
  <c r="U17" i="1"/>
  <c r="P18" i="1"/>
  <c r="Q18" i="1"/>
  <c r="S18" i="1"/>
  <c r="U18" i="1"/>
  <c r="O19" i="1"/>
  <c r="R19" i="1"/>
  <c r="Q20" i="1"/>
  <c r="S20" i="1"/>
  <c r="P21" i="1"/>
  <c r="T21" i="1"/>
  <c r="U21" i="1"/>
  <c r="P22" i="1"/>
  <c r="Q22" i="1"/>
  <c r="T22" i="1"/>
  <c r="U22" i="1"/>
  <c r="N21" i="1"/>
  <c r="N22" i="1"/>
  <c r="N15" i="1"/>
  <c r="O12" i="1"/>
  <c r="O3" i="1"/>
  <c r="O4" i="1"/>
  <c r="O5" i="1"/>
  <c r="O6" i="1"/>
  <c r="O7" i="1"/>
  <c r="O8" i="1"/>
  <c r="O9" i="1"/>
  <c r="O10" i="1"/>
  <c r="O11" i="1"/>
  <c r="O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P10" i="1" l="1"/>
  <c r="P6" i="1"/>
  <c r="P5" i="1"/>
  <c r="P2" i="1"/>
  <c r="P3" i="1"/>
  <c r="P12" i="1"/>
  <c r="P4" i="1"/>
  <c r="P11" i="1"/>
  <c r="P9" i="1"/>
  <c r="P8" i="1"/>
  <c r="P7" i="1"/>
  <c r="E5" i="1" l="1"/>
  <c r="E2" i="1"/>
  <c r="E4" i="1"/>
  <c r="E3" i="1"/>
  <c r="E41" i="1"/>
  <c r="E40" i="1"/>
  <c r="E38" i="1"/>
  <c r="E39" i="1"/>
  <c r="E25" i="1"/>
  <c r="E22" i="1"/>
  <c r="E24" i="1"/>
  <c r="E23" i="1"/>
  <c r="E13" i="1"/>
  <c r="E12" i="1"/>
  <c r="E11" i="1"/>
  <c r="E10" i="1"/>
  <c r="E45" i="1"/>
  <c r="E44" i="1"/>
  <c r="E43" i="1"/>
  <c r="E42" i="1"/>
  <c r="E9" i="1"/>
  <c r="E8" i="1"/>
  <c r="E7" i="1"/>
  <c r="E6" i="1"/>
  <c r="E17" i="1"/>
  <c r="E16" i="1"/>
  <c r="E14" i="1"/>
  <c r="E15" i="1"/>
  <c r="E29" i="1"/>
  <c r="E28" i="1"/>
  <c r="E27" i="1"/>
  <c r="E26" i="1"/>
  <c r="E21" i="1"/>
  <c r="E20" i="1"/>
  <c r="E19" i="1"/>
  <c r="E18" i="1"/>
  <c r="E33" i="1"/>
  <c r="E32" i="1"/>
  <c r="E31" i="1"/>
  <c r="E30" i="1"/>
  <c r="E37" i="1"/>
  <c r="E36" i="1"/>
  <c r="E35" i="1"/>
  <c r="E34" i="1"/>
  <c r="R15" i="1" l="1"/>
  <c r="N19" i="1"/>
  <c r="U20" i="1"/>
  <c r="S22" i="1"/>
  <c r="P15" i="1"/>
  <c r="N17" i="1"/>
  <c r="Q16" i="1"/>
  <c r="O18" i="1"/>
  <c r="O22" i="1"/>
  <c r="U16" i="1"/>
  <c r="P16" i="1"/>
  <c r="O17" i="1"/>
  <c r="S19" i="1"/>
  <c r="R20" i="1"/>
  <c r="S15" i="1"/>
  <c r="N20" i="1"/>
  <c r="R18" i="1"/>
  <c r="Q19" i="1"/>
  <c r="O21" i="1"/>
  <c r="T16" i="1"/>
  <c r="S17" i="1"/>
  <c r="P20" i="1"/>
  <c r="U19" i="1"/>
  <c r="R22" i="1"/>
  <c r="T20" i="1"/>
  <c r="S21" i="1"/>
  <c r="T18" i="1"/>
  <c r="Q21" i="1"/>
  <c r="Q15" i="1"/>
  <c r="N18" i="1"/>
  <c r="O15" i="1"/>
  <c r="N16" i="1"/>
  <c r="T19" i="1"/>
  <c r="R21" i="1"/>
  <c r="O20" i="1"/>
  <c r="S16" i="1"/>
  <c r="R17" i="1"/>
  <c r="P19" i="1"/>
</calcChain>
</file>

<file path=xl/sharedStrings.xml><?xml version="1.0" encoding="utf-8"?>
<sst xmlns="http://schemas.openxmlformats.org/spreadsheetml/2006/main" count="169" uniqueCount="28">
  <si>
    <t>PLAYER</t>
  </si>
  <si>
    <t>PARTNER</t>
  </si>
  <si>
    <t>KAPPAZ</t>
  </si>
  <si>
    <t>PMAC</t>
  </si>
  <si>
    <t>GARTER</t>
  </si>
  <si>
    <t>RICHO</t>
  </si>
  <si>
    <t>CHIEF</t>
  </si>
  <si>
    <t>MELONS</t>
  </si>
  <si>
    <t>JMERC</t>
  </si>
  <si>
    <t>LESTER</t>
  </si>
  <si>
    <t>ORDER</t>
  </si>
  <si>
    <t>Batsman</t>
  </si>
  <si>
    <t>Odds</t>
  </si>
  <si>
    <t>Rank</t>
  </si>
  <si>
    <t>Stoinis (STA)</t>
  </si>
  <si>
    <t>Carey (STR)</t>
  </si>
  <si>
    <t>Maxwell (STA)</t>
  </si>
  <si>
    <t>Salt (STR)</t>
  </si>
  <si>
    <t>Renshaw (STR)</t>
  </si>
  <si>
    <t>Fletcher (STA)</t>
  </si>
  <si>
    <t>Larkin (STA)</t>
  </si>
  <si>
    <t>Wells (STR)</t>
  </si>
  <si>
    <t>Pooran (STA)</t>
  </si>
  <si>
    <t>Weatherald (STR)</t>
  </si>
  <si>
    <t>Ben Dunk (STA)</t>
  </si>
  <si>
    <t>Prob</t>
  </si>
  <si>
    <t>Adj Prob</t>
  </si>
  <si>
    <t>TOP SCORER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</si>
</sst>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71" formatCode="0.000000000000000000%"/>
    <numFmt numFmtId="18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8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9" fontId="3" fillId="0" borderId="0" xfId="1" applyFont="1"/>
    <xf numFmtId="171" fontId="3" fillId="0" borderId="0" xfId="0" applyNumberFormat="1" applyFont="1"/>
    <xf numFmtId="185" fontId="3" fillId="0" borderId="0" xfId="1" applyNumberFormat="1" applyFont="1"/>
    <xf numFmtId="0" fontId="2" fillId="0" borderId="0" xfId="0" applyFont="1" applyBorder="1"/>
    <xf numFmtId="9" fontId="3" fillId="0" borderId="2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3" xfId="1" applyFont="1" applyBorder="1" applyAlignment="1">
      <alignment horizontal="center"/>
    </xf>
    <xf numFmtId="9" fontId="3" fillId="3" borderId="3" xfId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3" fillId="3" borderId="4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D18C-6CA1-4C03-BE6D-A60EE36F4716}">
  <dimension ref="A1:U46"/>
  <sheetViews>
    <sheetView tabSelected="1" zoomScaleNormal="100" workbookViewId="0">
      <selection activeCell="Q2" sqref="Q2:Q12"/>
    </sheetView>
  </sheetViews>
  <sheetFormatPr defaultRowHeight="12.75" x14ac:dyDescent="0.2"/>
  <cols>
    <col min="1" max="1" width="6.28515625" style="6" bestFit="1" customWidth="1"/>
    <col min="2" max="3" width="8.5703125" style="3" customWidth="1"/>
    <col min="4" max="4" width="12.85546875" style="3" customWidth="1"/>
    <col min="5" max="5" width="14.28515625" style="3" hidden="1" customWidth="1"/>
    <col min="6" max="6" width="4.28515625" style="3" customWidth="1"/>
    <col min="7" max="7" width="6.28515625" style="6" bestFit="1" customWidth="1"/>
    <col min="8" max="9" width="8.5703125" style="3" customWidth="1"/>
    <col min="10" max="10" width="14.7109375" style="3" bestFit="1" customWidth="1"/>
    <col min="11" max="11" width="7.7109375" style="3" bestFit="1" customWidth="1"/>
    <col min="12" max="12" width="7.5703125" style="3" customWidth="1"/>
    <col min="13" max="13" width="14.7109375" style="3" bestFit="1" customWidth="1"/>
    <col min="14" max="20" width="7.5703125" style="3" customWidth="1"/>
    <col min="21" max="16384" width="9.140625" style="3"/>
  </cols>
  <sheetData>
    <row r="1" spans="1:21" x14ac:dyDescent="0.2">
      <c r="A1" s="1" t="s">
        <v>10</v>
      </c>
      <c r="B1" s="2" t="s">
        <v>0</v>
      </c>
      <c r="C1" s="2" t="s">
        <v>1</v>
      </c>
      <c r="D1" s="1" t="s">
        <v>27</v>
      </c>
      <c r="E1" s="12"/>
      <c r="G1" s="1" t="s">
        <v>10</v>
      </c>
      <c r="H1" s="2" t="s">
        <v>0</v>
      </c>
      <c r="I1" s="2" t="s">
        <v>1</v>
      </c>
      <c r="J1" s="1" t="s">
        <v>27</v>
      </c>
      <c r="L1" s="1" t="s">
        <v>13</v>
      </c>
      <c r="M1" s="2" t="s">
        <v>11</v>
      </c>
      <c r="N1" s="8" t="s">
        <v>12</v>
      </c>
      <c r="O1" s="1" t="s">
        <v>25</v>
      </c>
      <c r="P1" s="1" t="s">
        <v>26</v>
      </c>
    </row>
    <row r="2" spans="1:21" x14ac:dyDescent="0.2">
      <c r="A2" s="4">
        <v>1</v>
      </c>
      <c r="B2" s="5" t="s">
        <v>2</v>
      </c>
      <c r="C2" s="5" t="s">
        <v>3</v>
      </c>
      <c r="D2" s="4" t="str">
        <f>IF(A2&lt;&gt;A1,INDEX($M$2:$M$12,MATCH(A2,$L$2:$L$12,0)),"")</f>
        <v>Stoinis (STA)</v>
      </c>
      <c r="E2" s="4">
        <f>INDEX($P$2:$P$12,MATCH(A2,$L$2:$L$12,0))</f>
        <v>0.15571014993734608</v>
      </c>
      <c r="G2" s="4">
        <v>7</v>
      </c>
      <c r="H2" s="5" t="s">
        <v>8</v>
      </c>
      <c r="I2" s="5" t="s">
        <v>9</v>
      </c>
      <c r="J2" s="4" t="str">
        <f>IF(G2&lt;&gt;G1,INDEX($M$2:$M$12,MATCH(G2,$L$2:$L$12,0)),"")</f>
        <v>Larkin (STA)</v>
      </c>
      <c r="L2" s="6">
        <v>1</v>
      </c>
      <c r="M2" s="3" t="s">
        <v>14</v>
      </c>
      <c r="N2" s="7">
        <v>5</v>
      </c>
      <c r="O2" s="9">
        <f>1/N2</f>
        <v>0.2</v>
      </c>
      <c r="P2" s="11">
        <f>O2/SUM($O$2:$O$12)</f>
        <v>0.15571014993734608</v>
      </c>
    </row>
    <row r="3" spans="1:21" x14ac:dyDescent="0.2">
      <c r="A3" s="4">
        <v>1</v>
      </c>
      <c r="B3" s="5" t="s">
        <v>4</v>
      </c>
      <c r="C3" s="5" t="s">
        <v>5</v>
      </c>
      <c r="D3" s="4" t="str">
        <f>IF(A3&lt;&gt;A2,INDEX($M$2:$M$12,MATCH(A3,$L$2:$L$12,0)),"")</f>
        <v/>
      </c>
      <c r="E3" s="4">
        <f>INDEX($P$2:$P$12,MATCH(A3,$L$2:$L$12,0))</f>
        <v>0.15571014993734608</v>
      </c>
      <c r="G3" s="4">
        <v>7</v>
      </c>
      <c r="H3" s="5" t="s">
        <v>7</v>
      </c>
      <c r="I3" s="5" t="s">
        <v>5</v>
      </c>
      <c r="J3" s="4" t="str">
        <f>IF(G3&lt;&gt;G2,INDEX($M$2:$M$12,MATCH(G3,$L$2:$L$12,0)),"")</f>
        <v/>
      </c>
      <c r="L3" s="6">
        <v>2</v>
      </c>
      <c r="M3" s="3" t="s">
        <v>15</v>
      </c>
      <c r="N3" s="7">
        <v>6</v>
      </c>
      <c r="O3" s="9">
        <f>1/N3</f>
        <v>0.16666666666666666</v>
      </c>
      <c r="P3" s="11">
        <f>O3/SUM($O$2:$O$12)</f>
        <v>0.12975845828112173</v>
      </c>
    </row>
    <row r="4" spans="1:21" x14ac:dyDescent="0.2">
      <c r="A4" s="4">
        <v>1</v>
      </c>
      <c r="B4" s="5" t="s">
        <v>6</v>
      </c>
      <c r="C4" s="5" t="s">
        <v>7</v>
      </c>
      <c r="D4" s="4" t="str">
        <f>IF(A4&lt;&gt;A3,INDEX($M$2:$M$12,MATCH(A4,$L$2:$L$12,0)),"")</f>
        <v/>
      </c>
      <c r="E4" s="4">
        <f>INDEX($P$2:$P$12,MATCH(A4,$L$2:$L$12,0))</f>
        <v>0.15571014993734608</v>
      </c>
      <c r="G4" s="4">
        <v>7</v>
      </c>
      <c r="H4" s="5" t="s">
        <v>6</v>
      </c>
      <c r="I4" s="5" t="s">
        <v>4</v>
      </c>
      <c r="J4" s="4" t="str">
        <f>IF(G4&lt;&gt;G3,INDEX($M$2:$M$12,MATCH(G4,$L$2:$L$12,0)),"")</f>
        <v/>
      </c>
      <c r="L4" s="6">
        <v>3</v>
      </c>
      <c r="M4" s="3" t="s">
        <v>16</v>
      </c>
      <c r="N4" s="7">
        <v>6</v>
      </c>
      <c r="O4" s="9">
        <f>1/N4</f>
        <v>0.16666666666666666</v>
      </c>
      <c r="P4" s="11">
        <f>O4/SUM($O$2:$O$12)</f>
        <v>0.12975845828112173</v>
      </c>
    </row>
    <row r="5" spans="1:21" x14ac:dyDescent="0.2">
      <c r="A5" s="4">
        <v>1</v>
      </c>
      <c r="B5" s="5" t="s">
        <v>8</v>
      </c>
      <c r="C5" s="5" t="s">
        <v>9</v>
      </c>
      <c r="D5" s="4" t="str">
        <f>IF(A5&lt;&gt;A4,INDEX($M$2:$M$12,MATCH(A5,$L$2:$L$12,0)),"")</f>
        <v/>
      </c>
      <c r="E5" s="4">
        <f>INDEX($P$2:$P$12,MATCH(A5,$L$2:$L$12,0))</f>
        <v>0.15571014993734608</v>
      </c>
      <c r="G5" s="4">
        <v>7</v>
      </c>
      <c r="H5" s="5" t="s">
        <v>2</v>
      </c>
      <c r="I5" s="5" t="s">
        <v>3</v>
      </c>
      <c r="J5" s="4" t="str">
        <f>IF(G5&lt;&gt;G4,INDEX($M$2:$M$12,MATCH(G5,$L$2:$L$12,0)),"")</f>
        <v/>
      </c>
      <c r="L5" s="6">
        <v>4</v>
      </c>
      <c r="M5" s="3" t="s">
        <v>17</v>
      </c>
      <c r="N5" s="7">
        <v>7</v>
      </c>
      <c r="O5" s="9">
        <f>1/N5</f>
        <v>0.14285714285714285</v>
      </c>
      <c r="P5" s="11">
        <f>O5/SUM($O$2:$O$12)</f>
        <v>0.11122153566953291</v>
      </c>
    </row>
    <row r="6" spans="1:21" x14ac:dyDescent="0.2">
      <c r="A6" s="6">
        <v>2</v>
      </c>
      <c r="B6" s="3" t="s">
        <v>6</v>
      </c>
      <c r="C6" s="3" t="s">
        <v>2</v>
      </c>
      <c r="D6" s="6" t="str">
        <f>IF(A6&lt;&gt;A5,INDEX($M$2:$M$12,MATCH(A6,$L$2:$L$12,0)),"")</f>
        <v>Carey (STR)</v>
      </c>
      <c r="E6" s="6">
        <f>INDEX($P$2:$P$12,MATCH(A6,$L$2:$L$12,0))</f>
        <v>0.12975845828112173</v>
      </c>
      <c r="G6" s="6">
        <v>8</v>
      </c>
      <c r="H6" s="3" t="s">
        <v>4</v>
      </c>
      <c r="I6" s="3" t="s">
        <v>5</v>
      </c>
      <c r="J6" s="6" t="str">
        <f>IF(G6&lt;&gt;G5,INDEX($M$2:$M$12,MATCH(G6,$L$2:$L$12,0)),"")</f>
        <v>Wells (STR)</v>
      </c>
      <c r="L6" s="6">
        <v>5</v>
      </c>
      <c r="M6" s="3" t="s">
        <v>18</v>
      </c>
      <c r="N6" s="7">
        <v>7.5</v>
      </c>
      <c r="O6" s="9">
        <f>1/N6</f>
        <v>0.13333333333333333</v>
      </c>
      <c r="P6" s="11">
        <f>O6/SUM($O$2:$O$12)</f>
        <v>0.10380676662489738</v>
      </c>
    </row>
    <row r="7" spans="1:21" x14ac:dyDescent="0.2">
      <c r="A7" s="6">
        <v>2</v>
      </c>
      <c r="B7" s="3" t="s">
        <v>4</v>
      </c>
      <c r="C7" s="3" t="s">
        <v>3</v>
      </c>
      <c r="D7" s="6" t="str">
        <f>IF(A7&lt;&gt;A6,INDEX($M$2:$M$12,MATCH(A7,$L$2:$L$12,0)),"")</f>
        <v/>
      </c>
      <c r="E7" s="6">
        <f>INDEX($P$2:$P$12,MATCH(A7,$L$2:$L$12,0))</f>
        <v>0.12975845828112173</v>
      </c>
      <c r="G7" s="6">
        <v>8</v>
      </c>
      <c r="H7" s="3" t="s">
        <v>6</v>
      </c>
      <c r="I7" s="3" t="s">
        <v>9</v>
      </c>
      <c r="J7" s="6" t="str">
        <f>IF(G7&lt;&gt;G6,INDEX($M$2:$M$12,MATCH(G7,$L$2:$L$12,0)),"")</f>
        <v/>
      </c>
      <c r="L7" s="6">
        <v>6</v>
      </c>
      <c r="M7" s="3" t="s">
        <v>19</v>
      </c>
      <c r="N7" s="7">
        <v>9</v>
      </c>
      <c r="O7" s="9">
        <f>1/N7</f>
        <v>0.1111111111111111</v>
      </c>
      <c r="P7" s="11">
        <f>O7/SUM($O$2:$O$12)</f>
        <v>8.6505638854081149E-2</v>
      </c>
    </row>
    <row r="8" spans="1:21" x14ac:dyDescent="0.2">
      <c r="A8" s="6">
        <v>2</v>
      </c>
      <c r="B8" s="3" t="s">
        <v>7</v>
      </c>
      <c r="C8" s="3" t="s">
        <v>5</v>
      </c>
      <c r="D8" s="6" t="str">
        <f>IF(A8&lt;&gt;A7,INDEX($M$2:$M$12,MATCH(A8,$L$2:$L$12,0)),"")</f>
        <v/>
      </c>
      <c r="E8" s="6">
        <f>INDEX($P$2:$P$12,MATCH(A8,$L$2:$L$12,0))</f>
        <v>0.12975845828112173</v>
      </c>
      <c r="G8" s="6">
        <v>8</v>
      </c>
      <c r="H8" s="3" t="s">
        <v>8</v>
      </c>
      <c r="I8" s="3" t="s">
        <v>7</v>
      </c>
      <c r="J8" s="6" t="str">
        <f>IF(G8&lt;&gt;G7,INDEX($M$2:$M$12,MATCH(G8,$L$2:$L$12,0)),"")</f>
        <v/>
      </c>
      <c r="L8" s="6">
        <v>7</v>
      </c>
      <c r="M8" s="3" t="s">
        <v>20</v>
      </c>
      <c r="N8" s="7">
        <v>11</v>
      </c>
      <c r="O8" s="9">
        <f>1/N8</f>
        <v>9.0909090909090912E-2</v>
      </c>
      <c r="P8" s="11">
        <f>O8/SUM($O$2:$O$12)</f>
        <v>7.0777340880611855E-2</v>
      </c>
    </row>
    <row r="9" spans="1:21" x14ac:dyDescent="0.2">
      <c r="A9" s="6">
        <v>2</v>
      </c>
      <c r="B9" s="3" t="s">
        <v>8</v>
      </c>
      <c r="C9" s="3" t="s">
        <v>9</v>
      </c>
      <c r="D9" s="6" t="str">
        <f>IF(A9&lt;&gt;A8,INDEX($M$2:$M$12,MATCH(A9,$L$2:$L$12,0)),"")</f>
        <v/>
      </c>
      <c r="E9" s="6">
        <f>INDEX($P$2:$P$12,MATCH(A9,$L$2:$L$12,0))</f>
        <v>0.12975845828112173</v>
      </c>
      <c r="G9" s="6">
        <v>8</v>
      </c>
      <c r="H9" s="3" t="s">
        <v>2</v>
      </c>
      <c r="I9" s="3" t="s">
        <v>3</v>
      </c>
      <c r="J9" s="6" t="str">
        <f>IF(G9&lt;&gt;G8,INDEX($M$2:$M$12,MATCH(G9,$L$2:$L$12,0)),"")</f>
        <v/>
      </c>
      <c r="L9" s="6">
        <v>8</v>
      </c>
      <c r="M9" s="3" t="s">
        <v>21</v>
      </c>
      <c r="N9" s="7">
        <v>13</v>
      </c>
      <c r="O9" s="9">
        <f>1/N9</f>
        <v>7.6923076923076927E-2</v>
      </c>
      <c r="P9" s="11">
        <f>O9/SUM($O$2:$O$12)</f>
        <v>5.988851920667157E-2</v>
      </c>
    </row>
    <row r="10" spans="1:21" x14ac:dyDescent="0.2">
      <c r="A10" s="4">
        <v>3</v>
      </c>
      <c r="B10" s="5" t="s">
        <v>2</v>
      </c>
      <c r="C10" s="5" t="s">
        <v>9</v>
      </c>
      <c r="D10" s="4" t="str">
        <f>IF(A10&lt;&gt;A9,INDEX($M$2:$M$12,MATCH(A10,$L$2:$L$12,0)),"")</f>
        <v>Maxwell (STA)</v>
      </c>
      <c r="E10" s="4">
        <f>INDEX($P$2:$P$12,MATCH(A10,$L$2:$L$12,0))</f>
        <v>0.12975845828112173</v>
      </c>
      <c r="G10" s="4">
        <v>9</v>
      </c>
      <c r="H10" s="5" t="s">
        <v>6</v>
      </c>
      <c r="I10" s="5" t="s">
        <v>8</v>
      </c>
      <c r="J10" s="4" t="str">
        <f>IF(G10&lt;&gt;G9,INDEX($M$2:$M$12,MATCH(G10,$L$2:$L$12,0)),"")</f>
        <v>Pooran (STA)</v>
      </c>
      <c r="L10" s="6">
        <v>9</v>
      </c>
      <c r="M10" s="3" t="s">
        <v>22</v>
      </c>
      <c r="N10" s="7">
        <v>13</v>
      </c>
      <c r="O10" s="9">
        <f>1/N10</f>
        <v>7.6923076923076927E-2</v>
      </c>
      <c r="P10" s="11">
        <f>O10/SUM($O$2:$O$12)</f>
        <v>5.988851920667157E-2</v>
      </c>
    </row>
    <row r="11" spans="1:21" x14ac:dyDescent="0.2">
      <c r="A11" s="4">
        <v>3</v>
      </c>
      <c r="B11" s="5" t="s">
        <v>4</v>
      </c>
      <c r="C11" s="5" t="s">
        <v>3</v>
      </c>
      <c r="D11" s="4" t="str">
        <f>IF(A11&lt;&gt;A10,INDEX($M$2:$M$12,MATCH(A11,$L$2:$L$12,0)),"")</f>
        <v/>
      </c>
      <c r="E11" s="4">
        <f>INDEX($P$2:$P$12,MATCH(A11,$L$2:$L$12,0))</f>
        <v>0.12975845828112173</v>
      </c>
      <c r="G11" s="4">
        <v>9</v>
      </c>
      <c r="H11" s="5" t="s">
        <v>4</v>
      </c>
      <c r="I11" s="5" t="s">
        <v>5</v>
      </c>
      <c r="J11" s="4" t="str">
        <f>IF(G11&lt;&gt;G10,INDEX($M$2:$M$12,MATCH(G11,$L$2:$L$12,0)),"")</f>
        <v/>
      </c>
      <c r="L11" s="6">
        <v>10</v>
      </c>
      <c r="M11" s="3" t="s">
        <v>23</v>
      </c>
      <c r="N11" s="7">
        <v>14</v>
      </c>
      <c r="O11" s="9">
        <f>1/N11</f>
        <v>7.1428571428571425E-2</v>
      </c>
      <c r="P11" s="11">
        <f>O11/SUM($O$2:$O$12)</f>
        <v>5.5610767834766456E-2</v>
      </c>
    </row>
    <row r="12" spans="1:21" x14ac:dyDescent="0.2">
      <c r="A12" s="4">
        <v>3</v>
      </c>
      <c r="B12" s="5" t="s">
        <v>7</v>
      </c>
      <c r="C12" s="5" t="s">
        <v>5</v>
      </c>
      <c r="D12" s="4" t="str">
        <f>IF(A12&lt;&gt;A11,INDEX($M$2:$M$12,MATCH(A12,$L$2:$L$12,0)),"")</f>
        <v/>
      </c>
      <c r="E12" s="4">
        <f>INDEX($P$2:$P$12,MATCH(A12,$L$2:$L$12,0))</f>
        <v>0.12975845828112173</v>
      </c>
      <c r="G12" s="4">
        <v>9</v>
      </c>
      <c r="H12" s="5" t="s">
        <v>7</v>
      </c>
      <c r="I12" s="5" t="s">
        <v>3</v>
      </c>
      <c r="J12" s="4" t="str">
        <f>IF(G12&lt;&gt;G11,INDEX($M$2:$M$12,MATCH(G12,$L$2:$L$12,0)),"")</f>
        <v/>
      </c>
      <c r="L12" s="6">
        <v>11</v>
      </c>
      <c r="M12" s="3" t="s">
        <v>24</v>
      </c>
      <c r="N12" s="7">
        <v>21</v>
      </c>
      <c r="O12" s="9">
        <f>1/N12</f>
        <v>4.7619047619047616E-2</v>
      </c>
      <c r="P12" s="11">
        <f>O12/SUM($O$2:$O$12)</f>
        <v>3.7073845223177637E-2</v>
      </c>
    </row>
    <row r="13" spans="1:21" ht="15" x14ac:dyDescent="0.25">
      <c r="A13" s="4">
        <v>3</v>
      </c>
      <c r="B13" s="5" t="s">
        <v>6</v>
      </c>
      <c r="C13" s="5" t="s">
        <v>8</v>
      </c>
      <c r="D13" s="4" t="str">
        <f>IF(A13&lt;&gt;A12,INDEX($M$2:$M$12,MATCH(A13,$L$2:$L$12,0)),"")</f>
        <v/>
      </c>
      <c r="E13" s="4">
        <f>INDEX($P$2:$P$12,MATCH(A13,$L$2:$L$12,0))</f>
        <v>0.12975845828112173</v>
      </c>
      <c r="G13" s="4">
        <v>9</v>
      </c>
      <c r="H13" s="5" t="s">
        <v>2</v>
      </c>
      <c r="I13" s="5" t="s">
        <v>9</v>
      </c>
      <c r="J13" s="4" t="str">
        <f>IF(G13&lt;&gt;G12,INDEX($M$2:$M$12,MATCH(G13,$L$2:$L$12,0)),"")</f>
        <v/>
      </c>
      <c r="K13" s="10"/>
      <c r="N13"/>
      <c r="P13"/>
    </row>
    <row r="14" spans="1:21" x14ac:dyDescent="0.2">
      <c r="A14" s="6">
        <v>4</v>
      </c>
      <c r="B14" s="3" t="s">
        <v>9</v>
      </c>
      <c r="C14" s="3" t="s">
        <v>5</v>
      </c>
      <c r="D14" s="6" t="str">
        <f>IF(A14&lt;&gt;A13,INDEX($M$2:$M$12,MATCH(A14,$L$2:$L$12,0)),"")</f>
        <v>Salt (STR)</v>
      </c>
      <c r="E14" s="6">
        <f>INDEX($P$2:$P$12,MATCH(A14,$L$2:$L$12,0))</f>
        <v>0.11122153566953291</v>
      </c>
      <c r="G14" s="6">
        <v>10</v>
      </c>
      <c r="H14" s="3" t="s">
        <v>4</v>
      </c>
      <c r="I14" s="3" t="s">
        <v>8</v>
      </c>
      <c r="J14" s="6" t="str">
        <f>IF(G14&lt;&gt;G13,INDEX($M$2:$M$12,MATCH(G14,$L$2:$L$12,0)),"")</f>
        <v>Weatherald (STR)</v>
      </c>
      <c r="K14" s="10"/>
      <c r="M14" s="27" t="s">
        <v>0</v>
      </c>
      <c r="N14" s="24" t="s">
        <v>6</v>
      </c>
      <c r="O14" s="25" t="s">
        <v>4</v>
      </c>
      <c r="P14" s="25" t="s">
        <v>8</v>
      </c>
      <c r="Q14" s="25" t="s">
        <v>2</v>
      </c>
      <c r="R14" s="25" t="s">
        <v>9</v>
      </c>
      <c r="S14" s="25" t="s">
        <v>7</v>
      </c>
      <c r="T14" s="25" t="s">
        <v>3</v>
      </c>
      <c r="U14" s="26" t="s">
        <v>5</v>
      </c>
    </row>
    <row r="15" spans="1:21" x14ac:dyDescent="0.2">
      <c r="A15" s="6">
        <v>4</v>
      </c>
      <c r="B15" s="3" t="s">
        <v>2</v>
      </c>
      <c r="C15" s="3" t="s">
        <v>3</v>
      </c>
      <c r="D15" s="6" t="str">
        <f>IF(A15&lt;&gt;A14,INDEX($M$2:$M$12,MATCH(A15,$L$2:$L$12,0)),"")</f>
        <v/>
      </c>
      <c r="E15" s="6">
        <f>INDEX($P$2:$P$12,MATCH(A15,$L$2:$L$12,0))</f>
        <v>0.11122153566953291</v>
      </c>
      <c r="G15" s="6">
        <v>10</v>
      </c>
      <c r="H15" s="3" t="s">
        <v>2</v>
      </c>
      <c r="I15" s="3" t="s">
        <v>3</v>
      </c>
      <c r="J15" s="6" t="str">
        <f>IF(G15&lt;&gt;G14,INDEX($M$2:$M$12,MATCH(G15,$L$2:$L$12,0)),"")</f>
        <v/>
      </c>
      <c r="K15" s="10"/>
      <c r="M15" s="23" t="s">
        <v>6</v>
      </c>
      <c r="N15" s="16">
        <f>SUMIFS($E:$E,$B:$B,$M15,$C:$C,N$14)+SUMIFS($E:$E,$C:$C,$M15,$B:$B,N$14)</f>
        <v>0</v>
      </c>
      <c r="O15" s="13">
        <f>SUMIFS($E:$E,$B:$B,$M15,$C:$C,O$14)+SUMIFS($E:$E,$C:$C,$M15,$B:$B,O$14)</f>
        <v>7.0777340880611855E-2</v>
      </c>
      <c r="P15" s="13">
        <f>SUMIFS($E:$E,$B:$B,$M15,$C:$C,P$14)+SUMIFS($E:$E,$C:$C,$M15,$B:$B,P$14)</f>
        <v>0.49118091863630475</v>
      </c>
      <c r="Q15" s="13">
        <f>SUMIFS($E:$E,$B:$B,$M15,$C:$C,Q$14)+SUMIFS($E:$E,$C:$C,$M15,$B:$B,Q$14)</f>
        <v>0.16683230350429937</v>
      </c>
      <c r="R15" s="13">
        <f>SUMIFS($E:$E,$B:$B,$M15,$C:$C,R$14)+SUMIFS($E:$E,$C:$C,$M15,$B:$B,R$14)</f>
        <v>0.11549928704143803</v>
      </c>
      <c r="S15" s="13">
        <f>SUMIFS($E:$E,$B:$B,$M15,$C:$C,S$14)+SUMIFS($E:$E,$C:$C,$M15,$B:$B,S$14)</f>
        <v>0.15571014993734608</v>
      </c>
      <c r="T15" s="13">
        <f>SUMIFS($E:$E,$B:$B,$M15,$C:$C,T$14)+SUMIFS($E:$E,$C:$C,$M15,$B:$B,T$14)</f>
        <v>0</v>
      </c>
      <c r="U15" s="14">
        <f>SUMIFS($E:$E,$B:$B,$M15,$C:$C,U$14)+SUMIFS($E:$E,$C:$C,$M15,$B:$B,U$14)</f>
        <v>0</v>
      </c>
    </row>
    <row r="16" spans="1:21" x14ac:dyDescent="0.2">
      <c r="A16" s="6">
        <v>4</v>
      </c>
      <c r="B16" s="3" t="s">
        <v>6</v>
      </c>
      <c r="C16" s="3" t="s">
        <v>8</v>
      </c>
      <c r="D16" s="6" t="str">
        <f>IF(A16&lt;&gt;A15,INDEX($M$2:$M$12,MATCH(A16,$L$2:$L$12,0)),"")</f>
        <v/>
      </c>
      <c r="E16" s="6">
        <f>INDEX($P$2:$P$12,MATCH(A16,$L$2:$L$12,0))</f>
        <v>0.11122153566953291</v>
      </c>
      <c r="G16" s="6">
        <v>10</v>
      </c>
      <c r="H16" s="3" t="s">
        <v>7</v>
      </c>
      <c r="I16" s="3" t="s">
        <v>5</v>
      </c>
      <c r="J16" s="6" t="str">
        <f>IF(G16&lt;&gt;G15,INDEX($M$2:$M$12,MATCH(G16,$L$2:$L$12,0)),"")</f>
        <v/>
      </c>
      <c r="K16" s="10"/>
      <c r="M16" s="23" t="s">
        <v>4</v>
      </c>
      <c r="N16" s="15">
        <f>SUMIFS($E:$E,$B:$B,$M16,$C:$C,N$14)+SUMIFS($E:$E,$C:$C,$M16,$B:$B,N$14)</f>
        <v>7.0777340880611855E-2</v>
      </c>
      <c r="O16" s="17">
        <f>SUMIFS($E:$E,$B:$B,$M16,$C:$C,O$14)+SUMIFS($E:$E,$C:$C,$M16,$B:$B,O$14)</f>
        <v>0</v>
      </c>
      <c r="P16" s="13">
        <f>SUMIFS($E:$E,$B:$B,$M16,$C:$C,P$14)+SUMIFS($E:$E,$C:$C,$M16,$B:$B,P$14)</f>
        <v>5.5610767834766456E-2</v>
      </c>
      <c r="Q16" s="13">
        <f>SUMIFS($E:$E,$B:$B,$M16,$C:$C,Q$14)+SUMIFS($E:$E,$C:$C,$M16,$B:$B,Q$14)</f>
        <v>0.10380676662489738</v>
      </c>
      <c r="R16" s="13">
        <f>SUMIFS($E:$E,$B:$B,$M16,$C:$C,R$14)+SUMIFS($E:$E,$C:$C,$M16,$B:$B,R$14)</f>
        <v>0</v>
      </c>
      <c r="S16" s="13">
        <f>SUMIFS($E:$E,$B:$B,$M16,$C:$C,S$14)+SUMIFS($E:$E,$C:$C,$M16,$B:$B,S$14)</f>
        <v>0.11122153566953291</v>
      </c>
      <c r="T16" s="13">
        <f>SUMIFS($E:$E,$B:$B,$M16,$C:$C,T$14)+SUMIFS($E:$E,$C:$C,$M16,$B:$B,T$14)</f>
        <v>0.25951691656224346</v>
      </c>
      <c r="U16" s="14">
        <f>SUMIFS($E:$E,$B:$B,$M16,$C:$C,U$14)+SUMIFS($E:$E,$C:$C,$M16,$B:$B,U$14)</f>
        <v>0.39906667242794808</v>
      </c>
    </row>
    <row r="17" spans="1:21" x14ac:dyDescent="0.2">
      <c r="A17" s="6">
        <v>4</v>
      </c>
      <c r="B17" s="3" t="s">
        <v>4</v>
      </c>
      <c r="C17" s="3" t="s">
        <v>7</v>
      </c>
      <c r="D17" s="6" t="str">
        <f>IF(A17&lt;&gt;A16,INDEX($M$2:$M$12,MATCH(A17,$L$2:$L$12,0)),"")</f>
        <v/>
      </c>
      <c r="E17" s="6">
        <f>INDEX($P$2:$P$12,MATCH(A17,$L$2:$L$12,0))</f>
        <v>0.11122153566953291</v>
      </c>
      <c r="G17" s="6">
        <v>10</v>
      </c>
      <c r="H17" s="3" t="s">
        <v>6</v>
      </c>
      <c r="I17" s="3" t="s">
        <v>9</v>
      </c>
      <c r="J17" s="6" t="str">
        <f>IF(G17&lt;&gt;G16,INDEX($M$2:$M$12,MATCH(G17,$L$2:$L$12,0)),"")</f>
        <v/>
      </c>
      <c r="K17" s="10"/>
      <c r="M17" s="23" t="s">
        <v>8</v>
      </c>
      <c r="N17" s="15">
        <f>SUMIFS($E:$E,$B:$B,$M17,$C:$C,N$14)+SUMIFS($E:$E,$C:$C,$M17,$B:$B,N$14)</f>
        <v>0.49118091863630475</v>
      </c>
      <c r="O17" s="13">
        <f>SUMIFS($E:$E,$B:$B,$M17,$C:$C,O$14)+SUMIFS($E:$E,$C:$C,$M17,$B:$B,O$14)</f>
        <v>5.5610767834766456E-2</v>
      </c>
      <c r="P17" s="17">
        <f>SUMIFS($E:$E,$B:$B,$M17,$C:$C,P$14)+SUMIFS($E:$E,$C:$C,$M17,$B:$B,P$14)</f>
        <v>0</v>
      </c>
      <c r="Q17" s="13">
        <f>SUMIFS($E:$E,$B:$B,$M17,$C:$C,Q$14)+SUMIFS($E:$E,$C:$C,$M17,$B:$B,Q$14)</f>
        <v>0</v>
      </c>
      <c r="R17" s="13">
        <f>SUMIFS($E:$E,$B:$B,$M17,$C:$C,R$14)+SUMIFS($E:$E,$C:$C,$M17,$B:$B,R$14)</f>
        <v>0.39331979432225733</v>
      </c>
      <c r="S17" s="13">
        <f>SUMIFS($E:$E,$B:$B,$M17,$C:$C,S$14)+SUMIFS($E:$E,$C:$C,$M17,$B:$B,S$14)</f>
        <v>5.988851920667157E-2</v>
      </c>
      <c r="T17" s="13">
        <f>SUMIFS($E:$E,$B:$B,$M17,$C:$C,T$14)+SUMIFS($E:$E,$C:$C,$M17,$B:$B,T$14)</f>
        <v>0</v>
      </c>
      <c r="U17" s="14">
        <f>SUMIFS($E:$E,$B:$B,$M17,$C:$C,U$14)+SUMIFS($E:$E,$C:$C,$M17,$B:$B,U$14)</f>
        <v>0</v>
      </c>
    </row>
    <row r="18" spans="1:21" x14ac:dyDescent="0.2">
      <c r="A18" s="4">
        <v>5</v>
      </c>
      <c r="B18" s="5" t="s">
        <v>4</v>
      </c>
      <c r="C18" s="5" t="s">
        <v>2</v>
      </c>
      <c r="D18" s="4" t="str">
        <f>IF(A18&lt;&gt;A17,INDEX($M$2:$M$12,MATCH(A18,$L$2:$L$12,0)),"")</f>
        <v>Renshaw (STR)</v>
      </c>
      <c r="E18" s="4">
        <f>INDEX($P$2:$P$12,MATCH(A18,$L$2:$L$12,0))</f>
        <v>0.10380676662489738</v>
      </c>
      <c r="G18" s="4">
        <v>11</v>
      </c>
      <c r="H18" s="5" t="s">
        <v>7</v>
      </c>
      <c r="I18" s="5" t="s">
        <v>3</v>
      </c>
      <c r="J18" s="4" t="str">
        <f>IF(G18&lt;&gt;G17,INDEX($M$2:$M$12,MATCH(G18,$L$2:$L$12,0)),"")</f>
        <v>Ben Dunk (STA)</v>
      </c>
      <c r="K18" s="10"/>
      <c r="M18" s="23" t="s">
        <v>2</v>
      </c>
      <c r="N18" s="15">
        <f>SUMIFS($E:$E,$B:$B,$M18,$C:$C,N$14)+SUMIFS($E:$E,$C:$C,$M18,$B:$B,N$14)</f>
        <v>0.16683230350429937</v>
      </c>
      <c r="O18" s="13">
        <f>SUMIFS($E:$E,$B:$B,$M18,$C:$C,O$14)+SUMIFS($E:$E,$C:$C,$M18,$B:$B,O$14)</f>
        <v>0.10380676662489738</v>
      </c>
      <c r="P18" s="13">
        <f>SUMIFS($E:$E,$B:$B,$M18,$C:$C,P$14)+SUMIFS($E:$E,$C:$C,$M18,$B:$B,P$14)</f>
        <v>0</v>
      </c>
      <c r="Q18" s="17">
        <f>SUMIFS($E:$E,$B:$B,$M18,$C:$C,Q$14)+SUMIFS($E:$E,$C:$C,$M18,$B:$B,Q$14)</f>
        <v>0</v>
      </c>
      <c r="R18" s="13">
        <f>SUMIFS($E:$E,$B:$B,$M18,$C:$C,R$14)+SUMIFS($E:$E,$C:$C,$M18,$B:$B,R$14)</f>
        <v>0.1896469774877933</v>
      </c>
      <c r="S18" s="13">
        <f>SUMIFS($E:$E,$B:$B,$M18,$C:$C,S$14)+SUMIFS($E:$E,$C:$C,$M18,$B:$B,S$14)</f>
        <v>0</v>
      </c>
      <c r="T18" s="13">
        <f>SUMIFS($E:$E,$B:$B,$M18,$C:$C,T$14)+SUMIFS($E:$E,$C:$C,$M18,$B:$B,T$14)</f>
        <v>0.53971395238301001</v>
      </c>
      <c r="U18" s="14">
        <f>SUMIFS($E:$E,$B:$B,$M18,$C:$C,U$14)+SUMIFS($E:$E,$C:$C,$M18,$B:$B,U$14)</f>
        <v>0</v>
      </c>
    </row>
    <row r="19" spans="1:21" x14ac:dyDescent="0.2">
      <c r="A19" s="4">
        <v>5</v>
      </c>
      <c r="B19" s="5" t="s">
        <v>6</v>
      </c>
      <c r="C19" s="5" t="s">
        <v>8</v>
      </c>
      <c r="D19" s="4" t="str">
        <f>IF(A19&lt;&gt;A18,INDEX($M$2:$M$12,MATCH(A19,$L$2:$L$12,0)),"")</f>
        <v/>
      </c>
      <c r="E19" s="4">
        <f>INDEX($P$2:$P$12,MATCH(A19,$L$2:$L$12,0))</f>
        <v>0.10380676662489738</v>
      </c>
      <c r="G19" s="4">
        <v>11</v>
      </c>
      <c r="H19" s="5" t="s">
        <v>8</v>
      </c>
      <c r="I19" s="5" t="s">
        <v>9</v>
      </c>
      <c r="J19" s="4" t="str">
        <f>IF(G19&lt;&gt;G18,INDEX($M$2:$M$12,MATCH(G19,$L$2:$L$12,0)),"")</f>
        <v/>
      </c>
      <c r="K19" s="10"/>
      <c r="M19" s="23" t="s">
        <v>9</v>
      </c>
      <c r="N19" s="15">
        <f>SUMIFS($E:$E,$B:$B,$M19,$C:$C,N$14)+SUMIFS($E:$E,$C:$C,$M19,$B:$B,N$14)</f>
        <v>0.11549928704143803</v>
      </c>
      <c r="O19" s="13">
        <f>SUMIFS($E:$E,$B:$B,$M19,$C:$C,O$14)+SUMIFS($E:$E,$C:$C,$M19,$B:$B,O$14)</f>
        <v>0</v>
      </c>
      <c r="P19" s="13">
        <f>SUMIFS($E:$E,$B:$B,$M19,$C:$C,P$14)+SUMIFS($E:$E,$C:$C,$M19,$B:$B,P$14)</f>
        <v>0.39331979432225733</v>
      </c>
      <c r="Q19" s="13">
        <f>SUMIFS($E:$E,$B:$B,$M19,$C:$C,Q$14)+SUMIFS($E:$E,$C:$C,$M19,$B:$B,Q$14)</f>
        <v>0.1896469774877933</v>
      </c>
      <c r="R19" s="17">
        <f>SUMIFS($E:$E,$B:$B,$M19,$C:$C,R$14)+SUMIFS($E:$E,$C:$C,$M19,$B:$B,R$14)</f>
        <v>0</v>
      </c>
      <c r="S19" s="13">
        <f>SUMIFS($E:$E,$B:$B,$M19,$C:$C,S$14)+SUMIFS($E:$E,$C:$C,$M19,$B:$B,S$14)</f>
        <v>8.6505638854081149E-2</v>
      </c>
      <c r="T19" s="13">
        <f>SUMIFS($E:$E,$B:$B,$M19,$C:$C,T$14)+SUMIFS($E:$E,$C:$C,$M19,$B:$B,T$14)</f>
        <v>0.10380676662489738</v>
      </c>
      <c r="U19" s="14">
        <f>SUMIFS($E:$E,$B:$B,$M19,$C:$C,U$14)+SUMIFS($E:$E,$C:$C,$M19,$B:$B,U$14)</f>
        <v>0.11122153566953291</v>
      </c>
    </row>
    <row r="20" spans="1:21" x14ac:dyDescent="0.2">
      <c r="A20" s="4">
        <v>5</v>
      </c>
      <c r="B20" s="5" t="s">
        <v>9</v>
      </c>
      <c r="C20" s="5" t="s">
        <v>3</v>
      </c>
      <c r="D20" s="4" t="str">
        <f>IF(A20&lt;&gt;A19,INDEX($M$2:$M$12,MATCH(A20,$L$2:$L$12,0)),"")</f>
        <v/>
      </c>
      <c r="E20" s="4">
        <f>INDEX($P$2:$P$12,MATCH(A20,$L$2:$L$12,0))</f>
        <v>0.10380676662489738</v>
      </c>
      <c r="G20" s="4">
        <v>11</v>
      </c>
      <c r="H20" s="5" t="s">
        <v>4</v>
      </c>
      <c r="I20" s="5" t="s">
        <v>5</v>
      </c>
      <c r="J20" s="4" t="str">
        <f>IF(G20&lt;&gt;G19,INDEX($M$2:$M$12,MATCH(G20,$L$2:$L$12,0)),"")</f>
        <v/>
      </c>
      <c r="K20" s="10"/>
      <c r="M20" s="23" t="s">
        <v>7</v>
      </c>
      <c r="N20" s="15">
        <f>SUMIFS($E:$E,$B:$B,$M20,$C:$C,N$14)+SUMIFS($E:$E,$C:$C,$M20,$B:$B,N$14)</f>
        <v>0.15571014993734608</v>
      </c>
      <c r="O20" s="13">
        <f>SUMIFS($E:$E,$B:$B,$M20,$C:$C,O$14)+SUMIFS($E:$E,$C:$C,$M20,$B:$B,O$14)</f>
        <v>0.11122153566953291</v>
      </c>
      <c r="P20" s="13">
        <f>SUMIFS($E:$E,$B:$B,$M20,$C:$C,P$14)+SUMIFS($E:$E,$C:$C,$M20,$B:$B,P$14)</f>
        <v>5.988851920667157E-2</v>
      </c>
      <c r="Q20" s="13">
        <f>SUMIFS($E:$E,$B:$B,$M20,$C:$C,Q$14)+SUMIFS($E:$E,$C:$C,$M20,$B:$B,Q$14)</f>
        <v>0</v>
      </c>
      <c r="R20" s="13">
        <f>SUMIFS($E:$E,$B:$B,$M20,$C:$C,R$14)+SUMIFS($E:$E,$C:$C,$M20,$B:$B,R$14)</f>
        <v>8.6505638854081149E-2</v>
      </c>
      <c r="S20" s="17">
        <f>SUMIFS($E:$E,$B:$B,$M20,$C:$C,S$14)+SUMIFS($E:$E,$C:$C,$M20,$B:$B,S$14)</f>
        <v>0</v>
      </c>
      <c r="T20" s="13">
        <f>SUMIFS($E:$E,$B:$B,$M20,$C:$C,T$14)+SUMIFS($E:$E,$C:$C,$M20,$B:$B,T$14)</f>
        <v>9.6962364429849207E-2</v>
      </c>
      <c r="U20" s="14">
        <f>SUMIFS($E:$E,$B:$B,$M20,$C:$C,U$14)+SUMIFS($E:$E,$C:$C,$M20,$B:$B,U$14)</f>
        <v>0.48971179190251912</v>
      </c>
    </row>
    <row r="21" spans="1:21" x14ac:dyDescent="0.2">
      <c r="A21" s="4">
        <v>5</v>
      </c>
      <c r="B21" s="5" t="s">
        <v>7</v>
      </c>
      <c r="C21" s="5" t="s">
        <v>5</v>
      </c>
      <c r="D21" s="4" t="str">
        <f>IF(A21&lt;&gt;A20,INDEX($M$2:$M$12,MATCH(A21,$L$2:$L$12,0)),"")</f>
        <v/>
      </c>
      <c r="E21" s="4">
        <f>INDEX($P$2:$P$12,MATCH(A21,$L$2:$L$12,0))</f>
        <v>0.10380676662489738</v>
      </c>
      <c r="G21" s="21">
        <v>11</v>
      </c>
      <c r="H21" s="22" t="s">
        <v>6</v>
      </c>
      <c r="I21" s="22" t="s">
        <v>2</v>
      </c>
      <c r="J21" s="21" t="str">
        <f>IF(G21&lt;&gt;G20,INDEX($M$2:$M$12,MATCH(G21,$L$2:$L$12,0)),"")</f>
        <v/>
      </c>
      <c r="K21" s="10"/>
      <c r="M21" s="23" t="s">
        <v>3</v>
      </c>
      <c r="N21" s="15">
        <f>SUMIFS($E:$E,$B:$B,$M21,$C:$C,N$14)+SUMIFS($E:$E,$C:$C,$M21,$B:$B,N$14)</f>
        <v>0</v>
      </c>
      <c r="O21" s="13">
        <f>SUMIFS($E:$E,$B:$B,$M21,$C:$C,O$14)+SUMIFS($E:$E,$C:$C,$M21,$B:$B,O$14)</f>
        <v>0.25951691656224346</v>
      </c>
      <c r="P21" s="13">
        <f>SUMIFS($E:$E,$B:$B,$M21,$C:$C,P$14)+SUMIFS($E:$E,$C:$C,$M21,$B:$B,P$14)</f>
        <v>0</v>
      </c>
      <c r="Q21" s="13">
        <f>SUMIFS($E:$E,$B:$B,$M21,$C:$C,Q$14)+SUMIFS($E:$E,$C:$C,$M21,$B:$B,Q$14)</f>
        <v>0.53971395238301001</v>
      </c>
      <c r="R21" s="13">
        <f>SUMIFS($E:$E,$B:$B,$M21,$C:$C,R$14)+SUMIFS($E:$E,$C:$C,$M21,$B:$B,R$14)</f>
        <v>0.10380676662489738</v>
      </c>
      <c r="S21" s="13">
        <f>SUMIFS($E:$E,$B:$B,$M21,$C:$C,S$14)+SUMIFS($E:$E,$C:$C,$M21,$B:$B,S$14)</f>
        <v>9.6962364429849207E-2</v>
      </c>
      <c r="T21" s="17">
        <f>SUMIFS($E:$E,$B:$B,$M21,$C:$C,T$14)+SUMIFS($E:$E,$C:$C,$M21,$B:$B,T$14)</f>
        <v>0</v>
      </c>
      <c r="U21" s="14">
        <f>SUMIFS($E:$E,$B:$B,$M21,$C:$C,U$14)+SUMIFS($E:$E,$C:$C,$M21,$B:$B,U$14)</f>
        <v>0</v>
      </c>
    </row>
    <row r="22" spans="1:21" x14ac:dyDescent="0.2">
      <c r="A22" s="6">
        <v>6</v>
      </c>
      <c r="B22" s="3" t="s">
        <v>2</v>
      </c>
      <c r="C22" s="3" t="s">
        <v>3</v>
      </c>
      <c r="D22" s="6" t="str">
        <f>IF(A22&lt;&gt;A21,INDEX($M$2:$M$12,MATCH(A22,$L$2:$L$12,0)),"")</f>
        <v>Fletcher (STA)</v>
      </c>
      <c r="E22" s="6">
        <f>INDEX($P$2:$P$12,MATCH(A22,$L$2:$L$12,0))</f>
        <v>8.6505638854081149E-2</v>
      </c>
      <c r="K22" s="10"/>
      <c r="M22" s="23" t="s">
        <v>5</v>
      </c>
      <c r="N22" s="15">
        <f>SUMIFS($E:$E,$B:$B,$M22,$C:$C,N$14)+SUMIFS($E:$E,$C:$C,$M22,$B:$B,N$14)</f>
        <v>0</v>
      </c>
      <c r="O22" s="13">
        <f>SUMIFS($E:$E,$B:$B,$M22,$C:$C,O$14)+SUMIFS($E:$E,$C:$C,$M22,$B:$B,O$14)</f>
        <v>0.39906667242794808</v>
      </c>
      <c r="P22" s="13">
        <f>SUMIFS($E:$E,$B:$B,$M22,$C:$C,P$14)+SUMIFS($E:$E,$C:$C,$M22,$B:$B,P$14)</f>
        <v>0</v>
      </c>
      <c r="Q22" s="13">
        <f>SUMIFS($E:$E,$B:$B,$M22,$C:$C,Q$14)+SUMIFS($E:$E,$C:$C,$M22,$B:$B,Q$14)</f>
        <v>0</v>
      </c>
      <c r="R22" s="13">
        <f>SUMIFS($E:$E,$B:$B,$M22,$C:$C,R$14)+SUMIFS($E:$E,$C:$C,$M22,$B:$B,R$14)</f>
        <v>0.11122153566953291</v>
      </c>
      <c r="S22" s="13">
        <f>SUMIFS($E:$E,$B:$B,$M22,$C:$C,S$14)+SUMIFS($E:$E,$C:$C,$M22,$B:$B,S$14)</f>
        <v>0.48971179190251912</v>
      </c>
      <c r="T22" s="13">
        <f>SUMIFS($E:$E,$B:$B,$M22,$C:$C,T$14)+SUMIFS($E:$E,$C:$C,$M22,$B:$B,T$14)</f>
        <v>0</v>
      </c>
      <c r="U22" s="18">
        <f>SUMIFS($E:$E,$B:$B,$M22,$C:$C,U$14)+SUMIFS($E:$E,$C:$C,$M22,$B:$B,U$14)</f>
        <v>0</v>
      </c>
    </row>
    <row r="23" spans="1:21" x14ac:dyDescent="0.2">
      <c r="A23" s="6">
        <v>6</v>
      </c>
      <c r="B23" s="3" t="s">
        <v>4</v>
      </c>
      <c r="C23" s="3" t="s">
        <v>5</v>
      </c>
      <c r="D23" s="6" t="str">
        <f>IF(A23&lt;&gt;A22,INDEX($M$2:$M$12,MATCH(A23,$L$2:$L$12,0)),"")</f>
        <v/>
      </c>
      <c r="E23" s="6">
        <f>INDEX($P$2:$P$12,MATCH(A23,$L$2:$L$12,0))</f>
        <v>8.6505638854081149E-2</v>
      </c>
      <c r="J23" s="9"/>
      <c r="K23" s="10"/>
    </row>
    <row r="24" spans="1:21" x14ac:dyDescent="0.2">
      <c r="A24" s="6">
        <v>6</v>
      </c>
      <c r="B24" s="3" t="s">
        <v>9</v>
      </c>
      <c r="C24" s="3" t="s">
        <v>7</v>
      </c>
      <c r="D24" s="6" t="str">
        <f>IF(A24&lt;&gt;A23,INDEX($M$2:$M$12,MATCH(A24,$L$2:$L$12,0)),"")</f>
        <v/>
      </c>
      <c r="E24" s="6">
        <f>INDEX($P$2:$P$12,MATCH(A24,$L$2:$L$12,0))</f>
        <v>8.6505638854081149E-2</v>
      </c>
      <c r="J24" s="9"/>
      <c r="K24" s="10"/>
    </row>
    <row r="25" spans="1:21" x14ac:dyDescent="0.2">
      <c r="A25" s="19">
        <v>6</v>
      </c>
      <c r="B25" s="20" t="s">
        <v>6</v>
      </c>
      <c r="C25" s="20" t="s">
        <v>8</v>
      </c>
      <c r="D25" s="19" t="str">
        <f>IF(A25&lt;&gt;A24,INDEX($M$2:$M$12,MATCH(A25,$L$2:$L$12,0)),"")</f>
        <v/>
      </c>
      <c r="E25" s="6">
        <f>INDEX($P$2:$P$12,MATCH(A25,$L$2:$L$12,0))</f>
        <v>8.6505638854081149E-2</v>
      </c>
      <c r="J25" s="9"/>
      <c r="K25" s="10"/>
    </row>
    <row r="26" spans="1:21" hidden="1" x14ac:dyDescent="0.2">
      <c r="A26" s="4">
        <v>7</v>
      </c>
      <c r="B26" s="5" t="s">
        <v>8</v>
      </c>
      <c r="C26" s="5" t="s">
        <v>9</v>
      </c>
      <c r="D26" s="4" t="str">
        <f>IF(A26&lt;&gt;A25,INDEX($M$2:$M$12,MATCH(A26,$L$2:$L$12,0)),"")</f>
        <v>Larkin (STA)</v>
      </c>
      <c r="E26" s="4">
        <f>INDEX($P$2:$P$12,MATCH(A26,$L$2:$L$12,0))</f>
        <v>7.0777340880611855E-2</v>
      </c>
      <c r="J26" s="9"/>
      <c r="K26" s="10"/>
    </row>
    <row r="27" spans="1:21" hidden="1" x14ac:dyDescent="0.2">
      <c r="A27" s="4">
        <v>7</v>
      </c>
      <c r="B27" s="5" t="s">
        <v>7</v>
      </c>
      <c r="C27" s="5" t="s">
        <v>5</v>
      </c>
      <c r="D27" s="4" t="str">
        <f>IF(A27&lt;&gt;A26,INDEX($M$2:$M$12,MATCH(A27,$L$2:$L$12,0)),"")</f>
        <v/>
      </c>
      <c r="E27" s="4">
        <f>INDEX($P$2:$P$12,MATCH(A27,$L$2:$L$12,0))</f>
        <v>7.0777340880611855E-2</v>
      </c>
      <c r="J27" s="9"/>
      <c r="K27" s="10"/>
    </row>
    <row r="28" spans="1:21" ht="15" hidden="1" x14ac:dyDescent="0.25">
      <c r="A28" s="4">
        <v>7</v>
      </c>
      <c r="B28" s="5" t="s">
        <v>6</v>
      </c>
      <c r="C28" s="5" t="s">
        <v>4</v>
      </c>
      <c r="D28" s="4" t="str">
        <f>IF(A28&lt;&gt;A27,INDEX($M$2:$M$12,MATCH(A28,$L$2:$L$12,0)),"")</f>
        <v/>
      </c>
      <c r="E28" s="4">
        <f>INDEX($P$2:$P$12,MATCH(A28,$L$2:$L$12,0))</f>
        <v>7.0777340880611855E-2</v>
      </c>
      <c r="J28" s="9"/>
      <c r="K28" s="10"/>
      <c r="N28"/>
      <c r="P28"/>
    </row>
    <row r="29" spans="1:21" ht="15" hidden="1" x14ac:dyDescent="0.25">
      <c r="A29" s="4">
        <v>7</v>
      </c>
      <c r="B29" s="5" t="s">
        <v>2</v>
      </c>
      <c r="C29" s="5" t="s">
        <v>3</v>
      </c>
      <c r="D29" s="4" t="str">
        <f>IF(A29&lt;&gt;A28,INDEX($M$2:$M$12,MATCH(A29,$L$2:$L$12,0)),"")</f>
        <v/>
      </c>
      <c r="E29" s="4">
        <f>INDEX($P$2:$P$12,MATCH(A29,$L$2:$L$12,0))</f>
        <v>7.0777340880611855E-2</v>
      </c>
      <c r="J29" s="9"/>
      <c r="K29" s="10"/>
      <c r="N29"/>
      <c r="P29"/>
    </row>
    <row r="30" spans="1:21" ht="15" hidden="1" x14ac:dyDescent="0.25">
      <c r="A30" s="6">
        <v>8</v>
      </c>
      <c r="B30" s="3" t="s">
        <v>4</v>
      </c>
      <c r="C30" s="3" t="s">
        <v>5</v>
      </c>
      <c r="D30" s="6" t="str">
        <f>IF(A30&lt;&gt;A29,INDEX($M$2:$M$12,MATCH(A30,$L$2:$L$12,0)),"")</f>
        <v>Wells (STR)</v>
      </c>
      <c r="E30" s="6">
        <f>INDEX($P$2:$P$12,MATCH(A30,$L$2:$L$12,0))</f>
        <v>5.988851920667157E-2</v>
      </c>
      <c r="J30" s="9"/>
      <c r="K30" s="10"/>
      <c r="N30"/>
      <c r="P30"/>
    </row>
    <row r="31" spans="1:21" ht="15" hidden="1" x14ac:dyDescent="0.25">
      <c r="A31" s="6">
        <v>8</v>
      </c>
      <c r="B31" s="3" t="s">
        <v>6</v>
      </c>
      <c r="C31" s="3" t="s">
        <v>9</v>
      </c>
      <c r="D31" s="6" t="str">
        <f>IF(A31&lt;&gt;A30,INDEX($M$2:$M$12,MATCH(A31,$L$2:$L$12,0)),"")</f>
        <v/>
      </c>
      <c r="E31" s="6">
        <f>INDEX($P$2:$P$12,MATCH(A31,$L$2:$L$12,0))</f>
        <v>5.988851920667157E-2</v>
      </c>
      <c r="J31" s="9"/>
      <c r="K31" s="10"/>
      <c r="N31"/>
      <c r="P31"/>
    </row>
    <row r="32" spans="1:21" ht="15" hidden="1" x14ac:dyDescent="0.25">
      <c r="A32" s="6">
        <v>8</v>
      </c>
      <c r="B32" s="3" t="s">
        <v>8</v>
      </c>
      <c r="C32" s="3" t="s">
        <v>7</v>
      </c>
      <c r="D32" s="6" t="str">
        <f>IF(A32&lt;&gt;A31,INDEX($M$2:$M$12,MATCH(A32,$L$2:$L$12,0)),"")</f>
        <v/>
      </c>
      <c r="E32" s="6">
        <f>INDEX($P$2:$P$12,MATCH(A32,$L$2:$L$12,0))</f>
        <v>5.988851920667157E-2</v>
      </c>
      <c r="N32"/>
      <c r="P32"/>
    </row>
    <row r="33" spans="1:16" ht="15" hidden="1" x14ac:dyDescent="0.25">
      <c r="A33" s="6">
        <v>8</v>
      </c>
      <c r="B33" s="3" t="s">
        <v>2</v>
      </c>
      <c r="C33" s="3" t="s">
        <v>3</v>
      </c>
      <c r="D33" s="6" t="str">
        <f>IF(A33&lt;&gt;A32,INDEX($M$2:$M$12,MATCH(A33,$L$2:$L$12,0)),"")</f>
        <v/>
      </c>
      <c r="E33" s="6">
        <f>INDEX($P$2:$P$12,MATCH(A33,$L$2:$L$12,0))</f>
        <v>5.988851920667157E-2</v>
      </c>
      <c r="N33"/>
      <c r="P33"/>
    </row>
    <row r="34" spans="1:16" ht="15" hidden="1" x14ac:dyDescent="0.25">
      <c r="A34" s="4">
        <v>9</v>
      </c>
      <c r="B34" s="5" t="s">
        <v>6</v>
      </c>
      <c r="C34" s="5" t="s">
        <v>8</v>
      </c>
      <c r="D34" s="4" t="str">
        <f>IF(A34&lt;&gt;A33,INDEX($M$2:$M$12,MATCH(A34,$L$2:$L$12,0)),"")</f>
        <v>Pooran (STA)</v>
      </c>
      <c r="E34" s="4">
        <f>INDEX($P$2:$P$12,MATCH(A34,$L$2:$L$12,0))</f>
        <v>5.988851920667157E-2</v>
      </c>
      <c r="N34"/>
      <c r="P34"/>
    </row>
    <row r="35" spans="1:16" ht="15" hidden="1" x14ac:dyDescent="0.25">
      <c r="A35" s="4">
        <v>9</v>
      </c>
      <c r="B35" s="5" t="s">
        <v>4</v>
      </c>
      <c r="C35" s="5" t="s">
        <v>5</v>
      </c>
      <c r="D35" s="4" t="str">
        <f>IF(A35&lt;&gt;A34,INDEX($M$2:$M$12,MATCH(A35,$L$2:$L$12,0)),"")</f>
        <v/>
      </c>
      <c r="E35" s="4">
        <f>INDEX($P$2:$P$12,MATCH(A35,$L$2:$L$12,0))</f>
        <v>5.988851920667157E-2</v>
      </c>
      <c r="N35"/>
      <c r="P35"/>
    </row>
    <row r="36" spans="1:16" ht="15" hidden="1" x14ac:dyDescent="0.25">
      <c r="A36" s="4">
        <v>9</v>
      </c>
      <c r="B36" s="5" t="s">
        <v>7</v>
      </c>
      <c r="C36" s="5" t="s">
        <v>3</v>
      </c>
      <c r="D36" s="4" t="str">
        <f>IF(A36&lt;&gt;A35,INDEX($M$2:$M$12,MATCH(A36,$L$2:$L$12,0)),"")</f>
        <v/>
      </c>
      <c r="E36" s="4">
        <f>INDEX($P$2:$P$12,MATCH(A36,$L$2:$L$12,0))</f>
        <v>5.988851920667157E-2</v>
      </c>
      <c r="N36"/>
      <c r="P36"/>
    </row>
    <row r="37" spans="1:16" ht="15" hidden="1" x14ac:dyDescent="0.25">
      <c r="A37" s="4">
        <v>9</v>
      </c>
      <c r="B37" s="5" t="s">
        <v>2</v>
      </c>
      <c r="C37" s="5" t="s">
        <v>9</v>
      </c>
      <c r="D37" s="4" t="str">
        <f>IF(A37&lt;&gt;A36,INDEX($M$2:$M$12,MATCH(A37,$L$2:$L$12,0)),"")</f>
        <v/>
      </c>
      <c r="E37" s="4">
        <f>INDEX($P$2:$P$12,MATCH(A37,$L$2:$L$12,0))</f>
        <v>5.988851920667157E-2</v>
      </c>
      <c r="N37"/>
      <c r="P37"/>
    </row>
    <row r="38" spans="1:16" ht="15" hidden="1" x14ac:dyDescent="0.25">
      <c r="A38" s="6">
        <v>10</v>
      </c>
      <c r="B38" s="3" t="s">
        <v>4</v>
      </c>
      <c r="C38" s="3" t="s">
        <v>8</v>
      </c>
      <c r="D38" s="6" t="str">
        <f>IF(A38&lt;&gt;A37,INDEX($M$2:$M$12,MATCH(A38,$L$2:$L$12,0)),"")</f>
        <v>Weatherald (STR)</v>
      </c>
      <c r="E38" s="6">
        <f>INDEX($P$2:$P$12,MATCH(A38,$L$2:$L$12,0))</f>
        <v>5.5610767834766456E-2</v>
      </c>
      <c r="N38"/>
      <c r="P38"/>
    </row>
    <row r="39" spans="1:16" ht="15" hidden="1" x14ac:dyDescent="0.25">
      <c r="A39" s="6">
        <v>10</v>
      </c>
      <c r="B39" s="3" t="s">
        <v>2</v>
      </c>
      <c r="C39" s="3" t="s">
        <v>3</v>
      </c>
      <c r="D39" s="6" t="str">
        <f>IF(A39&lt;&gt;A38,INDEX($M$2:$M$12,MATCH(A39,$L$2:$L$12,0)),"")</f>
        <v/>
      </c>
      <c r="E39" s="6">
        <f>INDEX($P$2:$P$12,MATCH(A39,$L$2:$L$12,0))</f>
        <v>5.5610767834766456E-2</v>
      </c>
      <c r="N39"/>
      <c r="P39"/>
    </row>
    <row r="40" spans="1:16" ht="15" hidden="1" x14ac:dyDescent="0.25">
      <c r="A40" s="6">
        <v>10</v>
      </c>
      <c r="B40" s="3" t="s">
        <v>7</v>
      </c>
      <c r="C40" s="3" t="s">
        <v>5</v>
      </c>
      <c r="D40" s="6" t="str">
        <f>IF(A40&lt;&gt;A39,INDEX($M$2:$M$12,MATCH(A40,$L$2:$L$12,0)),"")</f>
        <v/>
      </c>
      <c r="E40" s="6">
        <f>INDEX($P$2:$P$12,MATCH(A40,$L$2:$L$12,0))</f>
        <v>5.5610767834766456E-2</v>
      </c>
      <c r="N40"/>
      <c r="P40"/>
    </row>
    <row r="41" spans="1:16" ht="15" hidden="1" x14ac:dyDescent="0.25">
      <c r="A41" s="6">
        <v>10</v>
      </c>
      <c r="B41" s="3" t="s">
        <v>6</v>
      </c>
      <c r="C41" s="3" t="s">
        <v>9</v>
      </c>
      <c r="D41" s="6" t="str">
        <f>IF(A41&lt;&gt;A40,INDEX($M$2:$M$12,MATCH(A41,$L$2:$L$12,0)),"")</f>
        <v/>
      </c>
      <c r="E41" s="6">
        <f>INDEX($P$2:$P$12,MATCH(A41,$L$2:$L$12,0))</f>
        <v>5.5610767834766456E-2</v>
      </c>
      <c r="N41"/>
      <c r="P41"/>
    </row>
    <row r="42" spans="1:16" ht="15" hidden="1" x14ac:dyDescent="0.25">
      <c r="A42" s="4">
        <v>11</v>
      </c>
      <c r="B42" s="5" t="s">
        <v>7</v>
      </c>
      <c r="C42" s="5" t="s">
        <v>3</v>
      </c>
      <c r="D42" s="4" t="str">
        <f>IF(A42&lt;&gt;A41,INDEX($M$2:$M$12,MATCH(A42,$L$2:$L$12,0)),"")</f>
        <v>Ben Dunk (STA)</v>
      </c>
      <c r="E42" s="4">
        <f>INDEX($P$2:$P$12,MATCH(A42,$L$2:$L$12,0))</f>
        <v>3.7073845223177637E-2</v>
      </c>
      <c r="N42"/>
      <c r="P42"/>
    </row>
    <row r="43" spans="1:16" ht="15" hidden="1" x14ac:dyDescent="0.25">
      <c r="A43" s="4">
        <v>11</v>
      </c>
      <c r="B43" s="5" t="s">
        <v>8</v>
      </c>
      <c r="C43" s="5" t="s">
        <v>9</v>
      </c>
      <c r="D43" s="4" t="str">
        <f>IF(A43&lt;&gt;A42,INDEX($M$2:$M$12,MATCH(A43,$L$2:$L$12,0)),"")</f>
        <v/>
      </c>
      <c r="E43" s="4">
        <f>INDEX($P$2:$P$12,MATCH(A43,$L$2:$L$12,0))</f>
        <v>3.7073845223177637E-2</v>
      </c>
      <c r="N43"/>
      <c r="P43"/>
    </row>
    <row r="44" spans="1:16" ht="15" hidden="1" x14ac:dyDescent="0.25">
      <c r="A44" s="4">
        <v>11</v>
      </c>
      <c r="B44" s="5" t="s">
        <v>4</v>
      </c>
      <c r="C44" s="5" t="s">
        <v>5</v>
      </c>
      <c r="D44" s="4" t="str">
        <f>IF(A44&lt;&gt;A43,INDEX($M$2:$M$12,MATCH(A44,$L$2:$L$12,0)),"")</f>
        <v/>
      </c>
      <c r="E44" s="4">
        <f>INDEX($P$2:$P$12,MATCH(A44,$L$2:$L$12,0))</f>
        <v>3.7073845223177637E-2</v>
      </c>
      <c r="N44"/>
      <c r="P44"/>
    </row>
    <row r="45" spans="1:16" ht="15" hidden="1" x14ac:dyDescent="0.25">
      <c r="A45" s="4">
        <v>11</v>
      </c>
      <c r="B45" s="5" t="s">
        <v>6</v>
      </c>
      <c r="C45" s="5" t="s">
        <v>2</v>
      </c>
      <c r="D45" s="4" t="str">
        <f>IF(A45&lt;&gt;A44,INDEX($M$2:$M$12,MATCH(A45,$L$2:$L$12,0)),"")</f>
        <v/>
      </c>
      <c r="E45" s="4">
        <f>INDEX($P$2:$P$12,MATCH(A45,$L$2:$L$12,0))</f>
        <v>3.7073845223177637E-2</v>
      </c>
      <c r="N45"/>
      <c r="P45"/>
    </row>
    <row r="46" spans="1:16" ht="15" x14ac:dyDescent="0.25">
      <c r="N46"/>
      <c r="P46"/>
    </row>
  </sheetData>
  <sortState xmlns:xlrd2="http://schemas.microsoft.com/office/spreadsheetml/2017/richdata2" ref="M15:M22">
    <sortCondition ref="M15"/>
  </sortState>
  <conditionalFormatting sqref="O15:U15">
    <cfRule type="colorScale" priority="8">
      <colorScale>
        <cfvo type="min"/>
        <cfvo type="max"/>
        <color rgb="FFFCFCFF"/>
        <color rgb="FF63BE7B"/>
      </colorScale>
    </cfRule>
  </conditionalFormatting>
  <conditionalFormatting sqref="P16:U16 N16">
    <cfRule type="colorScale" priority="7">
      <colorScale>
        <cfvo type="min"/>
        <cfvo type="max"/>
        <color rgb="FFFCFCFF"/>
        <color rgb="FF63BE7B"/>
      </colorScale>
    </cfRule>
  </conditionalFormatting>
  <conditionalFormatting sqref="N17:O17 Q17:U17">
    <cfRule type="colorScale" priority="6">
      <colorScale>
        <cfvo type="min"/>
        <cfvo type="max"/>
        <color rgb="FFFCFCFF"/>
        <color rgb="FF63BE7B"/>
      </colorScale>
    </cfRule>
  </conditionalFormatting>
  <conditionalFormatting sqref="N18:P18 R18:U18">
    <cfRule type="colorScale" priority="5">
      <colorScale>
        <cfvo type="min"/>
        <cfvo type="max"/>
        <color rgb="FFFCFCFF"/>
        <color rgb="FF63BE7B"/>
      </colorScale>
    </cfRule>
  </conditionalFormatting>
  <conditionalFormatting sqref="N19:Q19 S19:U19">
    <cfRule type="colorScale" priority="4">
      <colorScale>
        <cfvo type="min"/>
        <cfvo type="max"/>
        <color rgb="FFFCFCFF"/>
        <color rgb="FF63BE7B"/>
      </colorScale>
    </cfRule>
  </conditionalFormatting>
  <conditionalFormatting sqref="N20:R20 T20:U20">
    <cfRule type="colorScale" priority="3">
      <colorScale>
        <cfvo type="min"/>
        <cfvo type="max"/>
        <color rgb="FFFCFCFF"/>
        <color rgb="FF63BE7B"/>
      </colorScale>
    </cfRule>
  </conditionalFormatting>
  <conditionalFormatting sqref="N21:S21 U21">
    <cfRule type="colorScale" priority="2">
      <colorScale>
        <cfvo type="min"/>
        <cfvo type="max"/>
        <color rgb="FFFCFCFF"/>
        <color rgb="FF63BE7B"/>
      </colorScale>
    </cfRule>
  </conditionalFormatting>
  <conditionalFormatting sqref="N22:T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276B291098E4C9D2E17080EF47C56" ma:contentTypeVersion="12" ma:contentTypeDescription="Create a new document." ma:contentTypeScope="" ma:versionID="544c03c0d2395049241ac0b6edf49306">
  <xsd:schema xmlns:xsd="http://www.w3.org/2001/XMLSchema" xmlns:xs="http://www.w3.org/2001/XMLSchema" xmlns:p="http://schemas.microsoft.com/office/2006/metadata/properties" xmlns:ns3="2269319a-5836-4c91-bdac-99c05c746024" xmlns:ns4="2e673cf1-aa6e-4b7e-a889-e270b05d8091" targetNamespace="http://schemas.microsoft.com/office/2006/metadata/properties" ma:root="true" ma:fieldsID="a66220f0670fbf82ab09973582e1d44e" ns3:_="" ns4:_="">
    <xsd:import namespace="2269319a-5836-4c91-bdac-99c05c746024"/>
    <xsd:import namespace="2e673cf1-aa6e-4b7e-a889-e270b05d80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9319a-5836-4c91-bdac-99c05c7460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73cf1-aa6e-4b7e-a889-e270b05d80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47FDAA-1F18-4259-A133-73F015B09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69319a-5836-4c91-bdac-99c05c746024"/>
    <ds:schemaRef ds:uri="2e673cf1-aa6e-4b7e-a889-e270b05d80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FF4D56-1257-4C29-BCA3-EA88558133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846091-A197-4306-8AFE-EB46137AEDF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269319a-5836-4c91-bdac-99c05c746024"/>
    <ds:schemaRef ds:uri="2e673cf1-aa6e-4b7e-a889-e270b05d80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2021-01-11T00:15:24Z</dcterms:created>
  <dcterms:modified xsi:type="dcterms:W3CDTF">2021-01-11T03:59:24Z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0x010100F2B276B291098E4C9D2E17080EF47C56</vt:lpwstr>
  </property>
</Properties>
</file>