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mcgrath/Github/Fantasy-Banter/scripts/010 Pong Teams/"/>
    </mc:Choice>
  </mc:AlternateContent>
  <xr:revisionPtr revIDLastSave="0" documentId="13_ncr:1_{BBE72114-2127-1343-9CA3-BE0DF0292FFD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heet1 (2)" sheetId="6" r:id="rId1"/>
    <sheet name="Sheet2" sheetId="3" r:id="rId2"/>
    <sheet name="Pong_ELO" sheetId="1" r:id="rId3"/>
    <sheet name="Sheet6" sheetId="7" r:id="rId4"/>
  </sheets>
  <definedNames>
    <definedName name="_xlnm._FilterDatabase" localSheetId="2" hidden="1">Pong_ELO!$A$1:$G$467</definedName>
    <definedName name="Pong_ELO" localSheetId="2">Pong_ELO!#REF!</definedName>
    <definedName name="Pong_ELO_1" localSheetId="2">Pong_ELO!#REF!</definedName>
    <definedName name="Pong_ELO_2" localSheetId="2">Pong_ELO!$A$1:$G$395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N25" i="6" l="1"/>
  <c r="AO25" i="6"/>
  <c r="AP25" i="6"/>
  <c r="AQ25" i="6"/>
  <c r="AR25" i="6"/>
  <c r="AN26" i="6"/>
  <c r="AO26" i="6"/>
  <c r="AP26" i="6"/>
  <c r="AQ26" i="6"/>
  <c r="AR26" i="6"/>
  <c r="AN27" i="6"/>
  <c r="AO27" i="6"/>
  <c r="AP27" i="6"/>
  <c r="AQ27" i="6"/>
  <c r="AR27" i="6"/>
  <c r="AN28" i="6"/>
  <c r="AO28" i="6"/>
  <c r="AP28" i="6"/>
  <c r="AQ28" i="6"/>
  <c r="AR28" i="6"/>
  <c r="AN29" i="6"/>
  <c r="AO29" i="6"/>
  <c r="AP29" i="6"/>
  <c r="AQ29" i="6"/>
  <c r="AR29" i="6"/>
  <c r="AN30" i="6"/>
  <c r="AO30" i="6"/>
  <c r="AP30" i="6"/>
  <c r="AQ30" i="6"/>
  <c r="AR30" i="6"/>
  <c r="AN31" i="6"/>
  <c r="AO31" i="6"/>
  <c r="AP31" i="6"/>
  <c r="AQ31" i="6"/>
  <c r="AR31" i="6"/>
  <c r="AN32" i="6"/>
  <c r="AO32" i="6"/>
  <c r="AP32" i="6"/>
  <c r="AQ32" i="6"/>
  <c r="AR32" i="6"/>
  <c r="AM26" i="6"/>
  <c r="AM27" i="6"/>
  <c r="AM28" i="6"/>
  <c r="AM29" i="6"/>
  <c r="AM30" i="6"/>
  <c r="AM31" i="6"/>
  <c r="AM32" i="6"/>
  <c r="AM25" i="6"/>
  <c r="AG25" i="6" a="1"/>
  <c r="AG25" i="6" s="1"/>
  <c r="AH25" i="6" a="1"/>
  <c r="AH25" i="6" s="1"/>
  <c r="AI25" i="6" a="1"/>
  <c r="AI25" i="6" s="1"/>
  <c r="AJ25" i="6" a="1"/>
  <c r="AJ25" i="6" s="1"/>
  <c r="AG26" i="6" a="1"/>
  <c r="AG26" i="6" s="1"/>
  <c r="AH26" i="6" a="1"/>
  <c r="AH26" i="6" s="1"/>
  <c r="AI26" i="6" a="1"/>
  <c r="AI26" i="6" s="1"/>
  <c r="AJ26" i="6" a="1"/>
  <c r="AJ26" i="6" s="1"/>
  <c r="AG27" i="6" a="1"/>
  <c r="AG27" i="6" s="1"/>
  <c r="AH27" i="6" a="1"/>
  <c r="AH27" i="6" s="1"/>
  <c r="AI27" i="6" a="1"/>
  <c r="AI27" i="6" s="1"/>
  <c r="AJ27" i="6" a="1"/>
  <c r="AJ27" i="6" s="1"/>
  <c r="AG28" i="6" a="1"/>
  <c r="AG28" i="6" s="1"/>
  <c r="AH28" i="6" a="1"/>
  <c r="AH28" i="6" s="1"/>
  <c r="AI28" i="6" a="1"/>
  <c r="AI28" i="6" s="1"/>
  <c r="AJ28" i="6" a="1"/>
  <c r="AJ28" i="6" s="1"/>
  <c r="AG29" i="6" a="1"/>
  <c r="AG29" i="6" s="1"/>
  <c r="AH29" i="6" s="1" a="1"/>
  <c r="AH29" i="6" s="1"/>
  <c r="AI29" i="6" a="1"/>
  <c r="AI29" i="6" s="1"/>
  <c r="AJ29" i="6" a="1"/>
  <c r="AJ29" i="6" s="1"/>
  <c r="AG30" i="6" a="1"/>
  <c r="AG30" i="6" s="1"/>
  <c r="AH30" i="6" a="1"/>
  <c r="AH30" i="6" s="1"/>
  <c r="AI30" i="6" a="1"/>
  <c r="AI30" i="6" s="1"/>
  <c r="AJ30" i="6" a="1"/>
  <c r="AJ30" i="6" s="1"/>
  <c r="AG31" i="6" a="1"/>
  <c r="AG31" i="6" s="1"/>
  <c r="AH31" i="6" a="1"/>
  <c r="AH31" i="6" s="1"/>
  <c r="AI31" i="6" a="1"/>
  <c r="AI31" i="6" s="1"/>
  <c r="AJ31" i="6" a="1"/>
  <c r="AJ31" i="6" s="1"/>
  <c r="AG32" i="6" a="1"/>
  <c r="AG32" i="6" s="1"/>
  <c r="AH32" i="6" s="1" a="1"/>
  <c r="AH32" i="6" s="1"/>
  <c r="AI32" i="6" a="1"/>
  <c r="AI32" i="6" s="1"/>
  <c r="AJ32" i="6" a="1"/>
  <c r="AJ32" i="6" s="1"/>
  <c r="AF26" i="6" a="1"/>
  <c r="AF26" i="6" s="1"/>
  <c r="AF27" i="6" a="1"/>
  <c r="AF27" i="6"/>
  <c r="AF28" i="6" a="1"/>
  <c r="AF28" i="6" s="1"/>
  <c r="AF29" i="6" a="1"/>
  <c r="AF29" i="6"/>
  <c r="AF30" i="6" a="1"/>
  <c r="AF30" i="6" s="1"/>
  <c r="AF31" i="6" a="1"/>
  <c r="AF31" i="6"/>
  <c r="AF32" i="6" a="1"/>
  <c r="AF32" i="6" s="1"/>
  <c r="AF25" i="6" a="1"/>
  <c r="AF25" i="6" s="1"/>
  <c r="AE25" i="6" a="1"/>
  <c r="AE25" i="6" s="1"/>
  <c r="AE26" i="6" a="1"/>
  <c r="AE26" i="6" s="1"/>
  <c r="AE27" i="6" a="1"/>
  <c r="AE27" i="6" s="1"/>
  <c r="AE28" i="6" a="1"/>
  <c r="AE28" i="6" s="1"/>
  <c r="AE29" i="6" a="1"/>
  <c r="AE29" i="6" s="1"/>
  <c r="AE30" i="6" a="1"/>
  <c r="AE30" i="6" s="1"/>
  <c r="AE31" i="6" a="1"/>
  <c r="AE31" i="6" s="1"/>
  <c r="AE32" i="6" a="1"/>
  <c r="AE32" i="6" s="1"/>
  <c r="AF23" i="6"/>
  <c r="AG23" i="6"/>
  <c r="AH23" i="6"/>
  <c r="AI23" i="6"/>
  <c r="AJ23" i="6"/>
  <c r="AE23" i="6"/>
  <c r="BH4" i="6"/>
  <c r="BI4" i="6"/>
  <c r="BJ4" i="6"/>
  <c r="BH5" i="6"/>
  <c r="BI5" i="6"/>
  <c r="BJ5" i="6"/>
  <c r="BH6" i="6"/>
  <c r="BI6" i="6"/>
  <c r="BJ6" i="6"/>
  <c r="BH7" i="6"/>
  <c r="BI7" i="6"/>
  <c r="BJ7" i="6"/>
  <c r="BH8" i="6"/>
  <c r="BI8" i="6"/>
  <c r="BJ8" i="6"/>
  <c r="BH9" i="6"/>
  <c r="BI9" i="6"/>
  <c r="BJ9" i="6"/>
  <c r="BH10" i="6"/>
  <c r="BI10" i="6"/>
  <c r="BJ10" i="6"/>
  <c r="BH11" i="6"/>
  <c r="BI11" i="6"/>
  <c r="BJ11" i="6"/>
  <c r="BH12" i="6"/>
  <c r="BI12" i="6"/>
  <c r="BJ12" i="6"/>
  <c r="BH13" i="6"/>
  <c r="BI13" i="6"/>
  <c r="BJ13" i="6"/>
  <c r="BH14" i="6"/>
  <c r="BI14" i="6"/>
  <c r="BJ14" i="6"/>
  <c r="BH15" i="6"/>
  <c r="BI15" i="6"/>
  <c r="BJ15" i="6"/>
  <c r="BH16" i="6"/>
  <c r="BI16" i="6"/>
  <c r="BJ16" i="6"/>
  <c r="BH17" i="6"/>
  <c r="BI17" i="6"/>
  <c r="BJ17" i="6"/>
  <c r="BH18" i="6"/>
  <c r="BI18" i="6"/>
  <c r="BJ18" i="6"/>
  <c r="BH19" i="6"/>
  <c r="BI19" i="6"/>
  <c r="BJ19" i="6"/>
  <c r="BA4" i="6"/>
  <c r="BB4" i="6"/>
  <c r="BC4" i="6"/>
  <c r="BD4" i="6"/>
  <c r="BE4" i="6"/>
  <c r="BF4" i="6"/>
  <c r="BG4" i="6"/>
  <c r="BA5" i="6"/>
  <c r="BB5" i="6"/>
  <c r="BC5" i="6"/>
  <c r="BD5" i="6"/>
  <c r="BE5" i="6"/>
  <c r="BF5" i="6"/>
  <c r="BG5" i="6"/>
  <c r="BA6" i="6"/>
  <c r="BB6" i="6"/>
  <c r="BC6" i="6"/>
  <c r="BD6" i="6"/>
  <c r="BE6" i="6"/>
  <c r="BF6" i="6"/>
  <c r="BG6" i="6"/>
  <c r="BA7" i="6"/>
  <c r="BB7" i="6"/>
  <c r="BC7" i="6"/>
  <c r="BD7" i="6"/>
  <c r="BE7" i="6"/>
  <c r="BF7" i="6"/>
  <c r="BG7" i="6"/>
  <c r="BA8" i="6"/>
  <c r="BB8" i="6"/>
  <c r="BC8" i="6"/>
  <c r="BD8" i="6"/>
  <c r="BE8" i="6"/>
  <c r="BF8" i="6"/>
  <c r="BG8" i="6"/>
  <c r="BA9" i="6"/>
  <c r="BB9" i="6"/>
  <c r="BC9" i="6"/>
  <c r="BD9" i="6"/>
  <c r="BE9" i="6"/>
  <c r="BF9" i="6"/>
  <c r="BG9" i="6"/>
  <c r="BA10" i="6"/>
  <c r="BB10" i="6"/>
  <c r="BC10" i="6"/>
  <c r="BD10" i="6"/>
  <c r="BE10" i="6"/>
  <c r="BF10" i="6"/>
  <c r="BG10" i="6"/>
  <c r="BA11" i="6"/>
  <c r="BB11" i="6"/>
  <c r="BC11" i="6"/>
  <c r="BD11" i="6"/>
  <c r="BE11" i="6"/>
  <c r="BF11" i="6"/>
  <c r="BG11" i="6"/>
  <c r="BA12" i="6"/>
  <c r="BB12" i="6"/>
  <c r="BC12" i="6"/>
  <c r="BD12" i="6"/>
  <c r="BE12" i="6"/>
  <c r="BF12" i="6"/>
  <c r="BG12" i="6"/>
  <c r="BA13" i="6"/>
  <c r="BB13" i="6"/>
  <c r="BC13" i="6"/>
  <c r="BD13" i="6"/>
  <c r="BE13" i="6"/>
  <c r="BF13" i="6"/>
  <c r="BG13" i="6"/>
  <c r="BA14" i="6"/>
  <c r="BB14" i="6"/>
  <c r="BC14" i="6"/>
  <c r="BD14" i="6"/>
  <c r="BE14" i="6"/>
  <c r="BF14" i="6"/>
  <c r="BG14" i="6"/>
  <c r="BA15" i="6"/>
  <c r="BB15" i="6"/>
  <c r="BC15" i="6"/>
  <c r="BD15" i="6"/>
  <c r="BE15" i="6"/>
  <c r="BF15" i="6"/>
  <c r="BG15" i="6"/>
  <c r="BA16" i="6"/>
  <c r="BB16" i="6"/>
  <c r="BC16" i="6"/>
  <c r="BD16" i="6"/>
  <c r="BE16" i="6"/>
  <c r="BF16" i="6"/>
  <c r="BG16" i="6"/>
  <c r="BA17" i="6"/>
  <c r="BB17" i="6"/>
  <c r="BC17" i="6"/>
  <c r="BD17" i="6"/>
  <c r="BE17" i="6"/>
  <c r="BF17" i="6"/>
  <c r="BG17" i="6"/>
  <c r="BA18" i="6"/>
  <c r="BB18" i="6"/>
  <c r="BC18" i="6"/>
  <c r="BD18" i="6"/>
  <c r="BE18" i="6"/>
  <c r="BF18" i="6"/>
  <c r="BG18" i="6"/>
  <c r="BA19" i="6"/>
  <c r="BB19" i="6"/>
  <c r="BC19" i="6"/>
  <c r="BD19" i="6"/>
  <c r="BE19" i="6"/>
  <c r="BF19" i="6"/>
  <c r="BG19" i="6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K215" i="1" s="1"/>
  <c r="H216" i="1"/>
  <c r="H217" i="1"/>
  <c r="H218" i="1"/>
  <c r="H219" i="1"/>
  <c r="H220" i="1"/>
  <c r="H221" i="1"/>
  <c r="I274" i="1" s="1"/>
  <c r="H222" i="1"/>
  <c r="H223" i="1"/>
  <c r="K223" i="1" s="1"/>
  <c r="H224" i="1"/>
  <c r="H225" i="1"/>
  <c r="H226" i="1"/>
  <c r="H227" i="1"/>
  <c r="H228" i="1"/>
  <c r="H229" i="1"/>
  <c r="I220" i="1" s="1"/>
  <c r="H230" i="1"/>
  <c r="H231" i="1"/>
  <c r="I228" i="1" s="1"/>
  <c r="H232" i="1"/>
  <c r="H233" i="1"/>
  <c r="H234" i="1"/>
  <c r="H235" i="1"/>
  <c r="H236" i="1"/>
  <c r="H237" i="1"/>
  <c r="H238" i="1"/>
  <c r="H239" i="1"/>
  <c r="H240" i="1"/>
  <c r="I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I252" i="1"/>
  <c r="H253" i="1"/>
  <c r="H254" i="1"/>
  <c r="H255" i="1"/>
  <c r="H256" i="1"/>
  <c r="I256" i="1"/>
  <c r="H257" i="1"/>
  <c r="K257" i="1"/>
  <c r="H258" i="1"/>
  <c r="H259" i="1"/>
  <c r="K245" i="1" s="1"/>
  <c r="H260" i="1"/>
  <c r="I260" i="1"/>
  <c r="H261" i="1"/>
  <c r="H262" i="1"/>
  <c r="H263" i="1"/>
  <c r="H264" i="1"/>
  <c r="I264" i="1"/>
  <c r="H265" i="1"/>
  <c r="H266" i="1"/>
  <c r="H267" i="1"/>
  <c r="H268" i="1"/>
  <c r="I268" i="1"/>
  <c r="H269" i="1"/>
  <c r="K269" i="1"/>
  <c r="H270" i="1"/>
  <c r="H271" i="1"/>
  <c r="H272" i="1"/>
  <c r="I272" i="1"/>
  <c r="H273" i="1"/>
  <c r="H274" i="1"/>
  <c r="H275" i="1"/>
  <c r="H276" i="1"/>
  <c r="I276" i="1"/>
  <c r="H277" i="1"/>
  <c r="H278" i="1"/>
  <c r="H279" i="1"/>
  <c r="H280" i="1"/>
  <c r="I280" i="1"/>
  <c r="H281" i="1"/>
  <c r="H282" i="1"/>
  <c r="H283" i="1"/>
  <c r="H284" i="1"/>
  <c r="I284" i="1"/>
  <c r="H285" i="1"/>
  <c r="H286" i="1"/>
  <c r="H287" i="1"/>
  <c r="H288" i="1"/>
  <c r="I288" i="1"/>
  <c r="H289" i="1"/>
  <c r="K289" i="1"/>
  <c r="H290" i="1"/>
  <c r="H291" i="1"/>
  <c r="H292" i="1"/>
  <c r="I292" i="1"/>
  <c r="H293" i="1"/>
  <c r="H294" i="1"/>
  <c r="H295" i="1"/>
  <c r="H296" i="1"/>
  <c r="I296" i="1"/>
  <c r="H297" i="1"/>
  <c r="K297" i="1"/>
  <c r="H298" i="1"/>
  <c r="H299" i="1"/>
  <c r="H300" i="1"/>
  <c r="I300" i="1"/>
  <c r="H301" i="1"/>
  <c r="H302" i="1"/>
  <c r="H303" i="1"/>
  <c r="H304" i="1"/>
  <c r="I304" i="1"/>
  <c r="H305" i="1"/>
  <c r="K305" i="1"/>
  <c r="H306" i="1"/>
  <c r="H307" i="1"/>
  <c r="H308" i="1"/>
  <c r="I308" i="1"/>
  <c r="H309" i="1"/>
  <c r="H310" i="1"/>
  <c r="H311" i="1"/>
  <c r="H312" i="1"/>
  <c r="I312" i="1"/>
  <c r="H313" i="1"/>
  <c r="K313" i="1"/>
  <c r="H314" i="1"/>
  <c r="H315" i="1"/>
  <c r="I236" i="1" s="1"/>
  <c r="H316" i="1"/>
  <c r="H317" i="1"/>
  <c r="H318" i="1"/>
  <c r="H319" i="1"/>
  <c r="H320" i="1"/>
  <c r="I320" i="1"/>
  <c r="H321" i="1"/>
  <c r="H322" i="1"/>
  <c r="H323" i="1"/>
  <c r="H324" i="1"/>
  <c r="I324" i="1"/>
  <c r="H325" i="1"/>
  <c r="K325" i="1"/>
  <c r="H326" i="1"/>
  <c r="H327" i="1"/>
  <c r="K273" i="1" s="1"/>
  <c r="H328" i="1"/>
  <c r="I328" i="1"/>
  <c r="H329" i="1"/>
  <c r="H330" i="1"/>
  <c r="H331" i="1"/>
  <c r="H332" i="1"/>
  <c r="I332" i="1"/>
  <c r="H333" i="1"/>
  <c r="K333" i="1"/>
  <c r="H334" i="1"/>
  <c r="H335" i="1"/>
  <c r="H336" i="1"/>
  <c r="I336" i="1"/>
  <c r="H337" i="1"/>
  <c r="H338" i="1"/>
  <c r="K338" i="1"/>
  <c r="H339" i="1"/>
  <c r="H340" i="1"/>
  <c r="H341" i="1"/>
  <c r="H342" i="1"/>
  <c r="H343" i="1"/>
  <c r="H344" i="1"/>
  <c r="H345" i="1"/>
  <c r="H346" i="1"/>
  <c r="K346" i="1"/>
  <c r="H347" i="1"/>
  <c r="H348" i="1"/>
  <c r="H349" i="1"/>
  <c r="H350" i="1"/>
  <c r="H351" i="1"/>
  <c r="H352" i="1"/>
  <c r="H353" i="1"/>
  <c r="H354" i="1"/>
  <c r="K354" i="1"/>
  <c r="H355" i="1"/>
  <c r="H356" i="1"/>
  <c r="H357" i="1"/>
  <c r="H358" i="1"/>
  <c r="K358" i="1"/>
  <c r="H359" i="1"/>
  <c r="H360" i="1"/>
  <c r="H361" i="1"/>
  <c r="H362" i="1"/>
  <c r="H363" i="1"/>
  <c r="H364" i="1"/>
  <c r="H365" i="1"/>
  <c r="H366" i="1"/>
  <c r="K366" i="1"/>
  <c r="H367" i="1"/>
  <c r="H368" i="1"/>
  <c r="H369" i="1"/>
  <c r="H370" i="1"/>
  <c r="H371" i="1"/>
  <c r="H372" i="1"/>
  <c r="H373" i="1"/>
  <c r="K373" i="1" s="1"/>
  <c r="L373" i="1" s="1"/>
  <c r="H374" i="1"/>
  <c r="I374" i="1"/>
  <c r="H375" i="1"/>
  <c r="I375" i="1" s="1"/>
  <c r="H376" i="1"/>
  <c r="K376" i="1"/>
  <c r="L376" i="1" s="1"/>
  <c r="H377" i="1"/>
  <c r="K377" i="1" s="1"/>
  <c r="L377" i="1" s="1"/>
  <c r="H378" i="1"/>
  <c r="H379" i="1"/>
  <c r="I379" i="1" s="1"/>
  <c r="H380" i="1"/>
  <c r="K380" i="1"/>
  <c r="L380" i="1" s="1"/>
  <c r="H381" i="1"/>
  <c r="K381" i="1" s="1"/>
  <c r="L381" i="1" s="1"/>
  <c r="H382" i="1"/>
  <c r="I382" i="1"/>
  <c r="H383" i="1"/>
  <c r="I383" i="1" s="1"/>
  <c r="H384" i="1"/>
  <c r="K384" i="1"/>
  <c r="L384" i="1" s="1"/>
  <c r="H385" i="1"/>
  <c r="K385" i="1" s="1"/>
  <c r="L385" i="1" s="1"/>
  <c r="H386" i="1"/>
  <c r="I386" i="1"/>
  <c r="H387" i="1"/>
  <c r="I387" i="1" s="1"/>
  <c r="H388" i="1"/>
  <c r="K388" i="1"/>
  <c r="L388" i="1" s="1"/>
  <c r="H389" i="1"/>
  <c r="K389" i="1" s="1"/>
  <c r="L389" i="1" s="1"/>
  <c r="H390" i="1"/>
  <c r="I390" i="1"/>
  <c r="H391" i="1"/>
  <c r="I391" i="1" s="1"/>
  <c r="H392" i="1"/>
  <c r="K392" i="1"/>
  <c r="L392" i="1" s="1"/>
  <c r="H393" i="1"/>
  <c r="K393" i="1" s="1"/>
  <c r="L393" i="1" s="1"/>
  <c r="H394" i="1"/>
  <c r="I394" i="1"/>
  <c r="H395" i="1"/>
  <c r="I395" i="1" s="1"/>
  <c r="F27" i="7"/>
  <c r="F29" i="7" s="1"/>
  <c r="I5" i="7"/>
  <c r="I4" i="7"/>
  <c r="I3" i="7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C12" i="3"/>
  <c r="C9" i="3"/>
  <c r="C6" i="3"/>
  <c r="C3" i="3"/>
  <c r="H2" i="1"/>
  <c r="D12" i="3" l="1"/>
  <c r="E12" i="3" s="1"/>
  <c r="D6" i="3"/>
  <c r="E6" i="3" s="1"/>
  <c r="D9" i="3"/>
  <c r="E9" i="3" s="1"/>
  <c r="K351" i="1"/>
  <c r="K350" i="1"/>
  <c r="K347" i="1"/>
  <c r="K323" i="1"/>
  <c r="L323" i="1" s="1"/>
  <c r="K321" i="1"/>
  <c r="K307" i="1"/>
  <c r="L307" i="1" s="1"/>
  <c r="K283" i="1"/>
  <c r="L283" i="1" s="1"/>
  <c r="K281" i="1"/>
  <c r="K277" i="1"/>
  <c r="K267" i="1"/>
  <c r="L267" i="1" s="1"/>
  <c r="I194" i="1"/>
  <c r="K194" i="1"/>
  <c r="L194" i="1" s="1"/>
  <c r="K255" i="1"/>
  <c r="L255" i="1" s="1"/>
  <c r="K251" i="1"/>
  <c r="L251" i="1" s="1"/>
  <c r="I378" i="1"/>
  <c r="K355" i="1"/>
  <c r="K335" i="1"/>
  <c r="L335" i="1" s="1"/>
  <c r="K311" i="1"/>
  <c r="L311" i="1" s="1"/>
  <c r="K309" i="1"/>
  <c r="K299" i="1"/>
  <c r="L299" i="1" s="1"/>
  <c r="K287" i="1"/>
  <c r="L287" i="1" s="1"/>
  <c r="K285" i="1"/>
  <c r="K275" i="1"/>
  <c r="L275" i="1" s="1"/>
  <c r="K263" i="1"/>
  <c r="L263" i="1" s="1"/>
  <c r="K261" i="1"/>
  <c r="K363" i="1"/>
  <c r="K362" i="1"/>
  <c r="K359" i="1"/>
  <c r="K327" i="1"/>
  <c r="L327" i="1" s="1"/>
  <c r="K303" i="1"/>
  <c r="L303" i="1" s="1"/>
  <c r="K301" i="1"/>
  <c r="K295" i="1"/>
  <c r="L295" i="1" s="1"/>
  <c r="K293" i="1"/>
  <c r="K271" i="1"/>
  <c r="L271" i="1" s="1"/>
  <c r="K259" i="1"/>
  <c r="L259" i="1" s="1"/>
  <c r="K239" i="1"/>
  <c r="L239" i="1" s="1"/>
  <c r="K235" i="1"/>
  <c r="L235" i="1" s="1"/>
  <c r="K227" i="1"/>
  <c r="L226" i="1"/>
  <c r="K226" i="1"/>
  <c r="K219" i="1"/>
  <c r="I200" i="1"/>
  <c r="K212" i="1"/>
  <c r="L212" i="1" s="1"/>
  <c r="K224" i="1"/>
  <c r="L224" i="1" s="1"/>
  <c r="K206" i="1"/>
  <c r="L206" i="1" s="1"/>
  <c r="K218" i="1"/>
  <c r="L218" i="1" s="1"/>
  <c r="K270" i="1"/>
  <c r="L270" i="1" s="1"/>
  <c r="K290" i="1"/>
  <c r="L290" i="1" s="1"/>
  <c r="I212" i="1"/>
  <c r="K391" i="1"/>
  <c r="L391" i="1" s="1"/>
  <c r="I389" i="1"/>
  <c r="K383" i="1"/>
  <c r="L383" i="1" s="1"/>
  <c r="I381" i="1"/>
  <c r="K375" i="1"/>
  <c r="L375" i="1" s="1"/>
  <c r="I373" i="1"/>
  <c r="I372" i="1"/>
  <c r="I358" i="1"/>
  <c r="I357" i="1"/>
  <c r="I356" i="1"/>
  <c r="I354" i="1"/>
  <c r="I353" i="1"/>
  <c r="I352" i="1"/>
  <c r="I350" i="1"/>
  <c r="I349" i="1"/>
  <c r="I348" i="1"/>
  <c r="I346" i="1"/>
  <c r="I345" i="1"/>
  <c r="I344" i="1"/>
  <c r="I342" i="1"/>
  <c r="I341" i="1"/>
  <c r="I340" i="1"/>
  <c r="I338" i="1"/>
  <c r="I222" i="1"/>
  <c r="K211" i="1"/>
  <c r="I206" i="1"/>
  <c r="I392" i="1"/>
  <c r="I388" i="1"/>
  <c r="K386" i="1"/>
  <c r="L386" i="1" s="1"/>
  <c r="K365" i="1"/>
  <c r="I363" i="1"/>
  <c r="K357" i="1"/>
  <c r="I355" i="1"/>
  <c r="K349" i="1"/>
  <c r="I347" i="1"/>
  <c r="K341" i="1"/>
  <c r="I339" i="1"/>
  <c r="K337" i="1"/>
  <c r="I330" i="1"/>
  <c r="I329" i="1"/>
  <c r="I322" i="1"/>
  <c r="I321" i="1"/>
  <c r="L321" i="1"/>
  <c r="I314" i="1"/>
  <c r="I313" i="1"/>
  <c r="L313" i="1"/>
  <c r="I306" i="1"/>
  <c r="I305" i="1"/>
  <c r="L305" i="1"/>
  <c r="I302" i="1"/>
  <c r="I301" i="1"/>
  <c r="L301" i="1"/>
  <c r="I298" i="1"/>
  <c r="I297" i="1"/>
  <c r="L297" i="1"/>
  <c r="I294" i="1"/>
  <c r="I293" i="1"/>
  <c r="L293" i="1"/>
  <c r="I290" i="1"/>
  <c r="I289" i="1"/>
  <c r="L289" i="1"/>
  <c r="I286" i="1"/>
  <c r="I285" i="1"/>
  <c r="L285" i="1"/>
  <c r="I282" i="1"/>
  <c r="I281" i="1"/>
  <c r="L281" i="1"/>
  <c r="I278" i="1"/>
  <c r="I277" i="1"/>
  <c r="L277" i="1"/>
  <c r="K195" i="1"/>
  <c r="L195" i="1" s="1"/>
  <c r="I273" i="1"/>
  <c r="K254" i="1"/>
  <c r="L254" i="1" s="1"/>
  <c r="K266" i="1"/>
  <c r="L266" i="1" s="1"/>
  <c r="L273" i="1"/>
  <c r="K282" i="1"/>
  <c r="L282" i="1" s="1"/>
  <c r="K294" i="1"/>
  <c r="L294" i="1" s="1"/>
  <c r="K302" i="1"/>
  <c r="L302" i="1" s="1"/>
  <c r="K322" i="1"/>
  <c r="L322" i="1" s="1"/>
  <c r="K334" i="1"/>
  <c r="L334" i="1" s="1"/>
  <c r="I270" i="1"/>
  <c r="I269" i="1"/>
  <c r="L269" i="1"/>
  <c r="I266" i="1"/>
  <c r="I265" i="1"/>
  <c r="I262" i="1"/>
  <c r="I261" i="1"/>
  <c r="L261" i="1"/>
  <c r="I258" i="1"/>
  <c r="I257" i="1"/>
  <c r="L257" i="1"/>
  <c r="I254" i="1"/>
  <c r="I253" i="1"/>
  <c r="I250" i="1"/>
  <c r="I249" i="1"/>
  <c r="I246" i="1"/>
  <c r="I245" i="1"/>
  <c r="L245" i="1"/>
  <c r="I242" i="1"/>
  <c r="I241" i="1"/>
  <c r="I238" i="1"/>
  <c r="I237" i="1"/>
  <c r="I234" i="1"/>
  <c r="I233" i="1"/>
  <c r="K230" i="1"/>
  <c r="L230" i="1" s="1"/>
  <c r="I227" i="1"/>
  <c r="L227" i="1"/>
  <c r="K225" i="1"/>
  <c r="L225" i="1"/>
  <c r="I225" i="1"/>
  <c r="K222" i="1"/>
  <c r="L222" i="1" s="1"/>
  <c r="I219" i="1"/>
  <c r="K216" i="1"/>
  <c r="L216" i="1" s="1"/>
  <c r="L219" i="1"/>
  <c r="K228" i="1"/>
  <c r="L228" i="1" s="1"/>
  <c r="I201" i="1"/>
  <c r="K246" i="1"/>
  <c r="L246" i="1" s="1"/>
  <c r="K262" i="1"/>
  <c r="L262" i="1" s="1"/>
  <c r="K278" i="1"/>
  <c r="L278" i="1" s="1"/>
  <c r="K310" i="1"/>
  <c r="L310" i="1" s="1"/>
  <c r="K318" i="1"/>
  <c r="L318" i="1" s="1"/>
  <c r="I204" i="1"/>
  <c r="K217" i="1"/>
  <c r="L217" i="1" s="1"/>
  <c r="K191" i="1"/>
  <c r="L191" i="1" s="1"/>
  <c r="K208" i="1"/>
  <c r="L208" i="1" s="1"/>
  <c r="K220" i="1"/>
  <c r="L220" i="1" s="1"/>
  <c r="K199" i="1"/>
  <c r="L199" i="1" s="1"/>
  <c r="I205" i="1"/>
  <c r="I217" i="1"/>
  <c r="K258" i="1"/>
  <c r="L258" i="1" s="1"/>
  <c r="K298" i="1"/>
  <c r="L298" i="1" s="1"/>
  <c r="K306" i="1"/>
  <c r="L306" i="1" s="1"/>
  <c r="K326" i="1"/>
  <c r="L326" i="1" s="1"/>
  <c r="I208" i="1"/>
  <c r="I198" i="1"/>
  <c r="K202" i="1"/>
  <c r="L202" i="1" s="1"/>
  <c r="K210" i="1"/>
  <c r="K214" i="1"/>
  <c r="L214" i="1" s="1"/>
  <c r="K234" i="1"/>
  <c r="L234" i="1" s="1"/>
  <c r="K238" i="1"/>
  <c r="L238" i="1" s="1"/>
  <c r="K242" i="1"/>
  <c r="L242" i="1" s="1"/>
  <c r="K250" i="1"/>
  <c r="L250" i="1" s="1"/>
  <c r="K314" i="1"/>
  <c r="L314" i="1" s="1"/>
  <c r="K198" i="1"/>
  <c r="L198" i="1" s="1"/>
  <c r="K371" i="1"/>
  <c r="K370" i="1"/>
  <c r="K367" i="1"/>
  <c r="K343" i="1"/>
  <c r="K342" i="1"/>
  <c r="K339" i="1"/>
  <c r="K331" i="1"/>
  <c r="L331" i="1"/>
  <c r="K329" i="1"/>
  <c r="L329" i="1" s="1"/>
  <c r="K319" i="1"/>
  <c r="L319" i="1" s="1"/>
  <c r="K317" i="1"/>
  <c r="I316" i="1"/>
  <c r="K315" i="1"/>
  <c r="L315" i="1" s="1"/>
  <c r="K291" i="1"/>
  <c r="L291" i="1" s="1"/>
  <c r="K279" i="1"/>
  <c r="L279" i="1" s="1"/>
  <c r="K265" i="1"/>
  <c r="L265" i="1" s="1"/>
  <c r="K253" i="1"/>
  <c r="L253" i="1" s="1"/>
  <c r="K249" i="1"/>
  <c r="L249" i="1" s="1"/>
  <c r="I248" i="1"/>
  <c r="K247" i="1"/>
  <c r="L247" i="1" s="1"/>
  <c r="I244" i="1"/>
  <c r="K243" i="1"/>
  <c r="L243" i="1"/>
  <c r="K241" i="1"/>
  <c r="L241" i="1" s="1"/>
  <c r="K237" i="1"/>
  <c r="L237" i="1" s="1"/>
  <c r="K233" i="1"/>
  <c r="L233" i="1" s="1"/>
  <c r="I232" i="1"/>
  <c r="K231" i="1"/>
  <c r="L231" i="1" s="1"/>
  <c r="K229" i="1"/>
  <c r="L229" i="1" s="1"/>
  <c r="I229" i="1"/>
  <c r="I224" i="1"/>
  <c r="I223" i="1"/>
  <c r="L223" i="1"/>
  <c r="K221" i="1"/>
  <c r="L221" i="1" s="1"/>
  <c r="I209" i="1"/>
  <c r="I213" i="1"/>
  <c r="I221" i="1"/>
  <c r="K274" i="1"/>
  <c r="L274" i="1" s="1"/>
  <c r="K286" i="1"/>
  <c r="L286" i="1" s="1"/>
  <c r="K330" i="1"/>
  <c r="L330" i="1" s="1"/>
  <c r="I216" i="1"/>
  <c r="I215" i="1"/>
  <c r="L215" i="1"/>
  <c r="K395" i="1"/>
  <c r="L395" i="1" s="1"/>
  <c r="I393" i="1"/>
  <c r="K387" i="1"/>
  <c r="L387" i="1" s="1"/>
  <c r="I385" i="1"/>
  <c r="K379" i="1"/>
  <c r="L379" i="1" s="1"/>
  <c r="I377" i="1"/>
  <c r="I370" i="1"/>
  <c r="I369" i="1"/>
  <c r="I368" i="1"/>
  <c r="I366" i="1"/>
  <c r="I365" i="1"/>
  <c r="I364" i="1"/>
  <c r="I362" i="1"/>
  <c r="I361" i="1"/>
  <c r="I360" i="1"/>
  <c r="I337" i="1"/>
  <c r="I230" i="1"/>
  <c r="I214" i="1"/>
  <c r="K203" i="1"/>
  <c r="L203" i="1" s="1"/>
  <c r="K394" i="1"/>
  <c r="L394" i="1" s="1"/>
  <c r="K390" i="1"/>
  <c r="L390" i="1" s="1"/>
  <c r="I384" i="1"/>
  <c r="K382" i="1"/>
  <c r="L382" i="1" s="1"/>
  <c r="I380" i="1"/>
  <c r="K378" i="1"/>
  <c r="L378" i="1" s="1"/>
  <c r="I376" i="1"/>
  <c r="K374" i="1"/>
  <c r="L374" i="1" s="1"/>
  <c r="I371" i="1"/>
  <c r="K369" i="1"/>
  <c r="I367" i="1"/>
  <c r="K361" i="1"/>
  <c r="L361" i="1" s="1"/>
  <c r="I359" i="1"/>
  <c r="K353" i="1"/>
  <c r="I351" i="1"/>
  <c r="K345" i="1"/>
  <c r="L345" i="1" s="1"/>
  <c r="I343" i="1"/>
  <c r="I334" i="1"/>
  <c r="I333" i="1"/>
  <c r="L333" i="1"/>
  <c r="I326" i="1"/>
  <c r="I325" i="1"/>
  <c r="L325" i="1"/>
  <c r="I318" i="1"/>
  <c r="I317" i="1"/>
  <c r="L317" i="1"/>
  <c r="I310" i="1"/>
  <c r="I309" i="1"/>
  <c r="L309" i="1"/>
  <c r="K372" i="1"/>
  <c r="L372" i="1" s="1"/>
  <c r="L371" i="1"/>
  <c r="L370" i="1"/>
  <c r="L369" i="1"/>
  <c r="K368" i="1"/>
  <c r="L368" i="1" s="1"/>
  <c r="L367" i="1"/>
  <c r="L366" i="1"/>
  <c r="L365" i="1"/>
  <c r="K364" i="1"/>
  <c r="L364" i="1" s="1"/>
  <c r="L363" i="1"/>
  <c r="L362" i="1"/>
  <c r="K360" i="1"/>
  <c r="L360" i="1" s="1"/>
  <c r="L359" i="1"/>
  <c r="L358" i="1"/>
  <c r="L357" i="1"/>
  <c r="K356" i="1"/>
  <c r="L356" i="1" s="1"/>
  <c r="L355" i="1"/>
  <c r="L354" i="1"/>
  <c r="L353" i="1"/>
  <c r="K352" i="1"/>
  <c r="L352" i="1" s="1"/>
  <c r="L351" i="1"/>
  <c r="L350" i="1"/>
  <c r="L349" i="1"/>
  <c r="K348" i="1"/>
  <c r="L348" i="1" s="1"/>
  <c r="L347" i="1"/>
  <c r="L346" i="1"/>
  <c r="K344" i="1"/>
  <c r="L344" i="1" s="1"/>
  <c r="L343" i="1"/>
  <c r="L342" i="1"/>
  <c r="L341" i="1"/>
  <c r="K340" i="1"/>
  <c r="L340" i="1" s="1"/>
  <c r="L339" i="1"/>
  <c r="L338" i="1"/>
  <c r="L337" i="1"/>
  <c r="K336" i="1"/>
  <c r="L336" i="1" s="1"/>
  <c r="I335" i="1"/>
  <c r="K332" i="1"/>
  <c r="L332" i="1" s="1"/>
  <c r="I331" i="1"/>
  <c r="K328" i="1"/>
  <c r="L328" i="1" s="1"/>
  <c r="I327" i="1"/>
  <c r="K324" i="1"/>
  <c r="L324" i="1" s="1"/>
  <c r="I323" i="1"/>
  <c r="K320" i="1"/>
  <c r="L320" i="1" s="1"/>
  <c r="I319" i="1"/>
  <c r="K316" i="1"/>
  <c r="L316" i="1" s="1"/>
  <c r="I315" i="1"/>
  <c r="K312" i="1"/>
  <c r="L312" i="1" s="1"/>
  <c r="I311" i="1"/>
  <c r="K308" i="1"/>
  <c r="L308" i="1" s="1"/>
  <c r="I307" i="1"/>
  <c r="K304" i="1"/>
  <c r="L304" i="1" s="1"/>
  <c r="I303" i="1"/>
  <c r="K300" i="1"/>
  <c r="L300" i="1" s="1"/>
  <c r="I299" i="1"/>
  <c r="K296" i="1"/>
  <c r="L296" i="1" s="1"/>
  <c r="I295" i="1"/>
  <c r="K292" i="1"/>
  <c r="L292" i="1" s="1"/>
  <c r="I291" i="1"/>
  <c r="K288" i="1"/>
  <c r="L288" i="1" s="1"/>
  <c r="I287" i="1"/>
  <c r="K284" i="1"/>
  <c r="L284" i="1" s="1"/>
  <c r="I283" i="1"/>
  <c r="K280" i="1"/>
  <c r="L280" i="1" s="1"/>
  <c r="I279" i="1"/>
  <c r="K276" i="1"/>
  <c r="L276" i="1" s="1"/>
  <c r="I275" i="1"/>
  <c r="K272" i="1"/>
  <c r="L272" i="1" s="1"/>
  <c r="I271" i="1"/>
  <c r="K268" i="1"/>
  <c r="L268" i="1" s="1"/>
  <c r="I267" i="1"/>
  <c r="K264" i="1"/>
  <c r="L264" i="1" s="1"/>
  <c r="I263" i="1"/>
  <c r="K260" i="1"/>
  <c r="L260" i="1" s="1"/>
  <c r="I259" i="1"/>
  <c r="K256" i="1"/>
  <c r="L256" i="1" s="1"/>
  <c r="I255" i="1"/>
  <c r="J300" i="1" s="1"/>
  <c r="I187" i="1"/>
  <c r="K252" i="1"/>
  <c r="L252" i="1" s="1"/>
  <c r="I251" i="1"/>
  <c r="K248" i="1"/>
  <c r="L248" i="1" s="1"/>
  <c r="I247" i="1"/>
  <c r="K244" i="1"/>
  <c r="L244" i="1" s="1"/>
  <c r="I243" i="1"/>
  <c r="K240" i="1"/>
  <c r="L240" i="1" s="1"/>
  <c r="I239" i="1"/>
  <c r="K236" i="1"/>
  <c r="L236" i="1" s="1"/>
  <c r="I235" i="1"/>
  <c r="K232" i="1"/>
  <c r="L232" i="1" s="1"/>
  <c r="I231" i="1"/>
  <c r="I226" i="1"/>
  <c r="I218" i="1"/>
  <c r="I210" i="1"/>
  <c r="K207" i="1"/>
  <c r="I202" i="1"/>
  <c r="K149" i="1"/>
  <c r="K141" i="1"/>
  <c r="I184" i="1"/>
  <c r="I180" i="1"/>
  <c r="I176" i="1"/>
  <c r="I172" i="1"/>
  <c r="I168" i="1"/>
  <c r="I164" i="1"/>
  <c r="I160" i="1"/>
  <c r="I156" i="1"/>
  <c r="I152" i="1"/>
  <c r="K144" i="1"/>
  <c r="K136" i="1"/>
  <c r="I183" i="1"/>
  <c r="I179" i="1"/>
  <c r="I175" i="1"/>
  <c r="I171" i="1"/>
  <c r="K162" i="1"/>
  <c r="L162" i="1" s="1"/>
  <c r="I163" i="1"/>
  <c r="I159" i="1"/>
  <c r="I155" i="1"/>
  <c r="K213" i="1"/>
  <c r="L213" i="1" s="1"/>
  <c r="I211" i="1"/>
  <c r="K209" i="1"/>
  <c r="L209" i="1" s="1"/>
  <c r="I207" i="1"/>
  <c r="K205" i="1"/>
  <c r="L205" i="1" s="1"/>
  <c r="I203" i="1"/>
  <c r="J206" i="1" s="1"/>
  <c r="K201" i="1"/>
  <c r="L201" i="1" s="1"/>
  <c r="I199" i="1"/>
  <c r="K126" i="1"/>
  <c r="L126" i="1" s="1"/>
  <c r="K197" i="1"/>
  <c r="L197" i="1" s="1"/>
  <c r="I195" i="1"/>
  <c r="K193" i="1"/>
  <c r="L193" i="1" s="1"/>
  <c r="I191" i="1"/>
  <c r="K189" i="1"/>
  <c r="L189" i="1" s="1"/>
  <c r="K178" i="1"/>
  <c r="L178" i="1" s="1"/>
  <c r="K170" i="1"/>
  <c r="L170" i="1" s="1"/>
  <c r="I167" i="1"/>
  <c r="K154" i="1"/>
  <c r="L154" i="1" s="1"/>
  <c r="K151" i="1"/>
  <c r="I151" i="1"/>
  <c r="L151" i="1"/>
  <c r="L149" i="1"/>
  <c r="K143" i="1"/>
  <c r="L143" i="1" s="1"/>
  <c r="I143" i="1"/>
  <c r="L141" i="1"/>
  <c r="K135" i="1"/>
  <c r="L135" i="1" s="1"/>
  <c r="I135" i="1"/>
  <c r="L211" i="1"/>
  <c r="L210" i="1"/>
  <c r="L207" i="1"/>
  <c r="K204" i="1"/>
  <c r="L204" i="1" s="1"/>
  <c r="K200" i="1"/>
  <c r="L200" i="1" s="1"/>
  <c r="K196" i="1"/>
  <c r="L196" i="1" s="1"/>
  <c r="K192" i="1"/>
  <c r="L192" i="1" s="1"/>
  <c r="K188" i="1"/>
  <c r="L188" i="1" s="1"/>
  <c r="K187" i="1"/>
  <c r="L187" i="1" s="1"/>
  <c r="K183" i="1"/>
  <c r="L183" i="1" s="1"/>
  <c r="K180" i="1"/>
  <c r="L180" i="1" s="1"/>
  <c r="K175" i="1"/>
  <c r="L175" i="1" s="1"/>
  <c r="K172" i="1"/>
  <c r="L172" i="1" s="1"/>
  <c r="K167" i="1"/>
  <c r="L167" i="1"/>
  <c r="K164" i="1"/>
  <c r="L164" i="1" s="1"/>
  <c r="K159" i="1"/>
  <c r="L159" i="1" s="1"/>
  <c r="K156" i="1"/>
  <c r="L156" i="1" s="1"/>
  <c r="K150" i="1"/>
  <c r="L150" i="1" s="1"/>
  <c r="K70" i="1"/>
  <c r="L70" i="1" s="1"/>
  <c r="I42" i="1"/>
  <c r="K147" i="1"/>
  <c r="L147" i="1" s="1"/>
  <c r="I82" i="1"/>
  <c r="K90" i="1"/>
  <c r="L90" i="1" s="1"/>
  <c r="K98" i="1"/>
  <c r="L98" i="1" s="1"/>
  <c r="I50" i="1"/>
  <c r="I58" i="1"/>
  <c r="I90" i="1"/>
  <c r="I98" i="1"/>
  <c r="I106" i="1"/>
  <c r="I114" i="1"/>
  <c r="I130" i="1"/>
  <c r="I134" i="1"/>
  <c r="I147" i="1"/>
  <c r="I150" i="1"/>
  <c r="I66" i="1"/>
  <c r="I70" i="1"/>
  <c r="K82" i="1"/>
  <c r="L82" i="1" s="1"/>
  <c r="I170" i="1"/>
  <c r="I178" i="1"/>
  <c r="I182" i="1"/>
  <c r="K106" i="1"/>
  <c r="L106" i="1" s="1"/>
  <c r="K114" i="1"/>
  <c r="L114" i="1" s="1"/>
  <c r="I145" i="1"/>
  <c r="K145" i="1"/>
  <c r="L145" i="1" s="1"/>
  <c r="K142" i="1"/>
  <c r="L142" i="1" s="1"/>
  <c r="K139" i="1"/>
  <c r="L139" i="1" s="1"/>
  <c r="I139" i="1"/>
  <c r="K129" i="1"/>
  <c r="L129" i="1" s="1"/>
  <c r="K112" i="1"/>
  <c r="K124" i="1"/>
  <c r="K102" i="1"/>
  <c r="L102" i="1" s="1"/>
  <c r="K118" i="1"/>
  <c r="L118" i="1" s="1"/>
  <c r="I137" i="1"/>
  <c r="K96" i="1"/>
  <c r="K113" i="1"/>
  <c r="L113" i="1" s="1"/>
  <c r="K125" i="1"/>
  <c r="L125" i="1" s="1"/>
  <c r="K137" i="1"/>
  <c r="L137" i="1" s="1"/>
  <c r="K104" i="1"/>
  <c r="K120" i="1"/>
  <c r="K132" i="1"/>
  <c r="K134" i="1"/>
  <c r="L134" i="1" s="1"/>
  <c r="K190" i="1"/>
  <c r="L190" i="1" s="1"/>
  <c r="K186" i="1"/>
  <c r="L186" i="1" s="1"/>
  <c r="K185" i="1"/>
  <c r="L185" i="1" s="1"/>
  <c r="K182" i="1"/>
  <c r="L182" i="1" s="1"/>
  <c r="K174" i="1"/>
  <c r="L174" i="1" s="1"/>
  <c r="K166" i="1"/>
  <c r="L166" i="1" s="1"/>
  <c r="K158" i="1"/>
  <c r="L158" i="1" s="1"/>
  <c r="I149" i="1"/>
  <c r="I141" i="1"/>
  <c r="K117" i="1"/>
  <c r="L117" i="1" s="1"/>
  <c r="K131" i="1"/>
  <c r="L131" i="1" s="1"/>
  <c r="I131" i="1"/>
  <c r="K122" i="1"/>
  <c r="L122" i="1" s="1"/>
  <c r="I197" i="1"/>
  <c r="I196" i="1"/>
  <c r="I193" i="1"/>
  <c r="I192" i="1"/>
  <c r="I190" i="1"/>
  <c r="I189" i="1"/>
  <c r="I188" i="1"/>
  <c r="I185" i="1"/>
  <c r="K184" i="1"/>
  <c r="L184" i="1" s="1"/>
  <c r="K179" i="1"/>
  <c r="L179" i="1" s="1"/>
  <c r="K176" i="1"/>
  <c r="L176" i="1" s="1"/>
  <c r="K171" i="1"/>
  <c r="L171" i="1" s="1"/>
  <c r="K168" i="1"/>
  <c r="L168" i="1" s="1"/>
  <c r="K163" i="1"/>
  <c r="L163" i="1" s="1"/>
  <c r="K160" i="1"/>
  <c r="L160" i="1" s="1"/>
  <c r="K155" i="1"/>
  <c r="L155" i="1" s="1"/>
  <c r="K152" i="1"/>
  <c r="L152" i="1" s="1"/>
  <c r="I148" i="1"/>
  <c r="K148" i="1"/>
  <c r="L148" i="1" s="1"/>
  <c r="I144" i="1"/>
  <c r="L144" i="1"/>
  <c r="I140" i="1"/>
  <c r="K140" i="1"/>
  <c r="L140" i="1" s="1"/>
  <c r="I136" i="1"/>
  <c r="L136" i="1"/>
  <c r="K128" i="1"/>
  <c r="L128" i="1" s="1"/>
  <c r="K133" i="1"/>
  <c r="L133" i="1" s="1"/>
  <c r="K130" i="1"/>
  <c r="L130" i="1" s="1"/>
  <c r="K116" i="1"/>
  <c r="K138" i="1"/>
  <c r="L138" i="1" s="1"/>
  <c r="K100" i="1"/>
  <c r="I162" i="1"/>
  <c r="K110" i="1"/>
  <c r="L110" i="1" s="1"/>
  <c r="I64" i="1"/>
  <c r="I55" i="1"/>
  <c r="K108" i="1"/>
  <c r="K95" i="1"/>
  <c r="L95" i="1"/>
  <c r="I95" i="1"/>
  <c r="I68" i="1"/>
  <c r="K88" i="1"/>
  <c r="K91" i="1"/>
  <c r="L91" i="1" s="1"/>
  <c r="I91" i="1"/>
  <c r="I67" i="1"/>
  <c r="I71" i="1"/>
  <c r="I83" i="1"/>
  <c r="I47" i="1"/>
  <c r="I60" i="1"/>
  <c r="I186" i="1"/>
  <c r="I181" i="1"/>
  <c r="K181" i="1"/>
  <c r="L181" i="1" s="1"/>
  <c r="I177" i="1"/>
  <c r="K177" i="1"/>
  <c r="L177" i="1" s="1"/>
  <c r="I174" i="1"/>
  <c r="I173" i="1"/>
  <c r="K173" i="1"/>
  <c r="L173" i="1" s="1"/>
  <c r="I169" i="1"/>
  <c r="K169" i="1"/>
  <c r="L169" i="1" s="1"/>
  <c r="I166" i="1"/>
  <c r="I165" i="1"/>
  <c r="K165" i="1"/>
  <c r="L165" i="1" s="1"/>
  <c r="I161" i="1"/>
  <c r="K161" i="1"/>
  <c r="L161" i="1" s="1"/>
  <c r="I158" i="1"/>
  <c r="I157" i="1"/>
  <c r="K157" i="1"/>
  <c r="L157" i="1" s="1"/>
  <c r="I154" i="1"/>
  <c r="I153" i="1"/>
  <c r="K153" i="1"/>
  <c r="L153" i="1" s="1"/>
  <c r="K146" i="1"/>
  <c r="L146" i="1" s="1"/>
  <c r="I132" i="1"/>
  <c r="L132" i="1"/>
  <c r="I128" i="1"/>
  <c r="I124" i="1"/>
  <c r="L124" i="1"/>
  <c r="I120" i="1"/>
  <c r="L120" i="1"/>
  <c r="I116" i="1"/>
  <c r="L116" i="1"/>
  <c r="I112" i="1"/>
  <c r="L112" i="1"/>
  <c r="I72" i="1"/>
  <c r="K92" i="1"/>
  <c r="L92" i="1" s="1"/>
  <c r="I108" i="1"/>
  <c r="L108" i="1"/>
  <c r="I104" i="1"/>
  <c r="L104" i="1"/>
  <c r="I100" i="1"/>
  <c r="L100" i="1"/>
  <c r="I97" i="1"/>
  <c r="K97" i="1"/>
  <c r="L97" i="1" s="1"/>
  <c r="K127" i="1"/>
  <c r="I127" i="1"/>
  <c r="L127" i="1"/>
  <c r="K123" i="1"/>
  <c r="L123" i="1" s="1"/>
  <c r="I123" i="1"/>
  <c r="K121" i="1"/>
  <c r="L121" i="1" s="1"/>
  <c r="K119" i="1"/>
  <c r="L119" i="1" s="1"/>
  <c r="I119" i="1"/>
  <c r="K115" i="1"/>
  <c r="L115" i="1" s="1"/>
  <c r="I115" i="1"/>
  <c r="K111" i="1"/>
  <c r="I111" i="1"/>
  <c r="I87" i="1"/>
  <c r="L111" i="1"/>
  <c r="K109" i="1"/>
  <c r="L109" i="1" s="1"/>
  <c r="K107" i="1"/>
  <c r="L107" i="1" s="1"/>
  <c r="I107" i="1"/>
  <c r="K105" i="1"/>
  <c r="L105" i="1" s="1"/>
  <c r="K103" i="1"/>
  <c r="L103" i="1" s="1"/>
  <c r="I103" i="1"/>
  <c r="K101" i="1"/>
  <c r="L101" i="1" s="1"/>
  <c r="K99" i="1"/>
  <c r="I78" i="1"/>
  <c r="I86" i="1"/>
  <c r="I52" i="1"/>
  <c r="I99" i="1"/>
  <c r="I110" i="1"/>
  <c r="I142" i="1"/>
  <c r="I59" i="1"/>
  <c r="L99" i="1"/>
  <c r="I62" i="1"/>
  <c r="I74" i="1"/>
  <c r="K78" i="1"/>
  <c r="L78" i="1" s="1"/>
  <c r="K86" i="1"/>
  <c r="L86" i="1" s="1"/>
  <c r="I93" i="1"/>
  <c r="I56" i="1"/>
  <c r="K93" i="1"/>
  <c r="L93" i="1" s="1"/>
  <c r="I89" i="1"/>
  <c r="I126" i="1"/>
  <c r="I138" i="1"/>
  <c r="I146" i="1"/>
  <c r="K89" i="1"/>
  <c r="L89" i="1" s="1"/>
  <c r="I46" i="1"/>
  <c r="I133" i="1"/>
  <c r="I129" i="1"/>
  <c r="I125" i="1"/>
  <c r="I121" i="1"/>
  <c r="I117" i="1"/>
  <c r="I113" i="1"/>
  <c r="I109" i="1"/>
  <c r="I105" i="1"/>
  <c r="I101" i="1"/>
  <c r="I48" i="1"/>
  <c r="L96" i="1"/>
  <c r="I96" i="1"/>
  <c r="I92" i="1"/>
  <c r="K42" i="1"/>
  <c r="L42" i="1" s="1"/>
  <c r="L88" i="1"/>
  <c r="I88" i="1"/>
  <c r="K84" i="1"/>
  <c r="L84" i="1" s="1"/>
  <c r="I84" i="1"/>
  <c r="K80" i="1"/>
  <c r="L80" i="1" s="1"/>
  <c r="K94" i="1"/>
  <c r="L94" i="1" s="1"/>
  <c r="I54" i="1"/>
  <c r="I80" i="1"/>
  <c r="I102" i="1"/>
  <c r="I118" i="1"/>
  <c r="K76" i="1"/>
  <c r="L76" i="1" s="1"/>
  <c r="I76" i="1"/>
  <c r="I122" i="1"/>
  <c r="I94" i="1"/>
  <c r="K66" i="1"/>
  <c r="L66" i="1" s="1"/>
  <c r="I79" i="1"/>
  <c r="I75" i="1"/>
  <c r="I63" i="1"/>
  <c r="I51" i="1"/>
  <c r="K87" i="1"/>
  <c r="L87" i="1" s="1"/>
  <c r="K83" i="1"/>
  <c r="L83" i="1" s="1"/>
  <c r="K79" i="1"/>
  <c r="L79" i="1" s="1"/>
  <c r="K75" i="1"/>
  <c r="L75" i="1" s="1"/>
  <c r="I73" i="1"/>
  <c r="K73" i="1"/>
  <c r="L73" i="1" s="1"/>
  <c r="K71" i="1"/>
  <c r="L71" i="1"/>
  <c r="I69" i="1"/>
  <c r="K69" i="1"/>
  <c r="L69" i="1" s="1"/>
  <c r="K67" i="1"/>
  <c r="L67" i="1"/>
  <c r="I65" i="1"/>
  <c r="K65" i="1"/>
  <c r="L65" i="1" s="1"/>
  <c r="K63" i="1"/>
  <c r="L63" i="1"/>
  <c r="I61" i="1"/>
  <c r="K61" i="1"/>
  <c r="L61" i="1" s="1"/>
  <c r="K59" i="1"/>
  <c r="L59" i="1"/>
  <c r="I6" i="1"/>
  <c r="I14" i="1"/>
  <c r="K6" i="1"/>
  <c r="L6" i="1" s="1"/>
  <c r="K14" i="1"/>
  <c r="L14" i="1" s="1"/>
  <c r="I57" i="1"/>
  <c r="K22" i="1"/>
  <c r="L22" i="1" s="1"/>
  <c r="K26" i="1"/>
  <c r="L26" i="1" s="1"/>
  <c r="K38" i="1"/>
  <c r="L38" i="1" s="1"/>
  <c r="K46" i="1"/>
  <c r="L46" i="1" s="1"/>
  <c r="I22" i="1"/>
  <c r="I26" i="1"/>
  <c r="I38" i="1"/>
  <c r="K57" i="1"/>
  <c r="L57" i="1" s="1"/>
  <c r="K55" i="1"/>
  <c r="L55" i="1" s="1"/>
  <c r="I53" i="1"/>
  <c r="K53" i="1"/>
  <c r="L53" i="1" s="1"/>
  <c r="K51" i="1"/>
  <c r="L51" i="1" s="1"/>
  <c r="I44" i="1"/>
  <c r="K49" i="1"/>
  <c r="I39" i="1"/>
  <c r="K45" i="1"/>
  <c r="K41" i="1"/>
  <c r="I32" i="1"/>
  <c r="K33" i="1"/>
  <c r="I20" i="1"/>
  <c r="K13" i="1"/>
  <c r="L13" i="1" s="1"/>
  <c r="K21" i="1"/>
  <c r="L21" i="1" s="1"/>
  <c r="K17" i="1"/>
  <c r="I36" i="1"/>
  <c r="I31" i="1"/>
  <c r="K36" i="1"/>
  <c r="K32" i="1"/>
  <c r="I24" i="1"/>
  <c r="I16" i="1"/>
  <c r="K20" i="1"/>
  <c r="K16" i="1"/>
  <c r="I85" i="1"/>
  <c r="K85" i="1"/>
  <c r="L85" i="1" s="1"/>
  <c r="I81" i="1"/>
  <c r="K81" i="1"/>
  <c r="L81" i="1" s="1"/>
  <c r="I77" i="1"/>
  <c r="J58" i="1" s="1"/>
  <c r="K77" i="1"/>
  <c r="L77" i="1" s="1"/>
  <c r="K72" i="1"/>
  <c r="L72" i="1" s="1"/>
  <c r="L68" i="1"/>
  <c r="K68" i="1"/>
  <c r="K64" i="1"/>
  <c r="L64" i="1" s="1"/>
  <c r="K60" i="1"/>
  <c r="L60" i="1" s="1"/>
  <c r="J56" i="1"/>
  <c r="K56" i="1"/>
  <c r="L56" i="1" s="1"/>
  <c r="L52" i="1"/>
  <c r="K74" i="1"/>
  <c r="L74" i="1" s="1"/>
  <c r="I43" i="1"/>
  <c r="K52" i="1"/>
  <c r="I40" i="1"/>
  <c r="I23" i="1"/>
  <c r="I28" i="1"/>
  <c r="I19" i="1"/>
  <c r="I15" i="1"/>
  <c r="I11" i="1"/>
  <c r="J74" i="1"/>
  <c r="K48" i="1"/>
  <c r="K44" i="1"/>
  <c r="L44" i="1" s="1"/>
  <c r="K40" i="1"/>
  <c r="L40" i="1" s="1"/>
  <c r="K37" i="1"/>
  <c r="L37" i="1" s="1"/>
  <c r="K29" i="1"/>
  <c r="K28" i="1"/>
  <c r="K25" i="1"/>
  <c r="K24" i="1"/>
  <c r="K12" i="1"/>
  <c r="K9" i="1"/>
  <c r="L9" i="1" s="1"/>
  <c r="I12" i="1"/>
  <c r="I35" i="1"/>
  <c r="I34" i="1"/>
  <c r="I30" i="1"/>
  <c r="I27" i="1"/>
  <c r="I18" i="1"/>
  <c r="I9" i="1"/>
  <c r="I5" i="1"/>
  <c r="I49" i="1"/>
  <c r="K47" i="1"/>
  <c r="I45" i="1"/>
  <c r="K43" i="1"/>
  <c r="L43" i="1" s="1"/>
  <c r="I41" i="1"/>
  <c r="K39" i="1"/>
  <c r="I37" i="1"/>
  <c r="K35" i="1"/>
  <c r="L35" i="1" s="1"/>
  <c r="I33" i="1"/>
  <c r="K31" i="1"/>
  <c r="I29" i="1"/>
  <c r="K27" i="1"/>
  <c r="L27" i="1" s="1"/>
  <c r="I25" i="1"/>
  <c r="I10" i="1"/>
  <c r="I3" i="1"/>
  <c r="K10" i="1"/>
  <c r="L10" i="1" s="1"/>
  <c r="K23" i="1"/>
  <c r="L23" i="1" s="1"/>
  <c r="I21" i="1"/>
  <c r="K19" i="1"/>
  <c r="I17" i="1"/>
  <c r="I7" i="1"/>
  <c r="K15" i="1"/>
  <c r="K5" i="1"/>
  <c r="L5" i="1" s="1"/>
  <c r="K8" i="1"/>
  <c r="L8" i="1" s="1"/>
  <c r="K4" i="1"/>
  <c r="L4" i="1" s="1"/>
  <c r="K62" i="1"/>
  <c r="L62" i="1" s="1"/>
  <c r="K58" i="1"/>
  <c r="L58" i="1" s="1"/>
  <c r="K54" i="1"/>
  <c r="L54" i="1" s="1"/>
  <c r="K50" i="1"/>
  <c r="L50" i="1" s="1"/>
  <c r="L49" i="1"/>
  <c r="L48" i="1"/>
  <c r="L47" i="1"/>
  <c r="L45" i="1"/>
  <c r="L41" i="1"/>
  <c r="L39" i="1"/>
  <c r="L36" i="1"/>
  <c r="K34" i="1"/>
  <c r="L34" i="1" s="1"/>
  <c r="L33" i="1"/>
  <c r="L32" i="1"/>
  <c r="L31" i="1"/>
  <c r="K30" i="1"/>
  <c r="L30" i="1" s="1"/>
  <c r="L29" i="1"/>
  <c r="L28" i="1"/>
  <c r="L25" i="1"/>
  <c r="L24" i="1"/>
  <c r="L20" i="1"/>
  <c r="L19" i="1"/>
  <c r="K18" i="1"/>
  <c r="L18" i="1" s="1"/>
  <c r="L17" i="1"/>
  <c r="L16" i="1"/>
  <c r="L15" i="1"/>
  <c r="L12" i="1"/>
  <c r="I13" i="1"/>
  <c r="K11" i="1"/>
  <c r="L11" i="1" s="1"/>
  <c r="K7" i="1"/>
  <c r="L7" i="1" s="1"/>
  <c r="K3" i="1"/>
  <c r="L3" i="1" s="1"/>
  <c r="I8" i="1"/>
  <c r="I4" i="1"/>
  <c r="J4" i="7"/>
  <c r="J6" i="7"/>
  <c r="J5" i="7"/>
  <c r="J3" i="7"/>
  <c r="K2" i="1"/>
  <c r="L2" i="1" s="1"/>
  <c r="I2" i="1"/>
  <c r="J51" i="1" s="1"/>
  <c r="D3" i="3"/>
  <c r="E3" i="3" s="1"/>
  <c r="F3" i="3" s="1"/>
  <c r="I2" i="3"/>
  <c r="I3" i="3"/>
  <c r="F6" i="3" l="1"/>
  <c r="F9" i="3"/>
  <c r="F12" i="3"/>
  <c r="J72" i="1"/>
  <c r="J82" i="1"/>
  <c r="J91" i="1"/>
  <c r="J76" i="1"/>
  <c r="J243" i="1"/>
  <c r="J316" i="1"/>
  <c r="J271" i="1"/>
  <c r="J60" i="1"/>
  <c r="J154" i="1"/>
  <c r="J55" i="1"/>
  <c r="J87" i="1"/>
  <c r="J88" i="1"/>
  <c r="J92" i="1"/>
  <c r="J101" i="1"/>
  <c r="J126" i="1"/>
  <c r="J170" i="1"/>
  <c r="J153" i="1"/>
  <c r="J161" i="1"/>
  <c r="J169" i="1"/>
  <c r="J177" i="1"/>
  <c r="J186" i="1"/>
  <c r="J191" i="1"/>
  <c r="J195" i="1"/>
  <c r="J199" i="1"/>
  <c r="J138" i="1"/>
  <c r="J142" i="1"/>
  <c r="J146" i="1"/>
  <c r="J150" i="1"/>
  <c r="J187" i="1"/>
  <c r="J188" i="1"/>
  <c r="J189" i="1"/>
  <c r="J192" i="1"/>
  <c r="J193" i="1"/>
  <c r="J157" i="1"/>
  <c r="J165" i="1"/>
  <c r="J173" i="1"/>
  <c r="J181" i="1"/>
  <c r="J197" i="1"/>
  <c r="J201" i="1"/>
  <c r="J196" i="1"/>
  <c r="J200" i="1"/>
  <c r="J115" i="1"/>
  <c r="J119" i="1"/>
  <c r="J108" i="1"/>
  <c r="J116" i="1"/>
  <c r="J132" i="1"/>
  <c r="J136" i="1"/>
  <c r="J140" i="1"/>
  <c r="J163" i="1"/>
  <c r="J176" i="1"/>
  <c r="J131" i="1"/>
  <c r="J141" i="1"/>
  <c r="J135" i="1"/>
  <c r="J202" i="1"/>
  <c r="J223" i="1"/>
  <c r="J340" i="1"/>
  <c r="J341" i="1"/>
  <c r="J344" i="1"/>
  <c r="J345" i="1"/>
  <c r="J368" i="1"/>
  <c r="J369" i="1"/>
  <c r="J372" i="1"/>
  <c r="J373" i="1"/>
  <c r="J337" i="1"/>
  <c r="J360" i="1"/>
  <c r="J361" i="1"/>
  <c r="J364" i="1"/>
  <c r="J365" i="1"/>
  <c r="J381" i="1"/>
  <c r="J389" i="1"/>
  <c r="J352" i="1"/>
  <c r="J356" i="1"/>
  <c r="J357" i="1"/>
  <c r="J377" i="1"/>
  <c r="J348" i="1"/>
  <c r="J349" i="1"/>
  <c r="J353" i="1"/>
  <c r="J385" i="1"/>
  <c r="J393" i="1"/>
  <c r="J354" i="1"/>
  <c r="J375" i="1"/>
  <c r="J391" i="1"/>
  <c r="J256" i="1"/>
  <c r="J262" i="1"/>
  <c r="J272" i="1"/>
  <c r="J278" i="1"/>
  <c r="J286" i="1"/>
  <c r="J294" i="1"/>
  <c r="J302" i="1"/>
  <c r="J312" i="1"/>
  <c r="J320" i="1"/>
  <c r="J326" i="1"/>
  <c r="J334" i="1"/>
  <c r="J347" i="1"/>
  <c r="J371" i="1"/>
  <c r="J275" i="1"/>
  <c r="J350" i="1"/>
  <c r="J383" i="1"/>
  <c r="J254" i="1"/>
  <c r="J264" i="1"/>
  <c r="J270" i="1"/>
  <c r="J280" i="1"/>
  <c r="J288" i="1"/>
  <c r="J296" i="1"/>
  <c r="J304" i="1"/>
  <c r="J310" i="1"/>
  <c r="J318" i="1"/>
  <c r="J328" i="1"/>
  <c r="J336" i="1"/>
  <c r="J390" i="1"/>
  <c r="J319" i="1"/>
  <c r="J16" i="1"/>
  <c r="J20" i="1"/>
  <c r="J48" i="1"/>
  <c r="J15" i="1"/>
  <c r="J11" i="1"/>
  <c r="J28" i="1"/>
  <c r="J44" i="1"/>
  <c r="J12" i="1"/>
  <c r="J19" i="1"/>
  <c r="J39" i="1"/>
  <c r="J47" i="1"/>
  <c r="J62" i="1"/>
  <c r="J78" i="1"/>
  <c r="J35" i="1"/>
  <c r="J52" i="1"/>
  <c r="J68" i="1"/>
  <c r="J59" i="1"/>
  <c r="J67" i="1"/>
  <c r="J75" i="1"/>
  <c r="J83" i="1"/>
  <c r="J84" i="1"/>
  <c r="J109" i="1"/>
  <c r="J117" i="1"/>
  <c r="J125" i="1"/>
  <c r="J133" i="1"/>
  <c r="J182" i="1"/>
  <c r="J166" i="1"/>
  <c r="J89" i="1"/>
  <c r="J93" i="1"/>
  <c r="J103" i="1"/>
  <c r="J123" i="1"/>
  <c r="J127" i="1"/>
  <c r="J97" i="1"/>
  <c r="J104" i="1"/>
  <c r="J112" i="1"/>
  <c r="J128" i="1"/>
  <c r="J152" i="1"/>
  <c r="J171" i="1"/>
  <c r="J184" i="1"/>
  <c r="J147" i="1"/>
  <c r="J156" i="1"/>
  <c r="J167" i="1"/>
  <c r="J172" i="1"/>
  <c r="J183" i="1"/>
  <c r="J143" i="1"/>
  <c r="J194" i="1"/>
  <c r="J198" i="1"/>
  <c r="J215" i="1"/>
  <c r="J346" i="1"/>
  <c r="J236" i="1"/>
  <c r="J244" i="1"/>
  <c r="J252" i="1"/>
  <c r="J257" i="1"/>
  <c r="J266" i="1"/>
  <c r="J273" i="1"/>
  <c r="J282" i="1"/>
  <c r="J290" i="1"/>
  <c r="J297" i="1"/>
  <c r="J306" i="1"/>
  <c r="J314" i="1"/>
  <c r="J321" i="1"/>
  <c r="J330" i="1"/>
  <c r="J351" i="1"/>
  <c r="J251" i="1"/>
  <c r="J255" i="1"/>
  <c r="J259" i="1"/>
  <c r="J263" i="1"/>
  <c r="J267" i="1"/>
  <c r="J327" i="1"/>
  <c r="J335" i="1"/>
  <c r="J342" i="1"/>
  <c r="J258" i="1"/>
  <c r="J265" i="1"/>
  <c r="J274" i="1"/>
  <c r="J281" i="1"/>
  <c r="J289" i="1"/>
  <c r="J298" i="1"/>
  <c r="J305" i="1"/>
  <c r="J313" i="1"/>
  <c r="J322" i="1"/>
  <c r="J329" i="1"/>
  <c r="J359" i="1"/>
  <c r="J392" i="1"/>
  <c r="J279" i="1"/>
  <c r="J386" i="1"/>
  <c r="J5" i="1"/>
  <c r="J9" i="1"/>
  <c r="J13" i="1"/>
  <c r="J6" i="1"/>
  <c r="J10" i="1"/>
  <c r="J14" i="1"/>
  <c r="J17" i="1"/>
  <c r="J21" i="1"/>
  <c r="J25" i="1"/>
  <c r="J29" i="1"/>
  <c r="J33" i="1"/>
  <c r="J37" i="1"/>
  <c r="J41" i="1"/>
  <c r="J18" i="1"/>
  <c r="J22" i="1"/>
  <c r="J26" i="1"/>
  <c r="J30" i="1"/>
  <c r="J34" i="1"/>
  <c r="J38" i="1"/>
  <c r="J42" i="1"/>
  <c r="J46" i="1"/>
  <c r="J50" i="1"/>
  <c r="J49" i="1"/>
  <c r="J53" i="1"/>
  <c r="J45" i="1"/>
  <c r="J27" i="1"/>
  <c r="J4" i="1"/>
  <c r="J3" i="1"/>
  <c r="J24" i="1"/>
  <c r="J40" i="1"/>
  <c r="J66" i="1"/>
  <c r="J23" i="1"/>
  <c r="J80" i="1"/>
  <c r="J134" i="1"/>
  <c r="J178" i="1"/>
  <c r="J162" i="1"/>
  <c r="J99" i="1"/>
  <c r="J107" i="1"/>
  <c r="J100" i="1"/>
  <c r="J124" i="1"/>
  <c r="J185" i="1"/>
  <c r="J160" i="1"/>
  <c r="J179" i="1"/>
  <c r="J149" i="1"/>
  <c r="J139" i="1"/>
  <c r="J151" i="1"/>
  <c r="J190" i="1"/>
  <c r="J210" i="1"/>
  <c r="J205" i="1"/>
  <c r="J209" i="1"/>
  <c r="J213" i="1"/>
  <c r="J203" i="1"/>
  <c r="J204" i="1"/>
  <c r="J207" i="1"/>
  <c r="J208" i="1"/>
  <c r="J211" i="1"/>
  <c r="J212" i="1"/>
  <c r="J216" i="1"/>
  <c r="J224" i="1"/>
  <c r="J217" i="1"/>
  <c r="J220" i="1"/>
  <c r="J227" i="1"/>
  <c r="J233" i="1"/>
  <c r="J237" i="1"/>
  <c r="J241" i="1"/>
  <c r="J245" i="1"/>
  <c r="J249" i="1"/>
  <c r="J219" i="1"/>
  <c r="J225" i="1"/>
  <c r="J228" i="1"/>
  <c r="J234" i="1"/>
  <c r="J238" i="1"/>
  <c r="J242" i="1"/>
  <c r="J246" i="1"/>
  <c r="J250" i="1"/>
  <c r="J229" i="1"/>
  <c r="J307" i="1"/>
  <c r="J315" i="1"/>
  <c r="J323" i="1"/>
  <c r="J331" i="1"/>
  <c r="J338" i="1"/>
  <c r="J395" i="1"/>
  <c r="J253" i="1"/>
  <c r="J269" i="1"/>
  <c r="J309" i="1"/>
  <c r="J317" i="1"/>
  <c r="J339" i="1"/>
  <c r="J355" i="1"/>
  <c r="J388" i="1"/>
  <c r="J222" i="1"/>
  <c r="J230" i="1"/>
  <c r="J295" i="1"/>
  <c r="J299" i="1"/>
  <c r="J303" i="1"/>
  <c r="J311" i="1"/>
  <c r="J366" i="1"/>
  <c r="J387" i="1"/>
  <c r="J261" i="1"/>
  <c r="J277" i="1"/>
  <c r="J285" i="1"/>
  <c r="J293" i="1"/>
  <c r="J301" i="1"/>
  <c r="J325" i="1"/>
  <c r="J333" i="1"/>
  <c r="J363" i="1"/>
  <c r="J384" i="1"/>
  <c r="J247" i="1"/>
  <c r="J291" i="1"/>
  <c r="J394" i="1"/>
  <c r="J32" i="1"/>
  <c r="J64" i="1"/>
  <c r="J8" i="1"/>
  <c r="J7" i="1"/>
  <c r="J36" i="1"/>
  <c r="J31" i="1"/>
  <c r="J43" i="1"/>
  <c r="J54" i="1"/>
  <c r="J70" i="1"/>
  <c r="J86" i="1"/>
  <c r="J63" i="1"/>
  <c r="J71" i="1"/>
  <c r="J79" i="1"/>
  <c r="J61" i="1"/>
  <c r="J65" i="1"/>
  <c r="J69" i="1"/>
  <c r="J73" i="1"/>
  <c r="J77" i="1"/>
  <c r="J81" i="1"/>
  <c r="J85" i="1"/>
  <c r="J57" i="1"/>
  <c r="J102" i="1"/>
  <c r="J106" i="1"/>
  <c r="J110" i="1"/>
  <c r="J114" i="1"/>
  <c r="J118" i="1"/>
  <c r="J122" i="1"/>
  <c r="J90" i="1"/>
  <c r="J94" i="1"/>
  <c r="J98" i="1"/>
  <c r="J96" i="1"/>
  <c r="J105" i="1"/>
  <c r="J113" i="1"/>
  <c r="J121" i="1"/>
  <c r="J129" i="1"/>
  <c r="J130" i="1"/>
  <c r="J174" i="1"/>
  <c r="J158" i="1"/>
  <c r="J111" i="1"/>
  <c r="J120" i="1"/>
  <c r="J95" i="1"/>
  <c r="J144" i="1"/>
  <c r="J148" i="1"/>
  <c r="J155" i="1"/>
  <c r="J168" i="1"/>
  <c r="J137" i="1"/>
  <c r="J145" i="1"/>
  <c r="J159" i="1"/>
  <c r="J164" i="1"/>
  <c r="J175" i="1"/>
  <c r="J180" i="1"/>
  <c r="J221" i="1"/>
  <c r="J362" i="1"/>
  <c r="J379" i="1"/>
  <c r="J232" i="1"/>
  <c r="J240" i="1"/>
  <c r="J248" i="1"/>
  <c r="J260" i="1"/>
  <c r="J276" i="1"/>
  <c r="J284" i="1"/>
  <c r="J292" i="1"/>
  <c r="J324" i="1"/>
  <c r="J332" i="1"/>
  <c r="J343" i="1"/>
  <c r="J380" i="1"/>
  <c r="J214" i="1"/>
  <c r="J231" i="1"/>
  <c r="J235" i="1"/>
  <c r="J239" i="1"/>
  <c r="J283" i="1"/>
  <c r="J287" i="1"/>
  <c r="J358" i="1"/>
  <c r="J370" i="1"/>
  <c r="J268" i="1"/>
  <c r="J308" i="1"/>
  <c r="J367" i="1"/>
  <c r="J376" i="1"/>
  <c r="J218" i="1"/>
  <c r="J226" i="1"/>
  <c r="J382" i="1"/>
  <c r="J374" i="1"/>
  <c r="J378" i="1"/>
  <c r="J2" i="1"/>
  <c r="D6" i="6"/>
  <c r="H6" i="6"/>
  <c r="L6" i="6"/>
  <c r="P6" i="6"/>
  <c r="T6" i="6"/>
  <c r="X6" i="6"/>
  <c r="AB6" i="6"/>
  <c r="AF6" i="6"/>
  <c r="AJ6" i="6"/>
  <c r="AN6" i="6"/>
  <c r="AR6" i="6"/>
  <c r="AV6" i="6"/>
  <c r="AZ6" i="6"/>
  <c r="F6" i="6"/>
  <c r="J6" i="6"/>
  <c r="N6" i="6"/>
  <c r="R6" i="6"/>
  <c r="V6" i="6"/>
  <c r="Z6" i="6"/>
  <c r="AD6" i="6"/>
  <c r="AH6" i="6"/>
  <c r="AL6" i="6"/>
  <c r="AP6" i="6"/>
  <c r="AT6" i="6"/>
  <c r="AX6" i="6"/>
  <c r="C6" i="6"/>
  <c r="G6" i="6"/>
  <c r="K6" i="6"/>
  <c r="O6" i="6"/>
  <c r="S6" i="6"/>
  <c r="W6" i="6"/>
  <c r="AA6" i="6"/>
  <c r="AE6" i="6"/>
  <c r="AI6" i="6"/>
  <c r="AM6" i="6"/>
  <c r="AQ6" i="6"/>
  <c r="AU6" i="6"/>
  <c r="AY6" i="6"/>
  <c r="M6" i="6"/>
  <c r="AC6" i="6"/>
  <c r="AS6" i="6"/>
  <c r="Q6" i="6"/>
  <c r="AG6" i="6"/>
  <c r="AW6" i="6"/>
  <c r="E6" i="6"/>
  <c r="U6" i="6"/>
  <c r="AK6" i="6"/>
  <c r="I6" i="6"/>
  <c r="Y6" i="6"/>
  <c r="AO6" i="6"/>
  <c r="D8" i="6"/>
  <c r="H8" i="6"/>
  <c r="L8" i="6"/>
  <c r="P8" i="6"/>
  <c r="T8" i="6"/>
  <c r="X8" i="6"/>
  <c r="AB8" i="6"/>
  <c r="AF8" i="6"/>
  <c r="AJ8" i="6"/>
  <c r="AN8" i="6"/>
  <c r="AR8" i="6"/>
  <c r="F8" i="6"/>
  <c r="J8" i="6"/>
  <c r="N8" i="6"/>
  <c r="R8" i="6"/>
  <c r="V8" i="6"/>
  <c r="Z8" i="6"/>
  <c r="AD8" i="6"/>
  <c r="AH8" i="6"/>
  <c r="AL8" i="6"/>
  <c r="AP8" i="6"/>
  <c r="AT8" i="6"/>
  <c r="AX8" i="6"/>
  <c r="C8" i="6"/>
  <c r="G8" i="6"/>
  <c r="K8" i="6"/>
  <c r="O8" i="6"/>
  <c r="S8" i="6"/>
  <c r="W8" i="6"/>
  <c r="AA8" i="6"/>
  <c r="I8" i="6"/>
  <c r="Y8" i="6"/>
  <c r="AI8" i="6"/>
  <c r="AQ8" i="6"/>
  <c r="AW8" i="6"/>
  <c r="M8" i="6"/>
  <c r="AC8" i="6"/>
  <c r="AK8" i="6"/>
  <c r="AS8" i="6"/>
  <c r="AY8" i="6"/>
  <c r="Q8" i="6"/>
  <c r="AE8" i="6"/>
  <c r="AM8" i="6"/>
  <c r="AU8" i="6"/>
  <c r="AZ8" i="6"/>
  <c r="E8" i="6"/>
  <c r="U8" i="6"/>
  <c r="AG8" i="6"/>
  <c r="AO8" i="6"/>
  <c r="AV8" i="6"/>
  <c r="D4" i="6"/>
  <c r="H4" i="6"/>
  <c r="L4" i="6"/>
  <c r="P4" i="6"/>
  <c r="T4" i="6"/>
  <c r="X4" i="6"/>
  <c r="AB4" i="6"/>
  <c r="AF4" i="6"/>
  <c r="AJ4" i="6"/>
  <c r="AN4" i="6"/>
  <c r="AR4" i="6"/>
  <c r="AV4" i="6"/>
  <c r="AZ4" i="6"/>
  <c r="AZ12" i="6" s="1"/>
  <c r="E4" i="6"/>
  <c r="I4" i="6"/>
  <c r="M4" i="6"/>
  <c r="Q4" i="6"/>
  <c r="U4" i="6"/>
  <c r="Y4" i="6"/>
  <c r="AC4" i="6"/>
  <c r="AG4" i="6"/>
  <c r="AK4" i="6"/>
  <c r="AO4" i="6"/>
  <c r="AS4" i="6"/>
  <c r="AW4" i="6"/>
  <c r="C4" i="6"/>
  <c r="F4" i="6"/>
  <c r="J4" i="6"/>
  <c r="N4" i="6"/>
  <c r="R4" i="6"/>
  <c r="V4" i="6"/>
  <c r="Z4" i="6"/>
  <c r="AD4" i="6"/>
  <c r="AH4" i="6"/>
  <c r="G4" i="6"/>
  <c r="K4" i="6"/>
  <c r="O4" i="6"/>
  <c r="S4" i="6"/>
  <c r="W4" i="6"/>
  <c r="AA4" i="6"/>
  <c r="AE4" i="6"/>
  <c r="AI4" i="6"/>
  <c r="AM4" i="6"/>
  <c r="AQ4" i="6"/>
  <c r="AU4" i="6"/>
  <c r="AY4" i="6"/>
  <c r="AL4" i="6"/>
  <c r="AP4" i="6"/>
  <c r="AT4" i="6"/>
  <c r="AX4" i="6"/>
  <c r="C12" i="6"/>
  <c r="G12" i="6"/>
  <c r="K12" i="6"/>
  <c r="O12" i="6"/>
  <c r="S12" i="6"/>
  <c r="W12" i="6"/>
  <c r="AA12" i="6"/>
  <c r="AE12" i="6"/>
  <c r="AI12" i="6"/>
  <c r="AM12" i="6"/>
  <c r="AQ12" i="6"/>
  <c r="AU12" i="6"/>
  <c r="AY12" i="6"/>
  <c r="E13" i="6"/>
  <c r="I13" i="6"/>
  <c r="M13" i="6"/>
  <c r="Q13" i="6"/>
  <c r="U13" i="6"/>
  <c r="Y13" i="6"/>
  <c r="AC13" i="6"/>
  <c r="AG13" i="6"/>
  <c r="AK13" i="6"/>
  <c r="AO13" i="6"/>
  <c r="AS13" i="6"/>
  <c r="AW13" i="6"/>
  <c r="C14" i="6"/>
  <c r="G14" i="6"/>
  <c r="K14" i="6"/>
  <c r="O14" i="6"/>
  <c r="S14" i="6"/>
  <c r="W14" i="6"/>
  <c r="AA14" i="6"/>
  <c r="AE14" i="6"/>
  <c r="AI14" i="6"/>
  <c r="AM14" i="6"/>
  <c r="AQ14" i="6"/>
  <c r="AU14" i="6"/>
  <c r="AY14" i="6"/>
  <c r="E15" i="6"/>
  <c r="I15" i="6"/>
  <c r="M15" i="6"/>
  <c r="Q15" i="6"/>
  <c r="U15" i="6"/>
  <c r="Y15" i="6"/>
  <c r="AC15" i="6"/>
  <c r="AG15" i="6"/>
  <c r="AK15" i="6"/>
  <c r="AO15" i="6"/>
  <c r="AS15" i="6"/>
  <c r="AW15" i="6"/>
  <c r="C16" i="6"/>
  <c r="G16" i="6"/>
  <c r="K16" i="6"/>
  <c r="O16" i="6"/>
  <c r="S16" i="6"/>
  <c r="W16" i="6"/>
  <c r="AA16" i="6"/>
  <c r="AE16" i="6"/>
  <c r="AI16" i="6"/>
  <c r="AM16" i="6"/>
  <c r="AQ16" i="6"/>
  <c r="AU16" i="6"/>
  <c r="AY16" i="6"/>
  <c r="E17" i="6"/>
  <c r="I17" i="6"/>
  <c r="M17" i="6"/>
  <c r="Q17" i="6"/>
  <c r="U17" i="6"/>
  <c r="Y17" i="6"/>
  <c r="AC17" i="6"/>
  <c r="AG17" i="6"/>
  <c r="AK17" i="6"/>
  <c r="AO17" i="6"/>
  <c r="AS17" i="6"/>
  <c r="AW17" i="6"/>
  <c r="C18" i="6"/>
  <c r="G18" i="6"/>
  <c r="K18" i="6"/>
  <c r="O18" i="6"/>
  <c r="S18" i="6"/>
  <c r="W18" i="6"/>
  <c r="AA18" i="6"/>
  <c r="AE18" i="6"/>
  <c r="AI18" i="6"/>
  <c r="AM18" i="6"/>
  <c r="D12" i="6"/>
  <c r="H12" i="6"/>
  <c r="L12" i="6"/>
  <c r="P12" i="6"/>
  <c r="T12" i="6"/>
  <c r="X12" i="6"/>
  <c r="AB12" i="6"/>
  <c r="AF12" i="6"/>
  <c r="AJ12" i="6"/>
  <c r="AN12" i="6"/>
  <c r="AR12" i="6"/>
  <c r="AV12" i="6"/>
  <c r="F13" i="6"/>
  <c r="J13" i="6"/>
  <c r="N13" i="6"/>
  <c r="R13" i="6"/>
  <c r="V13" i="6"/>
  <c r="Z13" i="6"/>
  <c r="AD13" i="6"/>
  <c r="AH13" i="6"/>
  <c r="AL13" i="6"/>
  <c r="AP13" i="6"/>
  <c r="AT13" i="6"/>
  <c r="AX13" i="6"/>
  <c r="D14" i="6"/>
  <c r="H14" i="6"/>
  <c r="L14" i="6"/>
  <c r="P14" i="6"/>
  <c r="T14" i="6"/>
  <c r="X14" i="6"/>
  <c r="AB14" i="6"/>
  <c r="AF14" i="6"/>
  <c r="AJ14" i="6"/>
  <c r="AN14" i="6"/>
  <c r="AR14" i="6"/>
  <c r="AV14" i="6"/>
  <c r="AZ14" i="6"/>
  <c r="F15" i="6"/>
  <c r="J15" i="6"/>
  <c r="N15" i="6"/>
  <c r="R15" i="6"/>
  <c r="V15" i="6"/>
  <c r="Z15" i="6"/>
  <c r="AD15" i="6"/>
  <c r="AH15" i="6"/>
  <c r="AL15" i="6"/>
  <c r="AP15" i="6"/>
  <c r="AT15" i="6"/>
  <c r="AX15" i="6"/>
  <c r="D16" i="6"/>
  <c r="H16" i="6"/>
  <c r="L16" i="6"/>
  <c r="P16" i="6"/>
  <c r="T16" i="6"/>
  <c r="X16" i="6"/>
  <c r="AB16" i="6"/>
  <c r="AF16" i="6"/>
  <c r="AJ16" i="6"/>
  <c r="AN16" i="6"/>
  <c r="AR16" i="6"/>
  <c r="AV16" i="6"/>
  <c r="AZ16" i="6"/>
  <c r="F17" i="6"/>
  <c r="J17" i="6"/>
  <c r="N17" i="6"/>
  <c r="R17" i="6"/>
  <c r="V17" i="6"/>
  <c r="Z17" i="6"/>
  <c r="AD17" i="6"/>
  <c r="AH17" i="6"/>
  <c r="AL17" i="6"/>
  <c r="AP17" i="6"/>
  <c r="E12" i="6"/>
  <c r="I12" i="6"/>
  <c r="M12" i="6"/>
  <c r="Q12" i="6"/>
  <c r="U12" i="6"/>
  <c r="Y12" i="6"/>
  <c r="AC12" i="6"/>
  <c r="AG12" i="6"/>
  <c r="AK12" i="6"/>
  <c r="AO12" i="6"/>
  <c r="AS12" i="6"/>
  <c r="AW12" i="6"/>
  <c r="C13" i="6"/>
  <c r="G13" i="6"/>
  <c r="K13" i="6"/>
  <c r="O13" i="6"/>
  <c r="S13" i="6"/>
  <c r="W13" i="6"/>
  <c r="AA13" i="6"/>
  <c r="AE13" i="6"/>
  <c r="AI13" i="6"/>
  <c r="AM13" i="6"/>
  <c r="AQ13" i="6"/>
  <c r="AU13" i="6"/>
  <c r="AY13" i="6"/>
  <c r="E14" i="6"/>
  <c r="I14" i="6"/>
  <c r="M14" i="6"/>
  <c r="Q14" i="6"/>
  <c r="U14" i="6"/>
  <c r="Y14" i="6"/>
  <c r="AC14" i="6"/>
  <c r="AG14" i="6"/>
  <c r="AK14" i="6"/>
  <c r="AO14" i="6"/>
  <c r="AS14" i="6"/>
  <c r="AW14" i="6"/>
  <c r="C15" i="6"/>
  <c r="G15" i="6"/>
  <c r="K15" i="6"/>
  <c r="O15" i="6"/>
  <c r="S15" i="6"/>
  <c r="W15" i="6"/>
  <c r="AA15" i="6"/>
  <c r="AE15" i="6"/>
  <c r="AI15" i="6"/>
  <c r="AM15" i="6"/>
  <c r="AQ15" i="6"/>
  <c r="AU15" i="6"/>
  <c r="AY15" i="6"/>
  <c r="E16" i="6"/>
  <c r="I16" i="6"/>
  <c r="M16" i="6"/>
  <c r="Q16" i="6"/>
  <c r="U16" i="6"/>
  <c r="Y16" i="6"/>
  <c r="AC16" i="6"/>
  <c r="AG16" i="6"/>
  <c r="AK16" i="6"/>
  <c r="AO16" i="6"/>
  <c r="AS16" i="6"/>
  <c r="AW16" i="6"/>
  <c r="C17" i="6"/>
  <c r="G17" i="6"/>
  <c r="K17" i="6"/>
  <c r="O17" i="6"/>
  <c r="S17" i="6"/>
  <c r="W17" i="6"/>
  <c r="AA17" i="6"/>
  <c r="AE17" i="6"/>
  <c r="AI17" i="6"/>
  <c r="AM17" i="6"/>
  <c r="AQ17" i="6"/>
  <c r="AU17" i="6"/>
  <c r="AY17" i="6"/>
  <c r="E18" i="6"/>
  <c r="I18" i="6"/>
  <c r="M18" i="6"/>
  <c r="Q18" i="6"/>
  <c r="U18" i="6"/>
  <c r="Y18" i="6"/>
  <c r="AC18" i="6"/>
  <c r="AG18" i="6"/>
  <c r="AK18" i="6"/>
  <c r="AO18" i="6"/>
  <c r="F12" i="6"/>
  <c r="V12" i="6"/>
  <c r="AL12" i="6"/>
  <c r="D13" i="6"/>
  <c r="T13" i="6"/>
  <c r="AJ13" i="6"/>
  <c r="R14" i="6"/>
  <c r="AH14" i="6"/>
  <c r="AX14" i="6"/>
  <c r="P15" i="6"/>
  <c r="AF15" i="6"/>
  <c r="AV15" i="6"/>
  <c r="N16" i="6"/>
  <c r="AD16" i="6"/>
  <c r="AT16" i="6"/>
  <c r="L17" i="6"/>
  <c r="AB17" i="6"/>
  <c r="AR17" i="6"/>
  <c r="AZ17" i="6"/>
  <c r="J18" i="6"/>
  <c r="R18" i="6"/>
  <c r="Z18" i="6"/>
  <c r="AH18" i="6"/>
  <c r="AP18" i="6"/>
  <c r="AT18" i="6"/>
  <c r="AX18" i="6"/>
  <c r="D19" i="6"/>
  <c r="H19" i="6"/>
  <c r="L19" i="6"/>
  <c r="P19" i="6"/>
  <c r="T19" i="6"/>
  <c r="X19" i="6"/>
  <c r="AB19" i="6"/>
  <c r="AF19" i="6"/>
  <c r="AJ19" i="6"/>
  <c r="AN19" i="6"/>
  <c r="AR19" i="6"/>
  <c r="AV19" i="6"/>
  <c r="B16" i="6"/>
  <c r="B12" i="6"/>
  <c r="F5" i="6"/>
  <c r="J5" i="6"/>
  <c r="N5" i="6"/>
  <c r="R5" i="6"/>
  <c r="V5" i="6"/>
  <c r="Z5" i="6"/>
  <c r="AD5" i="6"/>
  <c r="AH5" i="6"/>
  <c r="AL5" i="6"/>
  <c r="AP5" i="6"/>
  <c r="AT5" i="6"/>
  <c r="AX5" i="6"/>
  <c r="N12" i="6"/>
  <c r="AD12" i="6"/>
  <c r="AT12" i="6"/>
  <c r="L13" i="6"/>
  <c r="AB13" i="6"/>
  <c r="AR13" i="6"/>
  <c r="J14" i="6"/>
  <c r="Z14" i="6"/>
  <c r="AP14" i="6"/>
  <c r="H15" i="6"/>
  <c r="X15" i="6"/>
  <c r="AN15" i="6"/>
  <c r="F16" i="6"/>
  <c r="V16" i="6"/>
  <c r="AL16" i="6"/>
  <c r="D17" i="6"/>
  <c r="T17" i="6"/>
  <c r="AJ17" i="6"/>
  <c r="AV17" i="6"/>
  <c r="F18" i="6"/>
  <c r="N18" i="6"/>
  <c r="V18" i="6"/>
  <c r="AD18" i="6"/>
  <c r="AL18" i="6"/>
  <c r="AR18" i="6"/>
  <c r="AV18" i="6"/>
  <c r="F19" i="6"/>
  <c r="J19" i="6"/>
  <c r="N19" i="6"/>
  <c r="R19" i="6"/>
  <c r="V19" i="6"/>
  <c r="Z19" i="6"/>
  <c r="AD19" i="6"/>
  <c r="AH19" i="6"/>
  <c r="AL19" i="6"/>
  <c r="AP19" i="6"/>
  <c r="AT19" i="6"/>
  <c r="AX19" i="6"/>
  <c r="B14" i="6"/>
  <c r="B18" i="6"/>
  <c r="D5" i="6"/>
  <c r="H5" i="6"/>
  <c r="L5" i="6"/>
  <c r="P5" i="6"/>
  <c r="T5" i="6"/>
  <c r="X5" i="6"/>
  <c r="AB5" i="6"/>
  <c r="AF5" i="6"/>
  <c r="AJ5" i="6"/>
  <c r="AN5" i="6"/>
  <c r="AR5" i="6"/>
  <c r="AV5" i="6"/>
  <c r="AZ5" i="6"/>
  <c r="AZ13" i="6" s="1"/>
  <c r="R12" i="6"/>
  <c r="AH12" i="6"/>
  <c r="AX12" i="6"/>
  <c r="P13" i="6"/>
  <c r="AF13" i="6"/>
  <c r="AV13" i="6"/>
  <c r="N14" i="6"/>
  <c r="AD14" i="6"/>
  <c r="AT14" i="6"/>
  <c r="L15" i="6"/>
  <c r="AB15" i="6"/>
  <c r="AR15" i="6"/>
  <c r="J16" i="6"/>
  <c r="Z16" i="6"/>
  <c r="AP16" i="6"/>
  <c r="H17" i="6"/>
  <c r="X17" i="6"/>
  <c r="AN17" i="6"/>
  <c r="AX17" i="6"/>
  <c r="H18" i="6"/>
  <c r="P18" i="6"/>
  <c r="X18" i="6"/>
  <c r="AF18" i="6"/>
  <c r="AN18" i="6"/>
  <c r="AS18" i="6"/>
  <c r="AW18" i="6"/>
  <c r="C19" i="6"/>
  <c r="G19" i="6"/>
  <c r="K19" i="6"/>
  <c r="O19" i="6"/>
  <c r="S19" i="6"/>
  <c r="W19" i="6"/>
  <c r="AA19" i="6"/>
  <c r="AE19" i="6"/>
  <c r="AI19" i="6"/>
  <c r="AM19" i="6"/>
  <c r="AQ19" i="6"/>
  <c r="AU19" i="6"/>
  <c r="AY19" i="6"/>
  <c r="B15" i="6"/>
  <c r="B19" i="6"/>
  <c r="E5" i="6"/>
  <c r="I5" i="6"/>
  <c r="M5" i="6"/>
  <c r="Q5" i="6"/>
  <c r="U5" i="6"/>
  <c r="Y5" i="6"/>
  <c r="AC5" i="6"/>
  <c r="AG5" i="6"/>
  <c r="AK5" i="6"/>
  <c r="AO5" i="6"/>
  <c r="AS5" i="6"/>
  <c r="AW5" i="6"/>
  <c r="J12" i="6"/>
  <c r="X13" i="6"/>
  <c r="AL14" i="6"/>
  <c r="P17" i="6"/>
  <c r="L18" i="6"/>
  <c r="AQ18" i="6"/>
  <c r="I19" i="6"/>
  <c r="Y19" i="6"/>
  <c r="AO19" i="6"/>
  <c r="B17" i="6"/>
  <c r="O5" i="6"/>
  <c r="AE5" i="6"/>
  <c r="AU5" i="6"/>
  <c r="Z12" i="6"/>
  <c r="AN13" i="6"/>
  <c r="D15" i="6"/>
  <c r="R16" i="6"/>
  <c r="AF17" i="6"/>
  <c r="T18" i="6"/>
  <c r="AU18" i="6"/>
  <c r="M19" i="6"/>
  <c r="AC19" i="6"/>
  <c r="AS19" i="6"/>
  <c r="C5" i="6"/>
  <c r="S5" i="6"/>
  <c r="AI5" i="6"/>
  <c r="AY5" i="6"/>
  <c r="AP12" i="6"/>
  <c r="F14" i="6"/>
  <c r="T15" i="6"/>
  <c r="AH16" i="6"/>
  <c r="AT17" i="6"/>
  <c r="AB18" i="6"/>
  <c r="AY18" i="6"/>
  <c r="Q19" i="6"/>
  <c r="AG19" i="6"/>
  <c r="AW19" i="6"/>
  <c r="G5" i="6"/>
  <c r="W5" i="6"/>
  <c r="AM5" i="6"/>
  <c r="H13" i="6"/>
  <c r="V14" i="6"/>
  <c r="AJ15" i="6"/>
  <c r="AX16" i="6"/>
  <c r="D18" i="6"/>
  <c r="AJ18" i="6"/>
  <c r="E19" i="6"/>
  <c r="U19" i="6"/>
  <c r="AK19" i="6"/>
  <c r="B13" i="6"/>
  <c r="K5" i="6"/>
  <c r="AA5" i="6"/>
  <c r="AQ5" i="6"/>
  <c r="D9" i="6"/>
  <c r="E9" i="6"/>
  <c r="I9" i="6"/>
  <c r="M9" i="6"/>
  <c r="Q9" i="6"/>
  <c r="U9" i="6"/>
  <c r="Y9" i="6"/>
  <c r="AC9" i="6"/>
  <c r="AG9" i="6"/>
  <c r="AK9" i="6"/>
  <c r="AO9" i="6"/>
  <c r="AS9" i="6"/>
  <c r="AW9" i="6"/>
  <c r="F9" i="6"/>
  <c r="J9" i="6"/>
  <c r="N9" i="6"/>
  <c r="R9" i="6"/>
  <c r="V9" i="6"/>
  <c r="Z9" i="6"/>
  <c r="AD9" i="6"/>
  <c r="AH9" i="6"/>
  <c r="AL9" i="6"/>
  <c r="AP9" i="6"/>
  <c r="AT9" i="6"/>
  <c r="AX9" i="6"/>
  <c r="G9" i="6"/>
  <c r="K9" i="6"/>
  <c r="O9" i="6"/>
  <c r="S9" i="6"/>
  <c r="W9" i="6"/>
  <c r="AA9" i="6"/>
  <c r="AE9" i="6"/>
  <c r="AI9" i="6"/>
  <c r="AM9" i="6"/>
  <c r="AQ9" i="6"/>
  <c r="AU9" i="6"/>
  <c r="AY9" i="6"/>
  <c r="C9" i="6"/>
  <c r="H9" i="6"/>
  <c r="L9" i="6"/>
  <c r="P9" i="6"/>
  <c r="T9" i="6"/>
  <c r="X9" i="6"/>
  <c r="AB9" i="6"/>
  <c r="AF9" i="6"/>
  <c r="AJ9" i="6"/>
  <c r="AN9" i="6"/>
  <c r="AR9" i="6"/>
  <c r="AV9" i="6"/>
  <c r="AZ9" i="6"/>
  <c r="F7" i="6"/>
  <c r="J7" i="6"/>
  <c r="N7" i="6"/>
  <c r="R7" i="6"/>
  <c r="V7" i="6"/>
  <c r="Z7" i="6"/>
  <c r="AD7" i="6"/>
  <c r="AH7" i="6"/>
  <c r="AL7" i="6"/>
  <c r="AP7" i="6"/>
  <c r="AT7" i="6"/>
  <c r="AX7" i="6"/>
  <c r="D7" i="6"/>
  <c r="H7" i="6"/>
  <c r="L7" i="6"/>
  <c r="P7" i="6"/>
  <c r="T7" i="6"/>
  <c r="X7" i="6"/>
  <c r="AB7" i="6"/>
  <c r="AF7" i="6"/>
  <c r="AJ7" i="6"/>
  <c r="AN7" i="6"/>
  <c r="AR7" i="6"/>
  <c r="AV7" i="6"/>
  <c r="AZ7" i="6"/>
  <c r="AZ15" i="6" s="1"/>
  <c r="E7" i="6"/>
  <c r="I7" i="6"/>
  <c r="M7" i="6"/>
  <c r="Q7" i="6"/>
  <c r="U7" i="6"/>
  <c r="Y7" i="6"/>
  <c r="AC7" i="6"/>
  <c r="AG7" i="6"/>
  <c r="AK7" i="6"/>
  <c r="AO7" i="6"/>
  <c r="AS7" i="6"/>
  <c r="AW7" i="6"/>
  <c r="K7" i="6"/>
  <c r="AA7" i="6"/>
  <c r="AQ7" i="6"/>
  <c r="O7" i="6"/>
  <c r="AE7" i="6"/>
  <c r="AU7" i="6"/>
  <c r="C7" i="6"/>
  <c r="S7" i="6"/>
  <c r="AI7" i="6"/>
  <c r="AY7" i="6"/>
  <c r="G7" i="6"/>
  <c r="W7" i="6"/>
  <c r="AM7" i="6"/>
  <c r="E11" i="6"/>
  <c r="I11" i="6"/>
  <c r="M11" i="6"/>
  <c r="Q11" i="6"/>
  <c r="U11" i="6"/>
  <c r="Y11" i="6"/>
  <c r="AC11" i="6"/>
  <c r="AG11" i="6"/>
  <c r="AK11" i="6"/>
  <c r="AO11" i="6"/>
  <c r="AS11" i="6"/>
  <c r="AW11" i="6"/>
  <c r="F11" i="6"/>
  <c r="J11" i="6"/>
  <c r="N11" i="6"/>
  <c r="R11" i="6"/>
  <c r="V11" i="6"/>
  <c r="Z11" i="6"/>
  <c r="AD11" i="6"/>
  <c r="AH11" i="6"/>
  <c r="AL11" i="6"/>
  <c r="AP11" i="6"/>
  <c r="AT11" i="6"/>
  <c r="AX11" i="6"/>
  <c r="C11" i="6"/>
  <c r="G11" i="6"/>
  <c r="K11" i="6"/>
  <c r="O11" i="6"/>
  <c r="S11" i="6"/>
  <c r="W11" i="6"/>
  <c r="AA11" i="6"/>
  <c r="AE11" i="6"/>
  <c r="AI11" i="6"/>
  <c r="AM11" i="6"/>
  <c r="AQ11" i="6"/>
  <c r="AU11" i="6"/>
  <c r="AY11" i="6"/>
  <c r="D11" i="6"/>
  <c r="H11" i="6"/>
  <c r="L11" i="6"/>
  <c r="P11" i="6"/>
  <c r="T11" i="6"/>
  <c r="X11" i="6"/>
  <c r="AB11" i="6"/>
  <c r="AF11" i="6"/>
  <c r="AJ11" i="6"/>
  <c r="AN11" i="6"/>
  <c r="AR11" i="6"/>
  <c r="AV11" i="6"/>
  <c r="AZ11" i="6"/>
  <c r="AZ19" i="6" s="1"/>
  <c r="C10" i="6"/>
  <c r="G10" i="6"/>
  <c r="K10" i="6"/>
  <c r="O10" i="6"/>
  <c r="S10" i="6"/>
  <c r="W10" i="6"/>
  <c r="AA10" i="6"/>
  <c r="AE10" i="6"/>
  <c r="AI10" i="6"/>
  <c r="AM10" i="6"/>
  <c r="AQ10" i="6"/>
  <c r="AU10" i="6"/>
  <c r="AY10" i="6"/>
  <c r="D10" i="6"/>
  <c r="H10" i="6"/>
  <c r="L10" i="6"/>
  <c r="P10" i="6"/>
  <c r="T10" i="6"/>
  <c r="X10" i="6"/>
  <c r="AB10" i="6"/>
  <c r="AF10" i="6"/>
  <c r="AJ10" i="6"/>
  <c r="AN10" i="6"/>
  <c r="AR10" i="6"/>
  <c r="AV10" i="6"/>
  <c r="AZ10" i="6"/>
  <c r="AZ18" i="6" s="1"/>
  <c r="E10" i="6"/>
  <c r="I10" i="6"/>
  <c r="M10" i="6"/>
  <c r="Q10" i="6"/>
  <c r="U10" i="6"/>
  <c r="Y10" i="6"/>
  <c r="AC10" i="6"/>
  <c r="AG10" i="6"/>
  <c r="AK10" i="6"/>
  <c r="AO10" i="6"/>
  <c r="AS10" i="6"/>
  <c r="AW10" i="6"/>
  <c r="F10" i="6"/>
  <c r="J10" i="6"/>
  <c r="N10" i="6"/>
  <c r="R10" i="6"/>
  <c r="V10" i="6"/>
  <c r="Z10" i="6"/>
  <c r="AD10" i="6"/>
  <c r="AH10" i="6"/>
  <c r="AL10" i="6"/>
  <c r="AP10" i="6"/>
  <c r="AT10" i="6"/>
  <c r="AX10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C54C44-778B-4C41-B2A8-66E95A435825}" name="Pong_ELO11" type="6" refreshedVersion="8" background="1" saveData="1">
    <textPr sourceFile="/Users/paulmcgrath/Github/Fantasy-Banter/scripts/010 Pong Teams/Pong_ELO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<sst xmlns="http://schemas.openxmlformats.org/spreadsheetml/2006/main" count="1300" uniqueCount="197">
  <si>
    <t>GAME_ID</t>
  </si>
  <si>
    <t>PLAYER</t>
  </si>
  <si>
    <t>RATING</t>
  </si>
  <si>
    <t>SCORE</t>
  </si>
  <si>
    <t>NEW_RATING</t>
  </si>
  <si>
    <t>2019_RR1</t>
  </si>
  <si>
    <t>GARTER</t>
  </si>
  <si>
    <t>KAPPAZ</t>
  </si>
  <si>
    <t>NAKHLA</t>
  </si>
  <si>
    <t>RICHO</t>
  </si>
  <si>
    <t>2019_RR2</t>
  </si>
  <si>
    <t>CHIEF</t>
  </si>
  <si>
    <t>LESTER</t>
  </si>
  <si>
    <t>MELONS</t>
  </si>
  <si>
    <t>PMAC</t>
  </si>
  <si>
    <t>2019_RR3</t>
  </si>
  <si>
    <t>2019_RR4</t>
  </si>
  <si>
    <t>2019_RR5</t>
  </si>
  <si>
    <t>2019_RR6</t>
  </si>
  <si>
    <t>2019_EF</t>
  </si>
  <si>
    <t>2019_QF</t>
  </si>
  <si>
    <t>2019_SF</t>
  </si>
  <si>
    <t>2019_PF</t>
  </si>
  <si>
    <t>2019_GF</t>
  </si>
  <si>
    <t>2019_IP4</t>
  </si>
  <si>
    <t>2019_IP3</t>
  </si>
  <si>
    <t>2019_IP2</t>
  </si>
  <si>
    <t>2019_IP1</t>
  </si>
  <si>
    <t>2020_RR1</t>
  </si>
  <si>
    <t>2020_RR2</t>
  </si>
  <si>
    <t>2020_RR3</t>
  </si>
  <si>
    <t>2020_RR4</t>
  </si>
  <si>
    <t>2020_RR5</t>
  </si>
  <si>
    <t>2020_RR6</t>
  </si>
  <si>
    <t>2020_RR7</t>
  </si>
  <si>
    <t>2020_RR8</t>
  </si>
  <si>
    <t>2020_RR9</t>
  </si>
  <si>
    <t>2020_RR10</t>
  </si>
  <si>
    <t>2020_RR11</t>
  </si>
  <si>
    <t>2020_RR12</t>
  </si>
  <si>
    <t>2020_QF</t>
  </si>
  <si>
    <t>2020_EF</t>
  </si>
  <si>
    <t>2020_SF</t>
  </si>
  <si>
    <t>2020_!4</t>
  </si>
  <si>
    <t>2020_I3</t>
  </si>
  <si>
    <t>2020_GF</t>
  </si>
  <si>
    <t>2020_I2</t>
  </si>
  <si>
    <t>2020_I1</t>
  </si>
  <si>
    <t>TEAM</t>
  </si>
  <si>
    <t>NOT 7th &amp; 8th</t>
  </si>
  <si>
    <t>NAP &amp; SPOON</t>
  </si>
  <si>
    <t>SWIMMING &amp; TITS</t>
  </si>
  <si>
    <t>(FOOT)BALL &amp; CHAINS</t>
  </si>
  <si>
    <t>Lord of the Rims</t>
  </si>
  <si>
    <t>Stevo's Bet Slip</t>
  </si>
  <si>
    <t>The Dancing Bears</t>
  </si>
  <si>
    <t>B2B Specialists</t>
  </si>
  <si>
    <t>SPOON</t>
  </si>
  <si>
    <t>NAHKLA</t>
  </si>
  <si>
    <t>2021_RR1</t>
  </si>
  <si>
    <t>ESTEEM</t>
  </si>
  <si>
    <t>CHOL'S HOLE</t>
  </si>
  <si>
    <t>2021_RR2</t>
  </si>
  <si>
    <t>PIECE OF CAKE</t>
  </si>
  <si>
    <t>PMAC GETS LUCE</t>
  </si>
  <si>
    <t>2021_RR3</t>
  </si>
  <si>
    <t>2021_RR4</t>
  </si>
  <si>
    <t>2021_RR5</t>
  </si>
  <si>
    <t>2021_RR6</t>
  </si>
  <si>
    <t>2021_RR7</t>
  </si>
  <si>
    <t>2021_RR8</t>
  </si>
  <si>
    <t>2021_RR9</t>
  </si>
  <si>
    <t>2021_RR10</t>
  </si>
  <si>
    <t>2021_RR11</t>
  </si>
  <si>
    <t>2021_RR12</t>
  </si>
  <si>
    <t>2021_QF</t>
  </si>
  <si>
    <t>2021_EF</t>
  </si>
  <si>
    <t>2021_I4</t>
  </si>
  <si>
    <t>2021_SF</t>
  </si>
  <si>
    <t>2021_GF</t>
  </si>
  <si>
    <t>2021_PF</t>
  </si>
  <si>
    <t>2021_I3</t>
  </si>
  <si>
    <t>2021_I2</t>
  </si>
  <si>
    <t>2021_I1</t>
  </si>
  <si>
    <t>2022_RR1</t>
  </si>
  <si>
    <t>DOING OUR OWN RESEARCH</t>
  </si>
  <si>
    <t>SHAI-DERMAN</t>
  </si>
  <si>
    <t>MATT</t>
  </si>
  <si>
    <t>2022_RR2</t>
  </si>
  <si>
    <t>KENNETTS CURSE</t>
  </si>
  <si>
    <t>2022_RR3</t>
  </si>
  <si>
    <t>2022_RR4</t>
  </si>
  <si>
    <t>2022_RR5</t>
  </si>
  <si>
    <t>2022_RR6</t>
  </si>
  <si>
    <t>2022_RR7</t>
  </si>
  <si>
    <t>2022_RR8</t>
  </si>
  <si>
    <t>2022_RR9</t>
  </si>
  <si>
    <t>2022_ELIMINATION FINAL</t>
  </si>
  <si>
    <t>2022_GRAND FINAL</t>
  </si>
  <si>
    <t>2022_I3</t>
  </si>
  <si>
    <t>2022_I2</t>
  </si>
  <si>
    <t>2022_I0</t>
  </si>
  <si>
    <t>year</t>
  </si>
  <si>
    <t>2023_RR1</t>
  </si>
  <si>
    <t>3 Votes: K Amon</t>
  </si>
  <si>
    <t>Avada KeDunkley</t>
  </si>
  <si>
    <t>2023_RR2</t>
  </si>
  <si>
    <t>Hind Full Forward</t>
  </si>
  <si>
    <t>DUCK DUCK LINE</t>
  </si>
  <si>
    <t>2023_RR3</t>
  </si>
  <si>
    <t>2023_RR4</t>
  </si>
  <si>
    <t>2023_RR5</t>
  </si>
  <si>
    <t>2023_RR6</t>
  </si>
  <si>
    <t>2023_RR7</t>
  </si>
  <si>
    <t>2023_RR8</t>
  </si>
  <si>
    <t>2023_RR9</t>
  </si>
  <si>
    <t>2023_RR10</t>
  </si>
  <si>
    <t>2023_RR11</t>
  </si>
  <si>
    <t>2023_RR12</t>
  </si>
  <si>
    <t>2023_QF</t>
  </si>
  <si>
    <t>2023_EF</t>
  </si>
  <si>
    <t>2023_SF</t>
  </si>
  <si>
    <t>2023_I1</t>
  </si>
  <si>
    <t>2023_GF</t>
  </si>
  <si>
    <t>2023_I2</t>
  </si>
  <si>
    <t>2023_I3</t>
  </si>
  <si>
    <t>2023_I4</t>
  </si>
  <si>
    <t>Games</t>
  </si>
  <si>
    <t>Max Games</t>
  </si>
  <si>
    <t>Rank</t>
  </si>
  <si>
    <t>X</t>
  </si>
  <si>
    <t>Individual Rating</t>
  </si>
  <si>
    <t>Combined Rating</t>
  </si>
  <si>
    <t>% Chance of Victory</t>
  </si>
  <si>
    <t>sd</t>
  </si>
  <si>
    <t>mean</t>
  </si>
  <si>
    <t>z-score</t>
  </si>
  <si>
    <t>RR1</t>
  </si>
  <si>
    <t>RR2</t>
  </si>
  <si>
    <t>RR3</t>
  </si>
  <si>
    <t>RR4</t>
  </si>
  <si>
    <t>RR5</t>
  </si>
  <si>
    <t>RR6</t>
  </si>
  <si>
    <t>RR7</t>
  </si>
  <si>
    <t>RR8</t>
  </si>
  <si>
    <t>RR9</t>
  </si>
  <si>
    <t>RR10</t>
  </si>
  <si>
    <t>RR11</t>
  </si>
  <si>
    <t>RR12</t>
  </si>
  <si>
    <t>PIZZA</t>
  </si>
  <si>
    <t>Qualifying Final</t>
  </si>
  <si>
    <t>Elimination Final</t>
  </si>
  <si>
    <t>Semi Final</t>
  </si>
  <si>
    <t>Potato Final (if time permits)</t>
  </si>
  <si>
    <t>Grand Final</t>
  </si>
  <si>
    <t>Playoff 4</t>
  </si>
  <si>
    <t>Playoff 3</t>
  </si>
  <si>
    <t>Playoff 2</t>
  </si>
  <si>
    <t>Playoff 1</t>
  </si>
  <si>
    <t>BREAK</t>
  </si>
  <si>
    <t>DRAFT</t>
  </si>
  <si>
    <t>Team</t>
  </si>
  <si>
    <t>Beers</t>
  </si>
  <si>
    <t>2024_RR1</t>
  </si>
  <si>
    <t>Delete this</t>
  </si>
  <si>
    <t>MattLons</t>
  </si>
  <si>
    <t>2024_RR2</t>
  </si>
  <si>
    <t>BRING BACK THE BLOW</t>
  </si>
  <si>
    <t>Cooking with Clarry &amp; Joel</t>
  </si>
  <si>
    <t>2024_RR3</t>
  </si>
  <si>
    <t>2024_RR4</t>
  </si>
  <si>
    <t>2024_RR5</t>
  </si>
  <si>
    <t>2024_RR6</t>
  </si>
  <si>
    <t>2024_RR7</t>
  </si>
  <si>
    <t>2024_RR8</t>
  </si>
  <si>
    <t>2024_RR9</t>
  </si>
  <si>
    <t>2024_RR10</t>
  </si>
  <si>
    <t>2024_RR11</t>
  </si>
  <si>
    <t>2024_RR12</t>
  </si>
  <si>
    <t>2024_EF</t>
  </si>
  <si>
    <t>2024_QF</t>
  </si>
  <si>
    <t>2024_SF</t>
  </si>
  <si>
    <t>2024_I4</t>
  </si>
  <si>
    <t>2024_GF</t>
  </si>
  <si>
    <t>2024_I3</t>
  </si>
  <si>
    <t>2024_I2</t>
  </si>
  <si>
    <t>2024_I1</t>
  </si>
  <si>
    <t>Jimbob</t>
  </si>
  <si>
    <t>@on.trac5</t>
  </si>
  <si>
    <t>LET HIM COOK</t>
  </si>
  <si>
    <t>JAMES</t>
  </si>
  <si>
    <t>Makin' Hay</t>
  </si>
  <si>
    <t>You're a wizard, </t>
  </si>
  <si>
    <t>Kap &amp; Garter</t>
  </si>
  <si>
    <t>Richo &amp; Lester</t>
  </si>
  <si>
    <t>Pmac &amp; James</t>
  </si>
  <si>
    <t>Chief &amp; Melons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</si>
</sst>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;[Red]\-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4"/>
      <color rgb="FF333333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43" fontId="0" fillId="0" borderId="0" xfId="42" applyFont="1"/>
    <xf numFmtId="43" fontId="0" fillId="0" borderId="0" xfId="0" applyNumberFormat="1"/>
    <xf numFmtId="0" fontId="0" fillId="0" borderId="0" xfId="0" applyAlignment="1">
      <alignment horizontal="center"/>
    </xf>
    <xf numFmtId="9" fontId="0" fillId="0" borderId="0" xfId="43" applyFont="1" applyAlignment="1">
      <alignment horizontal="center"/>
    </xf>
    <xf numFmtId="43" fontId="0" fillId="0" borderId="0" xfId="42" applyFont="1" applyAlignment="1">
      <alignment horizontal="center"/>
    </xf>
    <xf numFmtId="18" fontId="0" fillId="0" borderId="0" xfId="0" applyNumberFormat="1"/>
    <xf numFmtId="164" fontId="0" fillId="0" borderId="0" xfId="42" applyNumberFormat="1" applyFont="1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/>
              <a:t>BEER PONG ELO RATINGS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044648539376323E-2"/>
          <c:y val="0.11188536953242835"/>
          <c:w val="0.81278223349016354"/>
          <c:h val="0.81813493901497603"/>
        </c:manualLayout>
      </c:layout>
      <c:lineChart>
        <c:grouping val="standard"/>
        <c:varyColors val="0"/>
        <c:ser>
          <c:idx val="0"/>
          <c:order val="0"/>
          <c:tx>
            <c:strRef>
              <c:f>'Sheet1 (2)'!$A$4</c:f>
              <c:strCache>
                <c:ptCount val="1"/>
                <c:pt idx="0">
                  <c:v>CHIEF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'Sheet1 (2)'!$B$3:$BJ$3</c:f>
              <c:numCache>
                <c:formatCode>General</c:formatCode>
                <c:ptCount val="61"/>
                <c:pt idx="0">
                  <c:v>2019</c:v>
                </c:pt>
                <c:pt idx="11">
                  <c:v>2020</c:v>
                </c:pt>
                <c:pt idx="21">
                  <c:v>2021</c:v>
                </c:pt>
                <c:pt idx="31">
                  <c:v>2022</c:v>
                </c:pt>
                <c:pt idx="41">
                  <c:v>2023</c:v>
                </c:pt>
                <c:pt idx="51">
                  <c:v>2024</c:v>
                </c:pt>
              </c:numCache>
            </c:numRef>
          </c:cat>
          <c:val>
            <c:numRef>
              <c:f>'Sheet1 (2)'!$B$4:$BJ$4</c:f>
              <c:numCache>
                <c:formatCode>General</c:formatCode>
                <c:ptCount val="61"/>
                <c:pt idx="0">
                  <c:v>1000</c:v>
                </c:pt>
                <c:pt idx="1">
                  <c:v>989</c:v>
                </c:pt>
                <c:pt idx="2">
                  <c:v>#N/A</c:v>
                </c:pt>
                <c:pt idx="3">
                  <c:v>1009</c:v>
                </c:pt>
                <c:pt idx="4">
                  <c:v>#N/A</c:v>
                </c:pt>
                <c:pt idx="5">
                  <c:v>993</c:v>
                </c:pt>
                <c:pt idx="6">
                  <c:v>1007</c:v>
                </c:pt>
                <c:pt idx="7">
                  <c:v>#N/A</c:v>
                </c:pt>
                <c:pt idx="8">
                  <c:v>1040</c:v>
                </c:pt>
                <c:pt idx="9">
                  <c:v>#N/A</c:v>
                </c:pt>
                <c:pt idx="10">
                  <c:v>1045</c:v>
                </c:pt>
                <c:pt idx="11">
                  <c:v>1020</c:v>
                </c:pt>
                <c:pt idx="12">
                  <c:v>1035</c:v>
                </c:pt>
                <c:pt idx="13">
                  <c:v>1052</c:v>
                </c:pt>
                <c:pt idx="14">
                  <c:v>1034</c:v>
                </c:pt>
                <c:pt idx="15">
                  <c:v>1049</c:v>
                </c:pt>
                <c:pt idx="16">
                  <c:v>1045</c:v>
                </c:pt>
                <c:pt idx="17">
                  <c:v>1052</c:v>
                </c:pt>
                <c:pt idx="18">
                  <c:v>1032</c:v>
                </c:pt>
                <c:pt idx="19">
                  <c:v>#N/A</c:v>
                </c:pt>
                <c:pt idx="20">
                  <c:v>1040</c:v>
                </c:pt>
                <c:pt idx="21">
                  <c:v>1029</c:v>
                </c:pt>
                <c:pt idx="22">
                  <c:v>1064</c:v>
                </c:pt>
                <c:pt idx="23">
                  <c:v>1071</c:v>
                </c:pt>
                <c:pt idx="24">
                  <c:v>1072</c:v>
                </c:pt>
                <c:pt idx="25">
                  <c:v>1074</c:v>
                </c:pt>
                <c:pt idx="26">
                  <c:v>1036</c:v>
                </c:pt>
                <c:pt idx="27">
                  <c:v>1039</c:v>
                </c:pt>
                <c:pt idx="28">
                  <c:v>1022</c:v>
                </c:pt>
                <c:pt idx="29">
                  <c:v>#N/A</c:v>
                </c:pt>
                <c:pt idx="30">
                  <c:v>1028</c:v>
                </c:pt>
                <c:pt idx="31">
                  <c:v>1052</c:v>
                </c:pt>
                <c:pt idx="32">
                  <c:v>1081</c:v>
                </c:pt>
                <c:pt idx="33">
                  <c:v>1067</c:v>
                </c:pt>
                <c:pt idx="34">
                  <c:v>1063</c:v>
                </c:pt>
                <c:pt idx="35">
                  <c:v>1051</c:v>
                </c:pt>
                <c:pt idx="36">
                  <c:v>1026</c:v>
                </c:pt>
                <c:pt idx="37">
                  <c:v>1027</c:v>
                </c:pt>
                <c:pt idx="38">
                  <c:v>1030</c:v>
                </c:pt>
                <c:pt idx="39">
                  <c:v>#N/A</c:v>
                </c:pt>
                <c:pt idx="40">
                  <c:v>1041</c:v>
                </c:pt>
                <c:pt idx="41">
                  <c:v>1041</c:v>
                </c:pt>
                <c:pt idx="42">
                  <c:v>1061</c:v>
                </c:pt>
                <c:pt idx="43">
                  <c:v>1072</c:v>
                </c:pt>
                <c:pt idx="44">
                  <c:v>1032</c:v>
                </c:pt>
                <c:pt idx="45">
                  <c:v>1017</c:v>
                </c:pt>
                <c:pt idx="46">
                  <c:v>1017</c:v>
                </c:pt>
                <c:pt idx="47">
                  <c:v>991</c:v>
                </c:pt>
                <c:pt idx="48">
                  <c:v>1003</c:v>
                </c:pt>
                <c:pt idx="49">
                  <c:v>1002</c:v>
                </c:pt>
                <c:pt idx="50">
                  <c:v>993</c:v>
                </c:pt>
                <c:pt idx="51">
                  <c:v>1004</c:v>
                </c:pt>
                <c:pt idx="52">
                  <c:v>994</c:v>
                </c:pt>
                <c:pt idx="53">
                  <c:v>978</c:v>
                </c:pt>
                <c:pt idx="54">
                  <c:v>992</c:v>
                </c:pt>
                <c:pt idx="55">
                  <c:v>974</c:v>
                </c:pt>
                <c:pt idx="56">
                  <c:v>950</c:v>
                </c:pt>
                <c:pt idx="57">
                  <c:v>950</c:v>
                </c:pt>
                <c:pt idx="58">
                  <c:v>954</c:v>
                </c:pt>
                <c:pt idx="59">
                  <c:v>954</c:v>
                </c:pt>
                <c:pt idx="60">
                  <c:v>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99-BC47-894B-7CBD26D3258A}"/>
            </c:ext>
          </c:extLst>
        </c:ser>
        <c:ser>
          <c:idx val="1"/>
          <c:order val="1"/>
          <c:tx>
            <c:strRef>
              <c:f>'Sheet1 (2)'!$A$5</c:f>
              <c:strCache>
                <c:ptCount val="1"/>
                <c:pt idx="0">
                  <c:v>GARTER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'Sheet1 (2)'!$B$3:$BJ$3</c:f>
              <c:numCache>
                <c:formatCode>General</c:formatCode>
                <c:ptCount val="61"/>
                <c:pt idx="0">
                  <c:v>2019</c:v>
                </c:pt>
                <c:pt idx="11">
                  <c:v>2020</c:v>
                </c:pt>
                <c:pt idx="21">
                  <c:v>2021</c:v>
                </c:pt>
                <c:pt idx="31">
                  <c:v>2022</c:v>
                </c:pt>
                <c:pt idx="41">
                  <c:v>2023</c:v>
                </c:pt>
                <c:pt idx="51">
                  <c:v>2024</c:v>
                </c:pt>
              </c:numCache>
            </c:numRef>
          </c:cat>
          <c:val>
            <c:numRef>
              <c:f>'Sheet1 (2)'!$B$5:$BJ$5</c:f>
              <c:numCache>
                <c:formatCode>General</c:formatCode>
                <c:ptCount val="61"/>
                <c:pt idx="0">
                  <c:v>1000</c:v>
                </c:pt>
                <c:pt idx="1">
                  <c:v>971</c:v>
                </c:pt>
                <c:pt idx="2">
                  <c:v>951</c:v>
                </c:pt>
                <c:pt idx="3">
                  <c:v>#N/A</c:v>
                </c:pt>
                <c:pt idx="4">
                  <c:v>962</c:v>
                </c:pt>
                <c:pt idx="5">
                  <c:v>971</c:v>
                </c:pt>
                <c:pt idx="6">
                  <c:v>#N/A</c:v>
                </c:pt>
                <c:pt idx="7">
                  <c:v>998</c:v>
                </c:pt>
                <c:pt idx="8">
                  <c:v>982</c:v>
                </c:pt>
                <c:pt idx="9">
                  <c:v>#N/A</c:v>
                </c:pt>
                <c:pt idx="10">
                  <c:v>968</c:v>
                </c:pt>
                <c:pt idx="11">
                  <c:v>949</c:v>
                </c:pt>
                <c:pt idx="12">
                  <c:v>928</c:v>
                </c:pt>
                <c:pt idx="13">
                  <c:v>927</c:v>
                </c:pt>
                <c:pt idx="14">
                  <c:v>#N/A</c:v>
                </c:pt>
                <c:pt idx="15">
                  <c:v>911</c:v>
                </c:pt>
                <c:pt idx="16">
                  <c:v>895</c:v>
                </c:pt>
                <c:pt idx="17">
                  <c:v>919</c:v>
                </c:pt>
                <c:pt idx="18">
                  <c:v>901</c:v>
                </c:pt>
                <c:pt idx="19">
                  <c:v>#N/A</c:v>
                </c:pt>
                <c:pt idx="20">
                  <c:v>893</c:v>
                </c:pt>
                <c:pt idx="21">
                  <c:v>883</c:v>
                </c:pt>
                <c:pt idx="22">
                  <c:v>890</c:v>
                </c:pt>
                <c:pt idx="23">
                  <c:v>870</c:v>
                </c:pt>
                <c:pt idx="24">
                  <c:v>901</c:v>
                </c:pt>
                <c:pt idx="25">
                  <c:v>882</c:v>
                </c:pt>
                <c:pt idx="26">
                  <c:v>866</c:v>
                </c:pt>
                <c:pt idx="27">
                  <c:v>847</c:v>
                </c:pt>
                <c:pt idx="28">
                  <c:v>842</c:v>
                </c:pt>
                <c:pt idx="29">
                  <c:v>#N/A</c:v>
                </c:pt>
                <c:pt idx="30">
                  <c:v>827</c:v>
                </c:pt>
                <c:pt idx="31">
                  <c:v>811</c:v>
                </c:pt>
                <c:pt idx="32">
                  <c:v>799</c:v>
                </c:pt>
                <c:pt idx="33">
                  <c:v>805</c:v>
                </c:pt>
                <c:pt idx="34">
                  <c:v>818</c:v>
                </c:pt>
                <c:pt idx="35">
                  <c:v>838</c:v>
                </c:pt>
                <c:pt idx="36">
                  <c:v>890</c:v>
                </c:pt>
                <c:pt idx="37">
                  <c:v>905</c:v>
                </c:pt>
                <c:pt idx="38">
                  <c:v>927</c:v>
                </c:pt>
                <c:pt idx="39">
                  <c:v>#N/A</c:v>
                </c:pt>
                <c:pt idx="40">
                  <c:v>916</c:v>
                </c:pt>
                <c:pt idx="41">
                  <c:v>912</c:v>
                </c:pt>
                <c:pt idx="42">
                  <c:v>938</c:v>
                </c:pt>
                <c:pt idx="43">
                  <c:v>925</c:v>
                </c:pt>
                <c:pt idx="44">
                  <c:v>#N/A</c:v>
                </c:pt>
                <c:pt idx="45">
                  <c:v>928</c:v>
                </c:pt>
                <c:pt idx="46">
                  <c:v>920</c:v>
                </c:pt>
                <c:pt idx="47">
                  <c:v>922</c:v>
                </c:pt>
                <c:pt idx="48">
                  <c:v>917</c:v>
                </c:pt>
                <c:pt idx="49">
                  <c:v>#N/A</c:v>
                </c:pt>
                <c:pt idx="50">
                  <c:v>938</c:v>
                </c:pt>
                <c:pt idx="51">
                  <c:v>934</c:v>
                </c:pt>
                <c:pt idx="52">
                  <c:v>905</c:v>
                </c:pt>
                <c:pt idx="53">
                  <c:v>897</c:v>
                </c:pt>
                <c:pt idx="54">
                  <c:v>874</c:v>
                </c:pt>
                <c:pt idx="55">
                  <c:v>871</c:v>
                </c:pt>
                <c:pt idx="56">
                  <c:v>865</c:v>
                </c:pt>
                <c:pt idx="57">
                  <c:v>856</c:v>
                </c:pt>
                <c:pt idx="58">
                  <c:v>838</c:v>
                </c:pt>
                <c:pt idx="59">
                  <c:v>#N/A</c:v>
                </c:pt>
                <c:pt idx="60">
                  <c:v>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099-BC47-894B-7CBD26D3258A}"/>
            </c:ext>
          </c:extLst>
        </c:ser>
        <c:ser>
          <c:idx val="2"/>
          <c:order val="2"/>
          <c:tx>
            <c:strRef>
              <c:f>'Sheet1 (2)'!$A$6</c:f>
              <c:strCache>
                <c:ptCount val="1"/>
                <c:pt idx="0">
                  <c:v>KAPPAZ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'Sheet1 (2)'!$B$3:$BJ$3</c:f>
              <c:numCache>
                <c:formatCode>General</c:formatCode>
                <c:ptCount val="61"/>
                <c:pt idx="0">
                  <c:v>2019</c:v>
                </c:pt>
                <c:pt idx="11">
                  <c:v>2020</c:v>
                </c:pt>
                <c:pt idx="21">
                  <c:v>2021</c:v>
                </c:pt>
                <c:pt idx="31">
                  <c:v>2022</c:v>
                </c:pt>
                <c:pt idx="41">
                  <c:v>2023</c:v>
                </c:pt>
                <c:pt idx="51">
                  <c:v>2024</c:v>
                </c:pt>
              </c:numCache>
            </c:numRef>
          </c:cat>
          <c:val>
            <c:numRef>
              <c:f>'Sheet1 (2)'!$B$6:$BJ$6</c:f>
              <c:numCache>
                <c:formatCode>General</c:formatCode>
                <c:ptCount val="61"/>
                <c:pt idx="0">
                  <c:v>1000</c:v>
                </c:pt>
                <c:pt idx="1">
                  <c:v>997</c:v>
                </c:pt>
                <c:pt idx="2">
                  <c:v>#N/A</c:v>
                </c:pt>
                <c:pt idx="3">
                  <c:v>994</c:v>
                </c:pt>
                <c:pt idx="4">
                  <c:v>#N/A</c:v>
                </c:pt>
                <c:pt idx="5">
                  <c:v>979</c:v>
                </c:pt>
                <c:pt idx="6">
                  <c:v>975</c:v>
                </c:pt>
                <c:pt idx="7">
                  <c:v>#N/A</c:v>
                </c:pt>
                <c:pt idx="8">
                  <c:v>982</c:v>
                </c:pt>
                <c:pt idx="9">
                  <c:v>#N/A</c:v>
                </c:pt>
                <c:pt idx="10">
                  <c:v>999</c:v>
                </c:pt>
                <c:pt idx="11">
                  <c:v>1032</c:v>
                </c:pt>
                <c:pt idx="12">
                  <c:v>1066</c:v>
                </c:pt>
                <c:pt idx="13">
                  <c:v>1046</c:v>
                </c:pt>
                <c:pt idx="14">
                  <c:v>1050</c:v>
                </c:pt>
                <c:pt idx="15">
                  <c:v>1032</c:v>
                </c:pt>
                <c:pt idx="16">
                  <c:v>1028</c:v>
                </c:pt>
                <c:pt idx="17">
                  <c:v>1038</c:v>
                </c:pt>
                <c:pt idx="18">
                  <c:v>1056</c:v>
                </c:pt>
                <c:pt idx="19">
                  <c:v>#N/A</c:v>
                </c:pt>
                <c:pt idx="20">
                  <c:v>1046</c:v>
                </c:pt>
                <c:pt idx="21">
                  <c:v>1057</c:v>
                </c:pt>
                <c:pt idx="22">
                  <c:v>1061</c:v>
                </c:pt>
                <c:pt idx="23">
                  <c:v>1048</c:v>
                </c:pt>
                <c:pt idx="24">
                  <c:v>1027</c:v>
                </c:pt>
                <c:pt idx="25">
                  <c:v>1025</c:v>
                </c:pt>
                <c:pt idx="26">
                  <c:v>1059</c:v>
                </c:pt>
                <c:pt idx="27">
                  <c:v>1061</c:v>
                </c:pt>
                <c:pt idx="28">
                  <c:v>1091</c:v>
                </c:pt>
                <c:pt idx="29">
                  <c:v>1100</c:v>
                </c:pt>
                <c:pt idx="30">
                  <c:v>1105</c:v>
                </c:pt>
                <c:pt idx="31">
                  <c:v>1112</c:v>
                </c:pt>
                <c:pt idx="32">
                  <c:v>1097</c:v>
                </c:pt>
                <c:pt idx="33">
                  <c:v>1091</c:v>
                </c:pt>
                <c:pt idx="34">
                  <c:v>#N/A</c:v>
                </c:pt>
                <c:pt idx="35">
                  <c:v>1108</c:v>
                </c:pt>
                <c:pt idx="36">
                  <c:v>1104</c:v>
                </c:pt>
                <c:pt idx="37">
                  <c:v>1090</c:v>
                </c:pt>
                <c:pt idx="38">
                  <c:v>1099</c:v>
                </c:pt>
                <c:pt idx="39">
                  <c:v>#N/A</c:v>
                </c:pt>
                <c:pt idx="40">
                  <c:v>1106</c:v>
                </c:pt>
                <c:pt idx="41">
                  <c:v>1074</c:v>
                </c:pt>
                <c:pt idx="42">
                  <c:v>1100</c:v>
                </c:pt>
                <c:pt idx="43">
                  <c:v>1119</c:v>
                </c:pt>
                <c:pt idx="44">
                  <c:v>1113</c:v>
                </c:pt>
                <c:pt idx="45">
                  <c:v>1126</c:v>
                </c:pt>
                <c:pt idx="46">
                  <c:v>1102</c:v>
                </c:pt>
                <c:pt idx="47">
                  <c:v>1104</c:v>
                </c:pt>
                <c:pt idx="48">
                  <c:v>1086</c:v>
                </c:pt>
                <c:pt idx="49">
                  <c:v>1079</c:v>
                </c:pt>
                <c:pt idx="50">
                  <c:v>1088</c:v>
                </c:pt>
                <c:pt idx="51">
                  <c:v>1075</c:v>
                </c:pt>
                <c:pt idx="52">
                  <c:v>1071</c:v>
                </c:pt>
                <c:pt idx="53">
                  <c:v>1082</c:v>
                </c:pt>
                <c:pt idx="54">
                  <c:v>1073</c:v>
                </c:pt>
                <c:pt idx="55">
                  <c:v>1076</c:v>
                </c:pt>
                <c:pt idx="56">
                  <c:v>1067</c:v>
                </c:pt>
                <c:pt idx="57">
                  <c:v>1072</c:v>
                </c:pt>
                <c:pt idx="58">
                  <c:v>1081</c:v>
                </c:pt>
                <c:pt idx="59">
                  <c:v>#N/A</c:v>
                </c:pt>
                <c:pt idx="60">
                  <c:v>1076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099-BC47-894B-7CBD26D3258A}"/>
            </c:ext>
          </c:extLst>
        </c:ser>
        <c:ser>
          <c:idx val="3"/>
          <c:order val="3"/>
          <c:tx>
            <c:strRef>
              <c:f>'Sheet1 (2)'!$A$7</c:f>
              <c:strCache>
                <c:ptCount val="1"/>
                <c:pt idx="0">
                  <c:v>LESTER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'Sheet1 (2)'!$B$3:$BJ$3</c:f>
              <c:numCache>
                <c:formatCode>General</c:formatCode>
                <c:ptCount val="61"/>
                <c:pt idx="0">
                  <c:v>2019</c:v>
                </c:pt>
                <c:pt idx="11">
                  <c:v>2020</c:v>
                </c:pt>
                <c:pt idx="21">
                  <c:v>2021</c:v>
                </c:pt>
                <c:pt idx="31">
                  <c:v>2022</c:v>
                </c:pt>
                <c:pt idx="41">
                  <c:v>2023</c:v>
                </c:pt>
                <c:pt idx="51">
                  <c:v>2024</c:v>
                </c:pt>
              </c:numCache>
            </c:numRef>
          </c:cat>
          <c:val>
            <c:numRef>
              <c:f>'Sheet1 (2)'!$B$7:$BJ$7</c:f>
              <c:numCache>
                <c:formatCode>General</c:formatCode>
                <c:ptCount val="61"/>
                <c:pt idx="0">
                  <c:v>1000</c:v>
                </c:pt>
                <c:pt idx="1">
                  <c:v>973</c:v>
                </c:pt>
                <c:pt idx="2">
                  <c:v>#N/A</c:v>
                </c:pt>
                <c:pt idx="3">
                  <c:v>974</c:v>
                </c:pt>
                <c:pt idx="4">
                  <c:v>#N/A</c:v>
                </c:pt>
                <c:pt idx="5">
                  <c:v>983</c:v>
                </c:pt>
                <c:pt idx="6">
                  <c:v>956</c:v>
                </c:pt>
                <c:pt idx="7">
                  <c:v>#N/A</c:v>
                </c:pt>
                <c:pt idx="8">
                  <c:v>933</c:v>
                </c:pt>
                <c:pt idx="9">
                  <c:v>#N/A</c:v>
                </c:pt>
                <c:pt idx="10">
                  <c:v>928</c:v>
                </c:pt>
                <c:pt idx="11">
                  <c:v>926</c:v>
                </c:pt>
                <c:pt idx="12">
                  <c:v>953</c:v>
                </c:pt>
                <c:pt idx="13">
                  <c:v>941</c:v>
                </c:pt>
                <c:pt idx="14">
                  <c:v>#N/A</c:v>
                </c:pt>
                <c:pt idx="15">
                  <c:v>978</c:v>
                </c:pt>
                <c:pt idx="16">
                  <c:v>999</c:v>
                </c:pt>
                <c:pt idx="17">
                  <c:v>998</c:v>
                </c:pt>
                <c:pt idx="18">
                  <c:v>1005</c:v>
                </c:pt>
                <c:pt idx="19">
                  <c:v>#N/A</c:v>
                </c:pt>
                <c:pt idx="20">
                  <c:v>1013</c:v>
                </c:pt>
                <c:pt idx="21">
                  <c:v>1002</c:v>
                </c:pt>
                <c:pt idx="22">
                  <c:v>984</c:v>
                </c:pt>
                <c:pt idx="23">
                  <c:v>970</c:v>
                </c:pt>
                <c:pt idx="24">
                  <c:v>935</c:v>
                </c:pt>
                <c:pt idx="25">
                  <c:v>910</c:v>
                </c:pt>
                <c:pt idx="26">
                  <c:v>948</c:v>
                </c:pt>
                <c:pt idx="27">
                  <c:v>953</c:v>
                </c:pt>
                <c:pt idx="28">
                  <c:v>973</c:v>
                </c:pt>
                <c:pt idx="29">
                  <c:v>974</c:v>
                </c:pt>
                <c:pt idx="30">
                  <c:v>969</c:v>
                </c:pt>
                <c:pt idx="31">
                  <c:v>965</c:v>
                </c:pt>
                <c:pt idx="32">
                  <c:v>941</c:v>
                </c:pt>
                <c:pt idx="33">
                  <c:v>931</c:v>
                </c:pt>
                <c:pt idx="34">
                  <c:v>#N/A</c:v>
                </c:pt>
                <c:pt idx="35">
                  <c:v>911</c:v>
                </c:pt>
                <c:pt idx="36">
                  <c:v>887</c:v>
                </c:pt>
                <c:pt idx="37">
                  <c:v>872</c:v>
                </c:pt>
                <c:pt idx="38">
                  <c:v>849</c:v>
                </c:pt>
                <c:pt idx="39">
                  <c:v>#N/A</c:v>
                </c:pt>
                <c:pt idx="40">
                  <c:v>859</c:v>
                </c:pt>
                <c:pt idx="41">
                  <c:v>844</c:v>
                </c:pt>
                <c:pt idx="42">
                  <c:v>832</c:v>
                </c:pt>
                <c:pt idx="43">
                  <c:v>876</c:v>
                </c:pt>
                <c:pt idx="44">
                  <c:v>889</c:v>
                </c:pt>
                <c:pt idx="45">
                  <c:v>876</c:v>
                </c:pt>
                <c:pt idx="46">
                  <c:v>858</c:v>
                </c:pt>
                <c:pt idx="47">
                  <c:v>844</c:v>
                </c:pt>
                <c:pt idx="48">
                  <c:v>829</c:v>
                </c:pt>
                <c:pt idx="49">
                  <c:v>#N/A</c:v>
                </c:pt>
                <c:pt idx="50">
                  <c:v>840</c:v>
                </c:pt>
                <c:pt idx="51">
                  <c:v>844</c:v>
                </c:pt>
                <c:pt idx="52">
                  <c:v>830</c:v>
                </c:pt>
                <c:pt idx="53">
                  <c:v>866</c:v>
                </c:pt>
                <c:pt idx="54">
                  <c:v>857</c:v>
                </c:pt>
                <c:pt idx="55">
                  <c:v>869</c:v>
                </c:pt>
                <c:pt idx="56">
                  <c:v>852</c:v>
                </c:pt>
                <c:pt idx="57">
                  <c:v>889</c:v>
                </c:pt>
                <c:pt idx="58">
                  <c:v>896</c:v>
                </c:pt>
                <c:pt idx="59">
                  <c:v>882</c:v>
                </c:pt>
                <c:pt idx="60">
                  <c:v>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099-BC47-894B-7CBD26D3258A}"/>
            </c:ext>
          </c:extLst>
        </c:ser>
        <c:ser>
          <c:idx val="4"/>
          <c:order val="4"/>
          <c:tx>
            <c:strRef>
              <c:f>'Sheet1 (2)'!$A$8</c:f>
              <c:strCache>
                <c:ptCount val="1"/>
                <c:pt idx="0">
                  <c:v>MELONS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'Sheet1 (2)'!$B$3:$BJ$3</c:f>
              <c:numCache>
                <c:formatCode>General</c:formatCode>
                <c:ptCount val="61"/>
                <c:pt idx="0">
                  <c:v>2019</c:v>
                </c:pt>
                <c:pt idx="11">
                  <c:v>2020</c:v>
                </c:pt>
                <c:pt idx="21">
                  <c:v>2021</c:v>
                </c:pt>
                <c:pt idx="31">
                  <c:v>2022</c:v>
                </c:pt>
                <c:pt idx="41">
                  <c:v>2023</c:v>
                </c:pt>
                <c:pt idx="51">
                  <c:v>2024</c:v>
                </c:pt>
              </c:numCache>
            </c:numRef>
          </c:cat>
          <c:val>
            <c:numRef>
              <c:f>'Sheet1 (2)'!$B$8:$BJ$8</c:f>
              <c:numCache>
                <c:formatCode>General</c:formatCode>
                <c:ptCount val="61"/>
                <c:pt idx="0">
                  <c:v>1000</c:v>
                </c:pt>
                <c:pt idx="1">
                  <c:v>1027</c:v>
                </c:pt>
                <c:pt idx="2">
                  <c:v>1012</c:v>
                </c:pt>
                <c:pt idx="3">
                  <c:v>#N/A</c:v>
                </c:pt>
                <c:pt idx="4">
                  <c:v>975</c:v>
                </c:pt>
                <c:pt idx="5">
                  <c:v>955</c:v>
                </c:pt>
                <c:pt idx="6">
                  <c:v>#N/A</c:v>
                </c:pt>
                <c:pt idx="7">
                  <c:v>937</c:v>
                </c:pt>
                <c:pt idx="8">
                  <c:v>939</c:v>
                </c:pt>
                <c:pt idx="9">
                  <c:v>#N/A</c:v>
                </c:pt>
                <c:pt idx="10">
                  <c:v>948</c:v>
                </c:pt>
                <c:pt idx="11">
                  <c:v>936</c:v>
                </c:pt>
                <c:pt idx="12">
                  <c:v>915</c:v>
                </c:pt>
                <c:pt idx="13">
                  <c:v>895</c:v>
                </c:pt>
                <c:pt idx="14">
                  <c:v>898</c:v>
                </c:pt>
                <c:pt idx="15">
                  <c:v>894</c:v>
                </c:pt>
                <c:pt idx="16">
                  <c:v>875</c:v>
                </c:pt>
                <c:pt idx="17">
                  <c:v>876</c:v>
                </c:pt>
                <c:pt idx="18">
                  <c:v>859</c:v>
                </c:pt>
                <c:pt idx="19">
                  <c:v>#N/A</c:v>
                </c:pt>
                <c:pt idx="20">
                  <c:v>869</c:v>
                </c:pt>
                <c:pt idx="21">
                  <c:v>861</c:v>
                </c:pt>
                <c:pt idx="22">
                  <c:v>862</c:v>
                </c:pt>
                <c:pt idx="23">
                  <c:v>859</c:v>
                </c:pt>
                <c:pt idx="24">
                  <c:v>890</c:v>
                </c:pt>
                <c:pt idx="25">
                  <c:v>918</c:v>
                </c:pt>
                <c:pt idx="26">
                  <c:v>934</c:v>
                </c:pt>
                <c:pt idx="27">
                  <c:v>951</c:v>
                </c:pt>
                <c:pt idx="28">
                  <c:v>927</c:v>
                </c:pt>
                <c:pt idx="29">
                  <c:v>937</c:v>
                </c:pt>
                <c:pt idx="30">
                  <c:v>953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973</c:v>
                </c:pt>
                <c:pt idx="42">
                  <c:v>929</c:v>
                </c:pt>
                <c:pt idx="43">
                  <c:v>894</c:v>
                </c:pt>
                <c:pt idx="44">
                  <c:v>877</c:v>
                </c:pt>
                <c:pt idx="45">
                  <c:v>877</c:v>
                </c:pt>
                <c:pt idx="46">
                  <c:v>884</c:v>
                </c:pt>
                <c:pt idx="47">
                  <c:v>917</c:v>
                </c:pt>
                <c:pt idx="48">
                  <c:v>903</c:v>
                </c:pt>
                <c:pt idx="49">
                  <c:v>#N/A</c:v>
                </c:pt>
                <c:pt idx="50">
                  <c:v>898</c:v>
                </c:pt>
                <c:pt idx="51">
                  <c:v>904</c:v>
                </c:pt>
                <c:pt idx="52">
                  <c:v>908</c:v>
                </c:pt>
                <c:pt idx="53">
                  <c:v>904</c:v>
                </c:pt>
                <c:pt idx="54">
                  <c:v>#N/A</c:v>
                </c:pt>
                <c:pt idx="55">
                  <c:v>915</c:v>
                </c:pt>
                <c:pt idx="56">
                  <c:v>955</c:v>
                </c:pt>
                <c:pt idx="57">
                  <c:v>984</c:v>
                </c:pt>
                <c:pt idx="58">
                  <c:v>965</c:v>
                </c:pt>
                <c:pt idx="59">
                  <c:v>#N/A</c:v>
                </c:pt>
                <c:pt idx="60">
                  <c:v>982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099-BC47-894B-7CBD26D3258A}"/>
            </c:ext>
          </c:extLst>
        </c:ser>
        <c:ser>
          <c:idx val="5"/>
          <c:order val="5"/>
          <c:tx>
            <c:strRef>
              <c:f>'Sheet1 (2)'!$A$9</c:f>
              <c:strCache>
                <c:ptCount val="1"/>
                <c:pt idx="0">
                  <c:v>MATT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'Sheet1 (2)'!$B$3:$BJ$3</c:f>
              <c:numCache>
                <c:formatCode>General</c:formatCode>
                <c:ptCount val="61"/>
                <c:pt idx="0">
                  <c:v>2019</c:v>
                </c:pt>
                <c:pt idx="11">
                  <c:v>2020</c:v>
                </c:pt>
                <c:pt idx="21">
                  <c:v>2021</c:v>
                </c:pt>
                <c:pt idx="31">
                  <c:v>2022</c:v>
                </c:pt>
                <c:pt idx="41">
                  <c:v>2023</c:v>
                </c:pt>
                <c:pt idx="51">
                  <c:v>2024</c:v>
                </c:pt>
              </c:numCache>
            </c:numRef>
          </c:cat>
          <c:val>
            <c:numRef>
              <c:f>'Sheet1 (2)'!$B$9:$BJ$9</c:f>
              <c:numCache>
                <c:formatCode>General</c:formatCode>
                <c:ptCount val="61"/>
                <c:pt idx="0">
                  <c:v>1000</c:v>
                </c:pt>
                <c:pt idx="1">
                  <c:v>1014</c:v>
                </c:pt>
                <c:pt idx="2">
                  <c:v>1013</c:v>
                </c:pt>
                <c:pt idx="3">
                  <c:v>#N/A</c:v>
                </c:pt>
                <c:pt idx="4">
                  <c:v>1024</c:v>
                </c:pt>
                <c:pt idx="5">
                  <c:v>1028</c:v>
                </c:pt>
                <c:pt idx="6">
                  <c:v>#N/A</c:v>
                </c:pt>
                <c:pt idx="7">
                  <c:v>1033</c:v>
                </c:pt>
                <c:pt idx="8">
                  <c:v>1026</c:v>
                </c:pt>
                <c:pt idx="9">
                  <c:v>#N/A</c:v>
                </c:pt>
                <c:pt idx="10">
                  <c:v>1040</c:v>
                </c:pt>
                <c:pt idx="11">
                  <c:v>1064</c:v>
                </c:pt>
                <c:pt idx="12">
                  <c:v>1039</c:v>
                </c:pt>
                <c:pt idx="13">
                  <c:v>1030</c:v>
                </c:pt>
                <c:pt idx="14">
                  <c:v>1044</c:v>
                </c:pt>
                <c:pt idx="15">
                  <c:v>1045</c:v>
                </c:pt>
                <c:pt idx="16">
                  <c:v>1070</c:v>
                </c:pt>
                <c:pt idx="17">
                  <c:v>1051</c:v>
                </c:pt>
                <c:pt idx="18">
                  <c:v>1047</c:v>
                </c:pt>
                <c:pt idx="19">
                  <c:v>1034</c:v>
                </c:pt>
                <c:pt idx="20">
                  <c:v>1027</c:v>
                </c:pt>
                <c:pt idx="21">
                  <c:v>1038</c:v>
                </c:pt>
                <c:pt idx="22">
                  <c:v>1005</c:v>
                </c:pt>
                <c:pt idx="23">
                  <c:v>1034</c:v>
                </c:pt>
                <c:pt idx="24">
                  <c:v>1014</c:v>
                </c:pt>
                <c:pt idx="25">
                  <c:v>1015</c:v>
                </c:pt>
                <c:pt idx="26">
                  <c:v>981</c:v>
                </c:pt>
                <c:pt idx="27">
                  <c:v>987</c:v>
                </c:pt>
                <c:pt idx="28">
                  <c:v>994</c:v>
                </c:pt>
                <c:pt idx="29">
                  <c:v>#N/A</c:v>
                </c:pt>
                <c:pt idx="30">
                  <c:v>988</c:v>
                </c:pt>
                <c:pt idx="31">
                  <c:v>984</c:v>
                </c:pt>
                <c:pt idx="32">
                  <c:v>970</c:v>
                </c:pt>
                <c:pt idx="33">
                  <c:v>988</c:v>
                </c:pt>
                <c:pt idx="34">
                  <c:v>#N/A</c:v>
                </c:pt>
                <c:pt idx="35">
                  <c:v>1009</c:v>
                </c:pt>
                <c:pt idx="36">
                  <c:v>1025</c:v>
                </c:pt>
                <c:pt idx="37">
                  <c:v>1034</c:v>
                </c:pt>
                <c:pt idx="38">
                  <c:v>1041</c:v>
                </c:pt>
                <c:pt idx="39">
                  <c:v>#N/A</c:v>
                </c:pt>
                <c:pt idx="40">
                  <c:v>1031</c:v>
                </c:pt>
                <c:pt idx="41">
                  <c:v>1020</c:v>
                </c:pt>
                <c:pt idx="42">
                  <c:v>1029</c:v>
                </c:pt>
                <c:pt idx="43">
                  <c:v>1012</c:v>
                </c:pt>
                <c:pt idx="44">
                  <c:v>#N/A</c:v>
                </c:pt>
                <c:pt idx="45">
                  <c:v>1009</c:v>
                </c:pt>
                <c:pt idx="46">
                  <c:v>1019</c:v>
                </c:pt>
                <c:pt idx="47">
                  <c:v>1020</c:v>
                </c:pt>
                <c:pt idx="48">
                  <c:v>1017</c:v>
                </c:pt>
                <c:pt idx="49">
                  <c:v>#N/A</c:v>
                </c:pt>
                <c:pt idx="50">
                  <c:v>996</c:v>
                </c:pt>
                <c:pt idx="51">
                  <c:v>975</c:v>
                </c:pt>
                <c:pt idx="52">
                  <c:v>994</c:v>
                </c:pt>
                <c:pt idx="53">
                  <c:v>974</c:v>
                </c:pt>
                <c:pt idx="54">
                  <c:v>#N/A</c:v>
                </c:pt>
                <c:pt idx="55">
                  <c:v>976</c:v>
                </c:pt>
                <c:pt idx="56">
                  <c:v>960</c:v>
                </c:pt>
                <c:pt idx="57">
                  <c:v>972</c:v>
                </c:pt>
                <c:pt idx="58">
                  <c:v>954</c:v>
                </c:pt>
                <c:pt idx="59">
                  <c:v>#N/A</c:v>
                </c:pt>
                <c:pt idx="60">
                  <c:v>937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099-BC47-894B-7CBD26D3258A}"/>
            </c:ext>
          </c:extLst>
        </c:ser>
        <c:ser>
          <c:idx val="6"/>
          <c:order val="6"/>
          <c:tx>
            <c:strRef>
              <c:f>'Sheet1 (2)'!$A$10</c:f>
              <c:strCache>
                <c:ptCount val="1"/>
                <c:pt idx="0">
                  <c:v>PMAC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'Sheet1 (2)'!$B$3:$BJ$3</c:f>
              <c:numCache>
                <c:formatCode>General</c:formatCode>
                <c:ptCount val="61"/>
                <c:pt idx="0">
                  <c:v>2019</c:v>
                </c:pt>
                <c:pt idx="11">
                  <c:v>2020</c:v>
                </c:pt>
                <c:pt idx="21">
                  <c:v>2021</c:v>
                </c:pt>
                <c:pt idx="31">
                  <c:v>2022</c:v>
                </c:pt>
                <c:pt idx="41">
                  <c:v>2023</c:v>
                </c:pt>
                <c:pt idx="51">
                  <c:v>2024</c:v>
                </c:pt>
              </c:numCache>
            </c:numRef>
          </c:cat>
          <c:val>
            <c:numRef>
              <c:f>'Sheet1 (2)'!$B$10:$BJ$10</c:f>
              <c:numCache>
                <c:formatCode>General</c:formatCode>
                <c:ptCount val="61"/>
                <c:pt idx="0">
                  <c:v>1000</c:v>
                </c:pt>
                <c:pt idx="1">
                  <c:v>1011</c:v>
                </c:pt>
                <c:pt idx="2">
                  <c:v>1033</c:v>
                </c:pt>
                <c:pt idx="3">
                  <c:v>#N/A</c:v>
                </c:pt>
                <c:pt idx="4">
                  <c:v>1048</c:v>
                </c:pt>
                <c:pt idx="5">
                  <c:v>1059</c:v>
                </c:pt>
                <c:pt idx="6">
                  <c:v>#N/A</c:v>
                </c:pt>
                <c:pt idx="7">
                  <c:v>1045</c:v>
                </c:pt>
                <c:pt idx="8">
                  <c:v>1033</c:v>
                </c:pt>
                <c:pt idx="9">
                  <c:v>#N/A</c:v>
                </c:pt>
                <c:pt idx="10">
                  <c:v>1024</c:v>
                </c:pt>
                <c:pt idx="11">
                  <c:v>996</c:v>
                </c:pt>
                <c:pt idx="12">
                  <c:v>1028</c:v>
                </c:pt>
                <c:pt idx="13">
                  <c:v>1051</c:v>
                </c:pt>
                <c:pt idx="14">
                  <c:v>1048</c:v>
                </c:pt>
                <c:pt idx="15">
                  <c:v>1055</c:v>
                </c:pt>
                <c:pt idx="16">
                  <c:v>1041</c:v>
                </c:pt>
                <c:pt idx="17">
                  <c:v>1060</c:v>
                </c:pt>
                <c:pt idx="18">
                  <c:v>1061</c:v>
                </c:pt>
                <c:pt idx="19">
                  <c:v>#N/A</c:v>
                </c:pt>
                <c:pt idx="20">
                  <c:v>1053</c:v>
                </c:pt>
                <c:pt idx="21">
                  <c:v>1070</c:v>
                </c:pt>
                <c:pt idx="22">
                  <c:v>1067</c:v>
                </c:pt>
                <c:pt idx="23">
                  <c:v>1097</c:v>
                </c:pt>
                <c:pt idx="24">
                  <c:v>1085</c:v>
                </c:pt>
                <c:pt idx="25">
                  <c:v>1084</c:v>
                </c:pt>
                <c:pt idx="26">
                  <c:v>1066</c:v>
                </c:pt>
                <c:pt idx="27">
                  <c:v>1040</c:v>
                </c:pt>
                <c:pt idx="28">
                  <c:v>1014</c:v>
                </c:pt>
                <c:pt idx="29">
                  <c:v>999</c:v>
                </c:pt>
                <c:pt idx="30">
                  <c:v>983</c:v>
                </c:pt>
                <c:pt idx="31">
                  <c:v>1014</c:v>
                </c:pt>
                <c:pt idx="32">
                  <c:v>1012</c:v>
                </c:pt>
                <c:pt idx="33">
                  <c:v>1017</c:v>
                </c:pt>
                <c:pt idx="34">
                  <c:v>#N/A</c:v>
                </c:pt>
                <c:pt idx="35">
                  <c:v>991</c:v>
                </c:pt>
                <c:pt idx="36">
                  <c:v>1001</c:v>
                </c:pt>
                <c:pt idx="37">
                  <c:v>988</c:v>
                </c:pt>
                <c:pt idx="38">
                  <c:v>954</c:v>
                </c:pt>
                <c:pt idx="39">
                  <c:v>#N/A</c:v>
                </c:pt>
                <c:pt idx="40">
                  <c:v>947</c:v>
                </c:pt>
                <c:pt idx="41">
                  <c:v>977</c:v>
                </c:pt>
                <c:pt idx="42">
                  <c:v>975</c:v>
                </c:pt>
                <c:pt idx="43">
                  <c:v>979</c:v>
                </c:pt>
                <c:pt idx="44">
                  <c:v>1012</c:v>
                </c:pt>
                <c:pt idx="45">
                  <c:v>1015</c:v>
                </c:pt>
                <c:pt idx="46">
                  <c:v>1030</c:v>
                </c:pt>
                <c:pt idx="47">
                  <c:v>1052</c:v>
                </c:pt>
                <c:pt idx="48">
                  <c:v>1073</c:v>
                </c:pt>
                <c:pt idx="49">
                  <c:v>#N/A</c:v>
                </c:pt>
                <c:pt idx="50">
                  <c:v>1062</c:v>
                </c:pt>
                <c:pt idx="51">
                  <c:v>1103</c:v>
                </c:pt>
                <c:pt idx="52">
                  <c:v>1124</c:v>
                </c:pt>
                <c:pt idx="53">
                  <c:v>1112</c:v>
                </c:pt>
                <c:pt idx="54">
                  <c:v>1122</c:v>
                </c:pt>
                <c:pt idx="55">
                  <c:v>1131</c:v>
                </c:pt>
                <c:pt idx="56">
                  <c:v>1127</c:v>
                </c:pt>
                <c:pt idx="57">
                  <c:v>1121</c:v>
                </c:pt>
                <c:pt idx="58">
                  <c:v>1128</c:v>
                </c:pt>
                <c:pt idx="59">
                  <c:v>#N/A</c:v>
                </c:pt>
                <c:pt idx="60">
                  <c:v>1131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099-BC47-894B-7CBD26D3258A}"/>
            </c:ext>
          </c:extLst>
        </c:ser>
        <c:ser>
          <c:idx val="7"/>
          <c:order val="7"/>
          <c:tx>
            <c:strRef>
              <c:f>'Sheet1 (2)'!$A$11</c:f>
              <c:strCache>
                <c:ptCount val="1"/>
                <c:pt idx="0">
                  <c:v>RICHO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'Sheet1 (2)'!$B$3:$BJ$3</c:f>
              <c:numCache>
                <c:formatCode>General</c:formatCode>
                <c:ptCount val="61"/>
                <c:pt idx="0">
                  <c:v>2019</c:v>
                </c:pt>
                <c:pt idx="11">
                  <c:v>2020</c:v>
                </c:pt>
                <c:pt idx="21">
                  <c:v>2021</c:v>
                </c:pt>
                <c:pt idx="31">
                  <c:v>2022</c:v>
                </c:pt>
                <c:pt idx="41">
                  <c:v>2023</c:v>
                </c:pt>
                <c:pt idx="51">
                  <c:v>2024</c:v>
                </c:pt>
              </c:numCache>
            </c:numRef>
          </c:cat>
          <c:val>
            <c:numRef>
              <c:f>'Sheet1 (2)'!$B$11:$BJ$11</c:f>
              <c:numCache>
                <c:formatCode>General</c:formatCode>
                <c:ptCount val="61"/>
                <c:pt idx="0">
                  <c:v>1000</c:v>
                </c:pt>
                <c:pt idx="1">
                  <c:v>1018</c:v>
                </c:pt>
                <c:pt idx="2">
                  <c:v>#N/A</c:v>
                </c:pt>
                <c:pt idx="3">
                  <c:v>1014</c:v>
                </c:pt>
                <c:pt idx="4">
                  <c:v>#N/A</c:v>
                </c:pt>
                <c:pt idx="5">
                  <c:v>1036</c:v>
                </c:pt>
                <c:pt idx="6">
                  <c:v>1049</c:v>
                </c:pt>
                <c:pt idx="7">
                  <c:v>#N/A</c:v>
                </c:pt>
                <c:pt idx="8">
                  <c:v>1065</c:v>
                </c:pt>
                <c:pt idx="9">
                  <c:v>#N/A</c:v>
                </c:pt>
                <c:pt idx="10">
                  <c:v>1048</c:v>
                </c:pt>
                <c:pt idx="11">
                  <c:v>1077</c:v>
                </c:pt>
                <c:pt idx="12">
                  <c:v>1036</c:v>
                </c:pt>
                <c:pt idx="13">
                  <c:v>1058</c:v>
                </c:pt>
                <c:pt idx="14">
                  <c:v>1037</c:v>
                </c:pt>
                <c:pt idx="15">
                  <c:v>1031</c:v>
                </c:pt>
                <c:pt idx="16">
                  <c:v>1024</c:v>
                </c:pt>
                <c:pt idx="17">
                  <c:v>1017</c:v>
                </c:pt>
                <c:pt idx="18">
                  <c:v>1020</c:v>
                </c:pt>
                <c:pt idx="19">
                  <c:v>1052</c:v>
                </c:pt>
                <c:pt idx="20">
                  <c:v>1059</c:v>
                </c:pt>
                <c:pt idx="21">
                  <c:v>1060</c:v>
                </c:pt>
                <c:pt idx="22">
                  <c:v>1067</c:v>
                </c:pt>
                <c:pt idx="23">
                  <c:v>1051</c:v>
                </c:pt>
                <c:pt idx="24">
                  <c:v>1076</c:v>
                </c:pt>
                <c:pt idx="25">
                  <c:v>1092</c:v>
                </c:pt>
                <c:pt idx="26">
                  <c:v>1110</c:v>
                </c:pt>
                <c:pt idx="27">
                  <c:v>1122</c:v>
                </c:pt>
                <c:pt idx="28">
                  <c:v>1127</c:v>
                </c:pt>
                <c:pt idx="29">
                  <c:v>#N/A</c:v>
                </c:pt>
                <c:pt idx="30">
                  <c:v>1147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1159</c:v>
                </c:pt>
                <c:pt idx="42">
                  <c:v>1136</c:v>
                </c:pt>
                <c:pt idx="43">
                  <c:v>1123</c:v>
                </c:pt>
                <c:pt idx="44">
                  <c:v>1140</c:v>
                </c:pt>
                <c:pt idx="45">
                  <c:v>1150</c:v>
                </c:pt>
                <c:pt idx="46">
                  <c:v>1167</c:v>
                </c:pt>
                <c:pt idx="47">
                  <c:v>1158</c:v>
                </c:pt>
                <c:pt idx="48">
                  <c:v>1180</c:v>
                </c:pt>
                <c:pt idx="49">
                  <c:v>#N/A</c:v>
                </c:pt>
                <c:pt idx="50">
                  <c:v>1185</c:v>
                </c:pt>
                <c:pt idx="51">
                  <c:v>1161</c:v>
                </c:pt>
                <c:pt idx="52">
                  <c:v>1174</c:v>
                </c:pt>
                <c:pt idx="53">
                  <c:v>1187</c:v>
                </c:pt>
                <c:pt idx="54">
                  <c:v>1191</c:v>
                </c:pt>
                <c:pt idx="55">
                  <c:v>1164</c:v>
                </c:pt>
                <c:pt idx="56">
                  <c:v>1183</c:v>
                </c:pt>
                <c:pt idx="57">
                  <c:v>1193</c:v>
                </c:pt>
                <c:pt idx="58">
                  <c:v>1198</c:v>
                </c:pt>
                <c:pt idx="59">
                  <c:v>#N/A</c:v>
                </c:pt>
                <c:pt idx="60">
                  <c:v>1203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099-BC47-894B-7CBD26D3258A}"/>
            </c:ext>
          </c:extLst>
        </c:ser>
        <c:ser>
          <c:idx val="8"/>
          <c:order val="8"/>
          <c:tx>
            <c:strRef>
              <c:f>'Sheet1 (2)'!$A$12</c:f>
              <c:strCache>
                <c:ptCount val="1"/>
                <c:pt idx="0">
                  <c:v>CHIEF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layout>
                <c:manualLayout>
                  <c:x val="0"/>
                  <c:y val="5.7224606580829757E-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8099-BC47-894B-7CBD26D3258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'Sheet1 (2)'!$B$3:$BJ$3</c:f>
              <c:numCache>
                <c:formatCode>General</c:formatCode>
                <c:ptCount val="61"/>
                <c:pt idx="0">
                  <c:v>2019</c:v>
                </c:pt>
                <c:pt idx="11">
                  <c:v>2020</c:v>
                </c:pt>
                <c:pt idx="21">
                  <c:v>2021</c:v>
                </c:pt>
                <c:pt idx="31">
                  <c:v>2022</c:v>
                </c:pt>
                <c:pt idx="41">
                  <c:v>2023</c:v>
                </c:pt>
                <c:pt idx="51">
                  <c:v>2024</c:v>
                </c:pt>
              </c:numCache>
            </c:numRef>
          </c:cat>
          <c:val>
            <c:numRef>
              <c:f>'Sheet1 (2)'!$B$12:$BJ$12</c:f>
              <c:numCache>
                <c:formatCode>General</c:formatCode>
                <c:ptCount val="6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8099-BC47-894B-7CBD26D3258A}"/>
            </c:ext>
          </c:extLst>
        </c:ser>
        <c:ser>
          <c:idx val="9"/>
          <c:order val="9"/>
          <c:tx>
            <c:strRef>
              <c:f>'Sheet1 (2)'!$A$13</c:f>
              <c:strCache>
                <c:ptCount val="1"/>
                <c:pt idx="0">
                  <c:v>GARTER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'Sheet1 (2)'!$B$3:$BJ$3</c:f>
              <c:numCache>
                <c:formatCode>General</c:formatCode>
                <c:ptCount val="61"/>
                <c:pt idx="0">
                  <c:v>2019</c:v>
                </c:pt>
                <c:pt idx="11">
                  <c:v>2020</c:v>
                </c:pt>
                <c:pt idx="21">
                  <c:v>2021</c:v>
                </c:pt>
                <c:pt idx="31">
                  <c:v>2022</c:v>
                </c:pt>
                <c:pt idx="41">
                  <c:v>2023</c:v>
                </c:pt>
                <c:pt idx="51">
                  <c:v>2024</c:v>
                </c:pt>
              </c:numCache>
            </c:numRef>
          </c:cat>
          <c:val>
            <c:numRef>
              <c:f>'Sheet1 (2)'!$B$13:$BJ$13</c:f>
              <c:numCache>
                <c:formatCode>General</c:formatCode>
                <c:ptCount val="6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8099-BC47-894B-7CBD26D3258A}"/>
            </c:ext>
          </c:extLst>
        </c:ser>
        <c:ser>
          <c:idx val="10"/>
          <c:order val="10"/>
          <c:tx>
            <c:strRef>
              <c:f>'Sheet1 (2)'!$A$14</c:f>
              <c:strCache>
                <c:ptCount val="1"/>
                <c:pt idx="0">
                  <c:v>KAPPAZ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'Sheet1 (2)'!$B$3:$BJ$3</c:f>
              <c:numCache>
                <c:formatCode>General</c:formatCode>
                <c:ptCount val="61"/>
                <c:pt idx="0">
                  <c:v>2019</c:v>
                </c:pt>
                <c:pt idx="11">
                  <c:v>2020</c:v>
                </c:pt>
                <c:pt idx="21">
                  <c:v>2021</c:v>
                </c:pt>
                <c:pt idx="31">
                  <c:v>2022</c:v>
                </c:pt>
                <c:pt idx="41">
                  <c:v>2023</c:v>
                </c:pt>
                <c:pt idx="51">
                  <c:v>2024</c:v>
                </c:pt>
              </c:numCache>
            </c:numRef>
          </c:cat>
          <c:val>
            <c:numRef>
              <c:f>'Sheet1 (2)'!$B$14:$BJ$14</c:f>
              <c:numCache>
                <c:formatCode>General</c:formatCode>
                <c:ptCount val="6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1076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8099-BC47-894B-7CBD26D3258A}"/>
            </c:ext>
          </c:extLst>
        </c:ser>
        <c:ser>
          <c:idx val="11"/>
          <c:order val="11"/>
          <c:tx>
            <c:strRef>
              <c:f>'Sheet1 (2)'!$A$15</c:f>
              <c:strCache>
                <c:ptCount val="1"/>
                <c:pt idx="0">
                  <c:v>LESTER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'Sheet1 (2)'!$B$3:$BJ$3</c:f>
              <c:numCache>
                <c:formatCode>General</c:formatCode>
                <c:ptCount val="61"/>
                <c:pt idx="0">
                  <c:v>2019</c:v>
                </c:pt>
                <c:pt idx="11">
                  <c:v>2020</c:v>
                </c:pt>
                <c:pt idx="21">
                  <c:v>2021</c:v>
                </c:pt>
                <c:pt idx="31">
                  <c:v>2022</c:v>
                </c:pt>
                <c:pt idx="41">
                  <c:v>2023</c:v>
                </c:pt>
                <c:pt idx="51">
                  <c:v>2024</c:v>
                </c:pt>
              </c:numCache>
            </c:numRef>
          </c:cat>
          <c:val>
            <c:numRef>
              <c:f>'Sheet1 (2)'!$B$15:$BJ$15</c:f>
              <c:numCache>
                <c:formatCode>General</c:formatCode>
                <c:ptCount val="6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8099-BC47-894B-7CBD26D3258A}"/>
            </c:ext>
          </c:extLst>
        </c:ser>
        <c:ser>
          <c:idx val="12"/>
          <c:order val="12"/>
          <c:tx>
            <c:strRef>
              <c:f>'Sheet1 (2)'!$A$16</c:f>
              <c:strCache>
                <c:ptCount val="1"/>
                <c:pt idx="0">
                  <c:v>MELONS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'Sheet1 (2)'!$B$3:$BJ$3</c:f>
              <c:numCache>
                <c:formatCode>General</c:formatCode>
                <c:ptCount val="61"/>
                <c:pt idx="0">
                  <c:v>2019</c:v>
                </c:pt>
                <c:pt idx="11">
                  <c:v>2020</c:v>
                </c:pt>
                <c:pt idx="21">
                  <c:v>2021</c:v>
                </c:pt>
                <c:pt idx="31">
                  <c:v>2022</c:v>
                </c:pt>
                <c:pt idx="41">
                  <c:v>2023</c:v>
                </c:pt>
                <c:pt idx="51">
                  <c:v>2024</c:v>
                </c:pt>
              </c:numCache>
            </c:numRef>
          </c:cat>
          <c:val>
            <c:numRef>
              <c:f>'Sheet1 (2)'!$B$16:$BJ$16</c:f>
              <c:numCache>
                <c:formatCode>General</c:formatCode>
                <c:ptCount val="6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982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8099-BC47-894B-7CBD26D3258A}"/>
            </c:ext>
          </c:extLst>
        </c:ser>
        <c:ser>
          <c:idx val="13"/>
          <c:order val="13"/>
          <c:tx>
            <c:strRef>
              <c:f>'Sheet1 (2)'!$A$17</c:f>
              <c:strCache>
                <c:ptCount val="1"/>
                <c:pt idx="0">
                  <c:v>MATT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layout>
                <c:manualLayout>
                  <c:x val="0"/>
                  <c:y val="-1.1444921316165951E-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8099-BC47-894B-7CBD26D3258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'Sheet1 (2)'!$B$3:$BJ$3</c:f>
              <c:numCache>
                <c:formatCode>General</c:formatCode>
                <c:ptCount val="61"/>
                <c:pt idx="0">
                  <c:v>2019</c:v>
                </c:pt>
                <c:pt idx="11">
                  <c:v>2020</c:v>
                </c:pt>
                <c:pt idx="21">
                  <c:v>2021</c:v>
                </c:pt>
                <c:pt idx="31">
                  <c:v>2022</c:v>
                </c:pt>
                <c:pt idx="41">
                  <c:v>2023</c:v>
                </c:pt>
                <c:pt idx="51">
                  <c:v>2024</c:v>
                </c:pt>
              </c:numCache>
            </c:numRef>
          </c:cat>
          <c:val>
            <c:numRef>
              <c:f>'Sheet1 (2)'!$B$17:$BJ$17</c:f>
              <c:numCache>
                <c:formatCode>General</c:formatCode>
                <c:ptCount val="6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937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8099-BC47-894B-7CBD26D3258A}"/>
            </c:ext>
          </c:extLst>
        </c:ser>
        <c:ser>
          <c:idx val="14"/>
          <c:order val="14"/>
          <c:tx>
            <c:strRef>
              <c:f>'Sheet1 (2)'!$A$18</c:f>
              <c:strCache>
                <c:ptCount val="1"/>
                <c:pt idx="0">
                  <c:v>PMAC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'Sheet1 (2)'!$B$3:$BJ$3</c:f>
              <c:numCache>
                <c:formatCode>General</c:formatCode>
                <c:ptCount val="61"/>
                <c:pt idx="0">
                  <c:v>2019</c:v>
                </c:pt>
                <c:pt idx="11">
                  <c:v>2020</c:v>
                </c:pt>
                <c:pt idx="21">
                  <c:v>2021</c:v>
                </c:pt>
                <c:pt idx="31">
                  <c:v>2022</c:v>
                </c:pt>
                <c:pt idx="41">
                  <c:v>2023</c:v>
                </c:pt>
                <c:pt idx="51">
                  <c:v>2024</c:v>
                </c:pt>
              </c:numCache>
            </c:numRef>
          </c:cat>
          <c:val>
            <c:numRef>
              <c:f>'Sheet1 (2)'!$B$18:$BJ$18</c:f>
              <c:numCache>
                <c:formatCode>General</c:formatCode>
                <c:ptCount val="6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1131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8099-BC47-894B-7CBD26D3258A}"/>
            </c:ext>
          </c:extLst>
        </c:ser>
        <c:ser>
          <c:idx val="15"/>
          <c:order val="15"/>
          <c:tx>
            <c:strRef>
              <c:f>'Sheet1 (2)'!$A$19</c:f>
              <c:strCache>
                <c:ptCount val="1"/>
                <c:pt idx="0">
                  <c:v>RICHO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'Sheet1 (2)'!$B$3:$BJ$3</c:f>
              <c:numCache>
                <c:formatCode>General</c:formatCode>
                <c:ptCount val="61"/>
                <c:pt idx="0">
                  <c:v>2019</c:v>
                </c:pt>
                <c:pt idx="11">
                  <c:v>2020</c:v>
                </c:pt>
                <c:pt idx="21">
                  <c:v>2021</c:v>
                </c:pt>
                <c:pt idx="31">
                  <c:v>2022</c:v>
                </c:pt>
                <c:pt idx="41">
                  <c:v>2023</c:v>
                </c:pt>
                <c:pt idx="51">
                  <c:v>2024</c:v>
                </c:pt>
              </c:numCache>
            </c:numRef>
          </c:cat>
          <c:val>
            <c:numRef>
              <c:f>'Sheet1 (2)'!$B$19:$BJ$19</c:f>
              <c:numCache>
                <c:formatCode>General</c:formatCode>
                <c:ptCount val="6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1203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8099-BC47-894B-7CBD26D3258A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483974256"/>
        <c:axId val="1497566720"/>
      </c:lineChart>
      <c:catAx>
        <c:axId val="148397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566720"/>
        <c:crosses val="autoZero"/>
        <c:auto val="1"/>
        <c:lblAlgn val="ctr"/>
        <c:lblOffset val="100"/>
        <c:noMultiLvlLbl val="0"/>
      </c:catAx>
      <c:valAx>
        <c:axId val="1497566720"/>
        <c:scaling>
          <c:orientation val="minMax"/>
          <c:min val="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974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88900</xdr:colOff>
      <xdr:row>20</xdr:row>
      <xdr:rowOff>31750</xdr:rowOff>
    </xdr:from>
    <xdr:to>
      <xdr:col>24</xdr:col>
      <xdr:colOff>254000</xdr:colOff>
      <xdr:row>42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78CFC0-E7F1-0040-9E3B-B77E3CD48B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ng_ELO_2" connectionId="1" xr16:uid="{8DECC089-BAC7-0143-BC0F-6D8CA4F3038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876C-8AB7-1547-965F-1F661D6AFAAB}">
  <dimension ref="A2:BK32"/>
  <sheetViews>
    <sheetView tabSelected="1" workbookViewId="0">
      <pane xSplit="1" ySplit="3" topLeftCell="I19" activePane="bottomRight" state="frozen"/>
      <selection pane="topRight" activeCell="B1" sqref="B1"/>
      <selection pane="bottomLeft" activeCell="A4" sqref="A4"/>
      <selection pane="bottomRight" activeCell="AI37" sqref="AI37"/>
    </sheetView>
  </sheetViews>
  <sheetFormatPr baseColWidth="10" defaultRowHeight="16" x14ac:dyDescent="0.2"/>
  <cols>
    <col min="1" max="1" width="8.33203125" bestFit="1" customWidth="1"/>
    <col min="2" max="37" width="5.5" bestFit="1" customWidth="1"/>
    <col min="38" max="38" width="8.33203125" bestFit="1" customWidth="1"/>
    <col min="39" max="61" width="5.5" bestFit="1" customWidth="1"/>
    <col min="62" max="62" width="5.1640625" bestFit="1" customWidth="1"/>
  </cols>
  <sheetData>
    <row r="2" spans="1:63" x14ac:dyDescent="0.2">
      <c r="B2">
        <v>0</v>
      </c>
      <c r="C2">
        <v>11</v>
      </c>
      <c r="D2">
        <v>12</v>
      </c>
      <c r="E2">
        <v>13</v>
      </c>
      <c r="F2">
        <v>14</v>
      </c>
      <c r="G2">
        <v>15</v>
      </c>
      <c r="H2">
        <v>16</v>
      </c>
      <c r="I2">
        <v>17</v>
      </c>
      <c r="J2">
        <v>18</v>
      </c>
      <c r="K2">
        <v>19</v>
      </c>
      <c r="L2">
        <v>20</v>
      </c>
      <c r="M2">
        <v>21</v>
      </c>
      <c r="N2">
        <v>22</v>
      </c>
      <c r="O2">
        <v>23</v>
      </c>
      <c r="P2">
        <v>24</v>
      </c>
      <c r="Q2">
        <v>25</v>
      </c>
      <c r="R2">
        <v>26</v>
      </c>
      <c r="S2">
        <v>27</v>
      </c>
      <c r="T2">
        <v>28</v>
      </c>
      <c r="U2">
        <v>29</v>
      </c>
      <c r="V2">
        <v>30</v>
      </c>
      <c r="W2">
        <v>31</v>
      </c>
      <c r="X2">
        <v>32</v>
      </c>
      <c r="Y2">
        <v>33</v>
      </c>
      <c r="Z2">
        <v>34</v>
      </c>
      <c r="AA2">
        <v>35</v>
      </c>
      <c r="AB2">
        <v>36</v>
      </c>
      <c r="AC2">
        <v>37</v>
      </c>
      <c r="AD2">
        <v>38</v>
      </c>
      <c r="AE2">
        <v>39</v>
      </c>
      <c r="AF2">
        <v>40</v>
      </c>
      <c r="AG2">
        <v>41</v>
      </c>
      <c r="AH2">
        <v>42</v>
      </c>
      <c r="AI2">
        <v>43</v>
      </c>
      <c r="AJ2">
        <v>44</v>
      </c>
      <c r="AK2">
        <v>45</v>
      </c>
      <c r="AL2">
        <v>46</v>
      </c>
      <c r="AM2">
        <v>47</v>
      </c>
      <c r="AN2">
        <v>48</v>
      </c>
      <c r="AO2">
        <v>49</v>
      </c>
      <c r="AP2">
        <v>50</v>
      </c>
      <c r="AQ2">
        <v>51</v>
      </c>
      <c r="AR2">
        <v>52</v>
      </c>
      <c r="AS2">
        <v>53</v>
      </c>
      <c r="AT2">
        <v>54</v>
      </c>
      <c r="AU2">
        <v>55</v>
      </c>
      <c r="AV2">
        <v>56</v>
      </c>
      <c r="AW2">
        <v>57</v>
      </c>
      <c r="AX2">
        <v>58</v>
      </c>
      <c r="AY2">
        <v>59</v>
      </c>
      <c r="AZ2">
        <v>60</v>
      </c>
      <c r="BA2">
        <v>61</v>
      </c>
      <c r="BB2">
        <v>62</v>
      </c>
      <c r="BC2">
        <v>63</v>
      </c>
      <c r="BD2">
        <v>64</v>
      </c>
      <c r="BE2">
        <v>65</v>
      </c>
      <c r="BF2">
        <v>66</v>
      </c>
      <c r="BG2">
        <v>67</v>
      </c>
      <c r="BH2">
        <v>68</v>
      </c>
      <c r="BI2">
        <v>69</v>
      </c>
      <c r="BJ2">
        <v>70</v>
      </c>
    </row>
    <row r="3" spans="1:63" x14ac:dyDescent="0.2">
      <c r="B3">
        <v>2019</v>
      </c>
      <c r="M3">
        <v>2020</v>
      </c>
      <c r="W3">
        <v>2021</v>
      </c>
      <c r="AG3">
        <v>2022</v>
      </c>
      <c r="AQ3">
        <v>2023</v>
      </c>
      <c r="BA3">
        <v>2024</v>
      </c>
    </row>
    <row r="4" spans="1:63" x14ac:dyDescent="0.2">
      <c r="A4" t="s">
        <v>11</v>
      </c>
      <c r="B4">
        <v>1000</v>
      </c>
      <c r="C4">
        <f>IF(SUMIFS(Pong_ELO!$G:$G,Pong_ELO!$D:$D,'Sheet1 (2)'!$A4,Pong_ELO!$L:$L,'Sheet1 (2)'!C$2)=0,NA(),SUMIFS(Pong_ELO!$G:$G,Pong_ELO!$D:$D,'Sheet1 (2)'!$A4,Pong_ELO!$L:$L,'Sheet1 (2)'!C$2))</f>
        <v>989</v>
      </c>
      <c r="D4" t="e">
        <f>IF(SUMIFS(Pong_ELO!$G:$G,Pong_ELO!$D:$D,'Sheet1 (2)'!$A4,Pong_ELO!$L:$L,'Sheet1 (2)'!D$2)=0,NA(),SUMIFS(Pong_ELO!$G:$G,Pong_ELO!$D:$D,'Sheet1 (2)'!$A4,Pong_ELO!$L:$L,'Sheet1 (2)'!D$2))</f>
        <v>#N/A</v>
      </c>
      <c r="E4">
        <f>IF(SUMIFS(Pong_ELO!$G:$G,Pong_ELO!$D:$D,'Sheet1 (2)'!$A4,Pong_ELO!$L:$L,'Sheet1 (2)'!E$2)=0,NA(),SUMIFS(Pong_ELO!$G:$G,Pong_ELO!$D:$D,'Sheet1 (2)'!$A4,Pong_ELO!$L:$L,'Sheet1 (2)'!E$2))</f>
        <v>1009</v>
      </c>
      <c r="F4" t="e">
        <f>IF(SUMIFS(Pong_ELO!$G:$G,Pong_ELO!$D:$D,'Sheet1 (2)'!$A4,Pong_ELO!$L:$L,'Sheet1 (2)'!F$2)=0,NA(),SUMIFS(Pong_ELO!$G:$G,Pong_ELO!$D:$D,'Sheet1 (2)'!$A4,Pong_ELO!$L:$L,'Sheet1 (2)'!F$2))</f>
        <v>#N/A</v>
      </c>
      <c r="G4">
        <f>IF(SUMIFS(Pong_ELO!$G:$G,Pong_ELO!$D:$D,'Sheet1 (2)'!$A4,Pong_ELO!$L:$L,'Sheet1 (2)'!G$2)=0,NA(),SUMIFS(Pong_ELO!$G:$G,Pong_ELO!$D:$D,'Sheet1 (2)'!$A4,Pong_ELO!$L:$L,'Sheet1 (2)'!G$2))</f>
        <v>993</v>
      </c>
      <c r="H4">
        <f>IF(SUMIFS(Pong_ELO!$G:$G,Pong_ELO!$D:$D,'Sheet1 (2)'!$A4,Pong_ELO!$L:$L,'Sheet1 (2)'!H$2)=0,NA(),SUMIFS(Pong_ELO!$G:$G,Pong_ELO!$D:$D,'Sheet1 (2)'!$A4,Pong_ELO!$L:$L,'Sheet1 (2)'!H$2))</f>
        <v>1007</v>
      </c>
      <c r="I4" t="e">
        <f>IF(SUMIFS(Pong_ELO!$G:$G,Pong_ELO!$D:$D,'Sheet1 (2)'!$A4,Pong_ELO!$L:$L,'Sheet1 (2)'!I$2)=0,NA(),SUMIFS(Pong_ELO!$G:$G,Pong_ELO!$D:$D,'Sheet1 (2)'!$A4,Pong_ELO!$L:$L,'Sheet1 (2)'!I$2))</f>
        <v>#N/A</v>
      </c>
      <c r="J4">
        <f>IF(SUMIFS(Pong_ELO!$G:$G,Pong_ELO!$D:$D,'Sheet1 (2)'!$A4,Pong_ELO!$L:$L,'Sheet1 (2)'!J$2)=0,NA(),SUMIFS(Pong_ELO!$G:$G,Pong_ELO!$D:$D,'Sheet1 (2)'!$A4,Pong_ELO!$L:$L,'Sheet1 (2)'!J$2))</f>
        <v>1040</v>
      </c>
      <c r="K4" t="e">
        <f>IF(SUMIFS(Pong_ELO!$G:$G,Pong_ELO!$D:$D,'Sheet1 (2)'!$A4,Pong_ELO!$L:$L,'Sheet1 (2)'!K$2)=0,NA(),SUMIFS(Pong_ELO!$G:$G,Pong_ELO!$D:$D,'Sheet1 (2)'!$A4,Pong_ELO!$L:$L,'Sheet1 (2)'!K$2))</f>
        <v>#N/A</v>
      </c>
      <c r="L4">
        <f>IF(SUMIFS(Pong_ELO!$G:$G,Pong_ELO!$D:$D,'Sheet1 (2)'!$A4,Pong_ELO!$L:$L,'Sheet1 (2)'!L$2)=0,NA(),SUMIFS(Pong_ELO!$G:$G,Pong_ELO!$D:$D,'Sheet1 (2)'!$A4,Pong_ELO!$L:$L,'Sheet1 (2)'!L$2))</f>
        <v>1045</v>
      </c>
      <c r="M4">
        <f>IF(SUMIFS(Pong_ELO!$G:$G,Pong_ELO!$D:$D,'Sheet1 (2)'!$A4,Pong_ELO!$L:$L,'Sheet1 (2)'!M$2)=0,NA(),SUMIFS(Pong_ELO!$G:$G,Pong_ELO!$D:$D,'Sheet1 (2)'!$A4,Pong_ELO!$L:$L,'Sheet1 (2)'!M$2))</f>
        <v>1020</v>
      </c>
      <c r="N4">
        <f>IF(SUMIFS(Pong_ELO!$G:$G,Pong_ELO!$D:$D,'Sheet1 (2)'!$A4,Pong_ELO!$L:$L,'Sheet1 (2)'!N$2)=0,NA(),SUMIFS(Pong_ELO!$G:$G,Pong_ELO!$D:$D,'Sheet1 (2)'!$A4,Pong_ELO!$L:$L,'Sheet1 (2)'!N$2))</f>
        <v>1035</v>
      </c>
      <c r="O4">
        <f>IF(SUMIFS(Pong_ELO!$G:$G,Pong_ELO!$D:$D,'Sheet1 (2)'!$A4,Pong_ELO!$L:$L,'Sheet1 (2)'!O$2)=0,NA(),SUMIFS(Pong_ELO!$G:$G,Pong_ELO!$D:$D,'Sheet1 (2)'!$A4,Pong_ELO!$L:$L,'Sheet1 (2)'!O$2))</f>
        <v>1052</v>
      </c>
      <c r="P4">
        <f>IF(SUMIFS(Pong_ELO!$G:$G,Pong_ELO!$D:$D,'Sheet1 (2)'!$A4,Pong_ELO!$L:$L,'Sheet1 (2)'!P$2)=0,NA(),SUMIFS(Pong_ELO!$G:$G,Pong_ELO!$D:$D,'Sheet1 (2)'!$A4,Pong_ELO!$L:$L,'Sheet1 (2)'!P$2))</f>
        <v>1034</v>
      </c>
      <c r="Q4">
        <f>IF(SUMIFS(Pong_ELO!$G:$G,Pong_ELO!$D:$D,'Sheet1 (2)'!$A4,Pong_ELO!$L:$L,'Sheet1 (2)'!Q$2)=0,NA(),SUMIFS(Pong_ELO!$G:$G,Pong_ELO!$D:$D,'Sheet1 (2)'!$A4,Pong_ELO!$L:$L,'Sheet1 (2)'!Q$2))</f>
        <v>1049</v>
      </c>
      <c r="R4">
        <f>IF(SUMIFS(Pong_ELO!$G:$G,Pong_ELO!$D:$D,'Sheet1 (2)'!$A4,Pong_ELO!$L:$L,'Sheet1 (2)'!R$2)=0,NA(),SUMIFS(Pong_ELO!$G:$G,Pong_ELO!$D:$D,'Sheet1 (2)'!$A4,Pong_ELO!$L:$L,'Sheet1 (2)'!R$2))</f>
        <v>1045</v>
      </c>
      <c r="S4">
        <f>IF(SUMIFS(Pong_ELO!$G:$G,Pong_ELO!$D:$D,'Sheet1 (2)'!$A4,Pong_ELO!$L:$L,'Sheet1 (2)'!S$2)=0,NA(),SUMIFS(Pong_ELO!$G:$G,Pong_ELO!$D:$D,'Sheet1 (2)'!$A4,Pong_ELO!$L:$L,'Sheet1 (2)'!S$2))</f>
        <v>1052</v>
      </c>
      <c r="T4">
        <f>IF(SUMIFS(Pong_ELO!$G:$G,Pong_ELO!$D:$D,'Sheet1 (2)'!$A4,Pong_ELO!$L:$L,'Sheet1 (2)'!T$2)=0,NA(),SUMIFS(Pong_ELO!$G:$G,Pong_ELO!$D:$D,'Sheet1 (2)'!$A4,Pong_ELO!$L:$L,'Sheet1 (2)'!T$2))</f>
        <v>1032</v>
      </c>
      <c r="U4" t="e">
        <f>IF(SUMIFS(Pong_ELO!$G:$G,Pong_ELO!$D:$D,'Sheet1 (2)'!$A4,Pong_ELO!$L:$L,'Sheet1 (2)'!U$2)=0,NA(),SUMIFS(Pong_ELO!$G:$G,Pong_ELO!$D:$D,'Sheet1 (2)'!$A4,Pong_ELO!$L:$L,'Sheet1 (2)'!U$2))</f>
        <v>#N/A</v>
      </c>
      <c r="V4">
        <f>IF(SUMIFS(Pong_ELO!$G:$G,Pong_ELO!$D:$D,'Sheet1 (2)'!$A4,Pong_ELO!$L:$L,'Sheet1 (2)'!V$2)=0,NA(),SUMIFS(Pong_ELO!$G:$G,Pong_ELO!$D:$D,'Sheet1 (2)'!$A4,Pong_ELO!$L:$L,'Sheet1 (2)'!V$2))</f>
        <v>1040</v>
      </c>
      <c r="W4">
        <f>IF(SUMIFS(Pong_ELO!$G:$G,Pong_ELO!$D:$D,'Sheet1 (2)'!$A4,Pong_ELO!$L:$L,'Sheet1 (2)'!W$2)=0,NA(),SUMIFS(Pong_ELO!$G:$G,Pong_ELO!$D:$D,'Sheet1 (2)'!$A4,Pong_ELO!$L:$L,'Sheet1 (2)'!W$2))</f>
        <v>1029</v>
      </c>
      <c r="X4">
        <f>IF(SUMIFS(Pong_ELO!$G:$G,Pong_ELO!$D:$D,'Sheet1 (2)'!$A4,Pong_ELO!$L:$L,'Sheet1 (2)'!X$2)=0,NA(),SUMIFS(Pong_ELO!$G:$G,Pong_ELO!$D:$D,'Sheet1 (2)'!$A4,Pong_ELO!$L:$L,'Sheet1 (2)'!X$2))</f>
        <v>1064</v>
      </c>
      <c r="Y4">
        <f>IF(SUMIFS(Pong_ELO!$G:$G,Pong_ELO!$D:$D,'Sheet1 (2)'!$A4,Pong_ELO!$L:$L,'Sheet1 (2)'!Y$2)=0,NA(),SUMIFS(Pong_ELO!$G:$G,Pong_ELO!$D:$D,'Sheet1 (2)'!$A4,Pong_ELO!$L:$L,'Sheet1 (2)'!Y$2))</f>
        <v>1071</v>
      </c>
      <c r="Z4">
        <f>IF(SUMIFS(Pong_ELO!$G:$G,Pong_ELO!$D:$D,'Sheet1 (2)'!$A4,Pong_ELO!$L:$L,'Sheet1 (2)'!Z$2)=0,NA(),SUMIFS(Pong_ELO!$G:$G,Pong_ELO!$D:$D,'Sheet1 (2)'!$A4,Pong_ELO!$L:$L,'Sheet1 (2)'!Z$2))</f>
        <v>1072</v>
      </c>
      <c r="AA4">
        <f>IF(SUMIFS(Pong_ELO!$G:$G,Pong_ELO!$D:$D,'Sheet1 (2)'!$A4,Pong_ELO!$L:$L,'Sheet1 (2)'!AA$2)=0,NA(),SUMIFS(Pong_ELO!$G:$G,Pong_ELO!$D:$D,'Sheet1 (2)'!$A4,Pong_ELO!$L:$L,'Sheet1 (2)'!AA$2))</f>
        <v>1074</v>
      </c>
      <c r="AB4">
        <f>IF(SUMIFS(Pong_ELO!$G:$G,Pong_ELO!$D:$D,'Sheet1 (2)'!$A4,Pong_ELO!$L:$L,'Sheet1 (2)'!AB$2)=0,NA(),SUMIFS(Pong_ELO!$G:$G,Pong_ELO!$D:$D,'Sheet1 (2)'!$A4,Pong_ELO!$L:$L,'Sheet1 (2)'!AB$2))</f>
        <v>1036</v>
      </c>
      <c r="AC4">
        <f>IF(SUMIFS(Pong_ELO!$G:$G,Pong_ELO!$D:$D,'Sheet1 (2)'!$A4,Pong_ELO!$L:$L,'Sheet1 (2)'!AC$2)=0,NA(),SUMIFS(Pong_ELO!$G:$G,Pong_ELO!$D:$D,'Sheet1 (2)'!$A4,Pong_ELO!$L:$L,'Sheet1 (2)'!AC$2))</f>
        <v>1039</v>
      </c>
      <c r="AD4">
        <f>IF(SUMIFS(Pong_ELO!$G:$G,Pong_ELO!$D:$D,'Sheet1 (2)'!$A4,Pong_ELO!$L:$L,'Sheet1 (2)'!AD$2)=0,NA(),SUMIFS(Pong_ELO!$G:$G,Pong_ELO!$D:$D,'Sheet1 (2)'!$A4,Pong_ELO!$L:$L,'Sheet1 (2)'!AD$2))</f>
        <v>1022</v>
      </c>
      <c r="AE4" t="e">
        <f>IF(SUMIFS(Pong_ELO!$G:$G,Pong_ELO!$D:$D,'Sheet1 (2)'!$A4,Pong_ELO!$L:$L,'Sheet1 (2)'!AE$2)=0,NA(),SUMIFS(Pong_ELO!$G:$G,Pong_ELO!$D:$D,'Sheet1 (2)'!$A4,Pong_ELO!$L:$L,'Sheet1 (2)'!AE$2))</f>
        <v>#N/A</v>
      </c>
      <c r="AF4">
        <f>IF(SUMIFS(Pong_ELO!$G:$G,Pong_ELO!$D:$D,'Sheet1 (2)'!$A4,Pong_ELO!$L:$L,'Sheet1 (2)'!AF$2)=0,NA(),SUMIFS(Pong_ELO!$G:$G,Pong_ELO!$D:$D,'Sheet1 (2)'!$A4,Pong_ELO!$L:$L,'Sheet1 (2)'!AF$2))</f>
        <v>1028</v>
      </c>
      <c r="AG4">
        <f>IF(SUMIFS(Pong_ELO!$G:$G,Pong_ELO!$D:$D,'Sheet1 (2)'!$A4,Pong_ELO!$L:$L,'Sheet1 (2)'!AG$2)=0,NA(),SUMIFS(Pong_ELO!$G:$G,Pong_ELO!$D:$D,'Sheet1 (2)'!$A4,Pong_ELO!$L:$L,'Sheet1 (2)'!AG$2))</f>
        <v>1052</v>
      </c>
      <c r="AH4">
        <f>IF(SUMIFS(Pong_ELO!$G:$G,Pong_ELO!$D:$D,'Sheet1 (2)'!$A4,Pong_ELO!$L:$L,'Sheet1 (2)'!AH$2)=0,NA(),SUMIFS(Pong_ELO!$G:$G,Pong_ELO!$D:$D,'Sheet1 (2)'!$A4,Pong_ELO!$L:$L,'Sheet1 (2)'!AH$2))</f>
        <v>1081</v>
      </c>
      <c r="AI4">
        <f>IF(SUMIFS(Pong_ELO!$G:$G,Pong_ELO!$D:$D,'Sheet1 (2)'!$A4,Pong_ELO!$L:$L,'Sheet1 (2)'!AI$2)=0,NA(),SUMIFS(Pong_ELO!$G:$G,Pong_ELO!$D:$D,'Sheet1 (2)'!$A4,Pong_ELO!$L:$L,'Sheet1 (2)'!AI$2))</f>
        <v>1067</v>
      </c>
      <c r="AJ4">
        <f>IF(SUMIFS(Pong_ELO!$G:$G,Pong_ELO!$D:$D,'Sheet1 (2)'!$A4,Pong_ELO!$L:$L,'Sheet1 (2)'!AJ$2)=0,NA(),SUMIFS(Pong_ELO!$G:$G,Pong_ELO!$D:$D,'Sheet1 (2)'!$A4,Pong_ELO!$L:$L,'Sheet1 (2)'!AJ$2))</f>
        <v>1063</v>
      </c>
      <c r="AK4">
        <f>IF(SUMIFS(Pong_ELO!$G:$G,Pong_ELO!$D:$D,'Sheet1 (2)'!$A4,Pong_ELO!$L:$L,'Sheet1 (2)'!AK$2)=0,NA(),SUMIFS(Pong_ELO!$G:$G,Pong_ELO!$D:$D,'Sheet1 (2)'!$A4,Pong_ELO!$L:$L,'Sheet1 (2)'!AK$2))</f>
        <v>1051</v>
      </c>
      <c r="AL4">
        <f>IF(SUMIFS(Pong_ELO!$G:$G,Pong_ELO!$D:$D,'Sheet1 (2)'!$A4,Pong_ELO!$L:$L,'Sheet1 (2)'!AL$2)=0,NA(),SUMIFS(Pong_ELO!$G:$G,Pong_ELO!$D:$D,'Sheet1 (2)'!$A4,Pong_ELO!$L:$L,'Sheet1 (2)'!AL$2))</f>
        <v>1026</v>
      </c>
      <c r="AM4">
        <f>IF(SUMIFS(Pong_ELO!$G:$G,Pong_ELO!$D:$D,'Sheet1 (2)'!$A4,Pong_ELO!$L:$L,'Sheet1 (2)'!AM$2)=0,NA(),SUMIFS(Pong_ELO!$G:$G,Pong_ELO!$D:$D,'Sheet1 (2)'!$A4,Pong_ELO!$L:$L,'Sheet1 (2)'!AM$2))</f>
        <v>1027</v>
      </c>
      <c r="AN4">
        <f>IF(SUMIFS(Pong_ELO!$G:$G,Pong_ELO!$D:$D,'Sheet1 (2)'!$A4,Pong_ELO!$L:$L,'Sheet1 (2)'!AN$2)=0,NA(),SUMIFS(Pong_ELO!$G:$G,Pong_ELO!$D:$D,'Sheet1 (2)'!$A4,Pong_ELO!$L:$L,'Sheet1 (2)'!AN$2))</f>
        <v>1030</v>
      </c>
      <c r="AO4" t="e">
        <f>IF(SUMIFS(Pong_ELO!$G:$G,Pong_ELO!$D:$D,'Sheet1 (2)'!$A4,Pong_ELO!$L:$L,'Sheet1 (2)'!AO$2)=0,NA(),SUMIFS(Pong_ELO!$G:$G,Pong_ELO!$D:$D,'Sheet1 (2)'!$A4,Pong_ELO!$L:$L,'Sheet1 (2)'!AO$2))</f>
        <v>#N/A</v>
      </c>
      <c r="AP4">
        <f>IF(SUMIFS(Pong_ELO!$G:$G,Pong_ELO!$D:$D,'Sheet1 (2)'!$A4,Pong_ELO!$L:$L,'Sheet1 (2)'!AP$2)=0,NA(),SUMIFS(Pong_ELO!$G:$G,Pong_ELO!$D:$D,'Sheet1 (2)'!$A4,Pong_ELO!$L:$L,'Sheet1 (2)'!AP$2))</f>
        <v>1041</v>
      </c>
      <c r="AQ4">
        <f>IF(SUMIFS(Pong_ELO!$G:$G,Pong_ELO!$D:$D,'Sheet1 (2)'!$A4,Pong_ELO!$L:$L,'Sheet1 (2)'!AQ$2)=0,NA(),SUMIFS(Pong_ELO!$G:$G,Pong_ELO!$D:$D,'Sheet1 (2)'!$A4,Pong_ELO!$L:$L,'Sheet1 (2)'!AQ$2))</f>
        <v>1041</v>
      </c>
      <c r="AR4">
        <f>IF(SUMIFS(Pong_ELO!$G:$G,Pong_ELO!$D:$D,'Sheet1 (2)'!$A4,Pong_ELO!$L:$L,'Sheet1 (2)'!AR$2)=0,NA(),SUMIFS(Pong_ELO!$G:$G,Pong_ELO!$D:$D,'Sheet1 (2)'!$A4,Pong_ELO!$L:$L,'Sheet1 (2)'!AR$2))</f>
        <v>1061</v>
      </c>
      <c r="AS4">
        <f>IF(SUMIFS(Pong_ELO!$G:$G,Pong_ELO!$D:$D,'Sheet1 (2)'!$A4,Pong_ELO!$L:$L,'Sheet1 (2)'!AS$2)=0,NA(),SUMIFS(Pong_ELO!$G:$G,Pong_ELO!$D:$D,'Sheet1 (2)'!$A4,Pong_ELO!$L:$L,'Sheet1 (2)'!AS$2))</f>
        <v>1072</v>
      </c>
      <c r="AT4">
        <f>IF(SUMIFS(Pong_ELO!$G:$G,Pong_ELO!$D:$D,'Sheet1 (2)'!$A4,Pong_ELO!$L:$L,'Sheet1 (2)'!AT$2)=0,NA(),SUMIFS(Pong_ELO!$G:$G,Pong_ELO!$D:$D,'Sheet1 (2)'!$A4,Pong_ELO!$L:$L,'Sheet1 (2)'!AT$2))</f>
        <v>1032</v>
      </c>
      <c r="AU4">
        <f>IF(SUMIFS(Pong_ELO!$G:$G,Pong_ELO!$D:$D,'Sheet1 (2)'!$A4,Pong_ELO!$L:$L,'Sheet1 (2)'!AU$2)=0,NA(),SUMIFS(Pong_ELO!$G:$G,Pong_ELO!$D:$D,'Sheet1 (2)'!$A4,Pong_ELO!$L:$L,'Sheet1 (2)'!AU$2))</f>
        <v>1017</v>
      </c>
      <c r="AV4">
        <f>IF(SUMIFS(Pong_ELO!$G:$G,Pong_ELO!$D:$D,'Sheet1 (2)'!$A4,Pong_ELO!$L:$L,'Sheet1 (2)'!AV$2)=0,NA(),SUMIFS(Pong_ELO!$G:$G,Pong_ELO!$D:$D,'Sheet1 (2)'!$A4,Pong_ELO!$L:$L,'Sheet1 (2)'!AV$2))</f>
        <v>1017</v>
      </c>
      <c r="AW4">
        <f>IF(SUMIFS(Pong_ELO!$G:$G,Pong_ELO!$D:$D,'Sheet1 (2)'!$A4,Pong_ELO!$L:$L,'Sheet1 (2)'!AW$2)=0,NA(),SUMIFS(Pong_ELO!$G:$G,Pong_ELO!$D:$D,'Sheet1 (2)'!$A4,Pong_ELO!$L:$L,'Sheet1 (2)'!AW$2))</f>
        <v>991</v>
      </c>
      <c r="AX4">
        <f>IF(SUMIFS(Pong_ELO!$G:$G,Pong_ELO!$D:$D,'Sheet1 (2)'!$A4,Pong_ELO!$L:$L,'Sheet1 (2)'!AX$2)=0,NA(),SUMIFS(Pong_ELO!$G:$G,Pong_ELO!$D:$D,'Sheet1 (2)'!$A4,Pong_ELO!$L:$L,'Sheet1 (2)'!AX$2))</f>
        <v>1003</v>
      </c>
      <c r="AY4">
        <f>IF(SUMIFS(Pong_ELO!$G:$G,Pong_ELO!$D:$D,'Sheet1 (2)'!$A4,Pong_ELO!$L:$L,'Sheet1 (2)'!AY$2)=0,NA(),SUMIFS(Pong_ELO!$G:$G,Pong_ELO!$D:$D,'Sheet1 (2)'!$A4,Pong_ELO!$L:$L,'Sheet1 (2)'!AY$2))</f>
        <v>1002</v>
      </c>
      <c r="AZ4">
        <f>IF(SUMIFS(Pong_ELO!$G:$G,Pong_ELO!$D:$D,'Sheet1 (2)'!$A4,Pong_ELO!$L:$L,'Sheet1 (2)'!AZ$2)=0,NA(),SUMIFS(Pong_ELO!$G:$G,Pong_ELO!$D:$D,'Sheet1 (2)'!$A4,Pong_ELO!$L:$L,'Sheet1 (2)'!AZ$2))</f>
        <v>993</v>
      </c>
      <c r="BA4">
        <f>IF(SUMIFS(Pong_ELO!$G:$G,Pong_ELO!$D:$D,'Sheet1 (2)'!$A4,Pong_ELO!$L:$L,'Sheet1 (2)'!BA$2)=0,NA(),SUMIFS(Pong_ELO!$G:$G,Pong_ELO!$D:$D,'Sheet1 (2)'!$A4,Pong_ELO!$L:$L,'Sheet1 (2)'!BA$2))</f>
        <v>1004</v>
      </c>
      <c r="BB4">
        <f>IF(SUMIFS(Pong_ELO!$G:$G,Pong_ELO!$D:$D,'Sheet1 (2)'!$A4,Pong_ELO!$L:$L,'Sheet1 (2)'!BB$2)=0,NA(),SUMIFS(Pong_ELO!$G:$G,Pong_ELO!$D:$D,'Sheet1 (2)'!$A4,Pong_ELO!$L:$L,'Sheet1 (2)'!BB$2))</f>
        <v>994</v>
      </c>
      <c r="BC4">
        <f>IF(SUMIFS(Pong_ELO!$G:$G,Pong_ELO!$D:$D,'Sheet1 (2)'!$A4,Pong_ELO!$L:$L,'Sheet1 (2)'!BC$2)=0,NA(),SUMIFS(Pong_ELO!$G:$G,Pong_ELO!$D:$D,'Sheet1 (2)'!$A4,Pong_ELO!$L:$L,'Sheet1 (2)'!BC$2))</f>
        <v>978</v>
      </c>
      <c r="BD4">
        <f>IF(SUMIFS(Pong_ELO!$G:$G,Pong_ELO!$D:$D,'Sheet1 (2)'!$A4,Pong_ELO!$L:$L,'Sheet1 (2)'!BD$2)=0,NA(),SUMIFS(Pong_ELO!$G:$G,Pong_ELO!$D:$D,'Sheet1 (2)'!$A4,Pong_ELO!$L:$L,'Sheet1 (2)'!BD$2))</f>
        <v>992</v>
      </c>
      <c r="BE4">
        <f>IF(SUMIFS(Pong_ELO!$G:$G,Pong_ELO!$D:$D,'Sheet1 (2)'!$A4,Pong_ELO!$L:$L,'Sheet1 (2)'!BE$2)=0,NA(),SUMIFS(Pong_ELO!$G:$G,Pong_ELO!$D:$D,'Sheet1 (2)'!$A4,Pong_ELO!$L:$L,'Sheet1 (2)'!BE$2))</f>
        <v>974</v>
      </c>
      <c r="BF4">
        <f>IF(SUMIFS(Pong_ELO!$G:$G,Pong_ELO!$D:$D,'Sheet1 (2)'!$A4,Pong_ELO!$L:$L,'Sheet1 (2)'!BF$2)=0,NA(),SUMIFS(Pong_ELO!$G:$G,Pong_ELO!$D:$D,'Sheet1 (2)'!$A4,Pong_ELO!$L:$L,'Sheet1 (2)'!BF$2))</f>
        <v>950</v>
      </c>
      <c r="BG4">
        <f>IF(SUMIFS(Pong_ELO!$G:$G,Pong_ELO!$D:$D,'Sheet1 (2)'!$A4,Pong_ELO!$L:$L,'Sheet1 (2)'!BG$2)=0,NA(),SUMIFS(Pong_ELO!$G:$G,Pong_ELO!$D:$D,'Sheet1 (2)'!$A4,Pong_ELO!$L:$L,'Sheet1 (2)'!BG$2))</f>
        <v>950</v>
      </c>
      <c r="BH4">
        <f>IF(SUMIFS(Pong_ELO!$G:$G,Pong_ELO!$D:$D,'Sheet1 (2)'!$A4,Pong_ELO!$L:$L,'Sheet1 (2)'!BH$2)=0,NA(),SUMIFS(Pong_ELO!$G:$G,Pong_ELO!$D:$D,'Sheet1 (2)'!$A4,Pong_ELO!$L:$L,'Sheet1 (2)'!BH$2))</f>
        <v>954</v>
      </c>
      <c r="BI4">
        <f>IF(SUMIFS(Pong_ELO!$G:$G,Pong_ELO!$D:$D,'Sheet1 (2)'!$A4,Pong_ELO!$L:$L,'Sheet1 (2)'!BI$2)=0,NA(),SUMIFS(Pong_ELO!$G:$G,Pong_ELO!$D:$D,'Sheet1 (2)'!$A4,Pong_ELO!$L:$L,'Sheet1 (2)'!BI$2))</f>
        <v>954</v>
      </c>
      <c r="BJ4">
        <f>IF(SUMIFS(Pong_ELO!$G:$G,Pong_ELO!$D:$D,'Sheet1 (2)'!$A4,Pong_ELO!$L:$L,'Sheet1 (2)'!BJ$2)=0,NA(),SUMIFS(Pong_ELO!$G:$G,Pong_ELO!$D:$D,'Sheet1 (2)'!$A4,Pong_ELO!$L:$L,'Sheet1 (2)'!BJ$2))</f>
        <v>963</v>
      </c>
      <c r="BK4" s="7"/>
    </row>
    <row r="5" spans="1:63" x14ac:dyDescent="0.2">
      <c r="A5" t="s">
        <v>6</v>
      </c>
      <c r="B5">
        <v>1000</v>
      </c>
      <c r="C5">
        <f>IF(SUMIFS(Pong_ELO!$G:$G,Pong_ELO!$D:$D,'Sheet1 (2)'!$A5,Pong_ELO!$L:$L,'Sheet1 (2)'!C$2)=0,NA(),SUMIFS(Pong_ELO!$G:$G,Pong_ELO!$D:$D,'Sheet1 (2)'!$A5,Pong_ELO!$L:$L,'Sheet1 (2)'!C$2))</f>
        <v>971</v>
      </c>
      <c r="D5">
        <f>IF(SUMIFS(Pong_ELO!$G:$G,Pong_ELO!$D:$D,'Sheet1 (2)'!$A5,Pong_ELO!$L:$L,'Sheet1 (2)'!D$2)=0,NA(),SUMIFS(Pong_ELO!$G:$G,Pong_ELO!$D:$D,'Sheet1 (2)'!$A5,Pong_ELO!$L:$L,'Sheet1 (2)'!D$2))</f>
        <v>951</v>
      </c>
      <c r="E5" t="e">
        <f>IF(SUMIFS(Pong_ELO!$G:$G,Pong_ELO!$D:$D,'Sheet1 (2)'!$A5,Pong_ELO!$L:$L,'Sheet1 (2)'!E$2)=0,NA(),SUMIFS(Pong_ELO!$G:$G,Pong_ELO!$D:$D,'Sheet1 (2)'!$A5,Pong_ELO!$L:$L,'Sheet1 (2)'!E$2))</f>
        <v>#N/A</v>
      </c>
      <c r="F5">
        <f>IF(SUMIFS(Pong_ELO!$G:$G,Pong_ELO!$D:$D,'Sheet1 (2)'!$A5,Pong_ELO!$L:$L,'Sheet1 (2)'!F$2)=0,NA(),SUMIFS(Pong_ELO!$G:$G,Pong_ELO!$D:$D,'Sheet1 (2)'!$A5,Pong_ELO!$L:$L,'Sheet1 (2)'!F$2))</f>
        <v>962</v>
      </c>
      <c r="G5">
        <f>IF(SUMIFS(Pong_ELO!$G:$G,Pong_ELO!$D:$D,'Sheet1 (2)'!$A5,Pong_ELO!$L:$L,'Sheet1 (2)'!G$2)=0,NA(),SUMIFS(Pong_ELO!$G:$G,Pong_ELO!$D:$D,'Sheet1 (2)'!$A5,Pong_ELO!$L:$L,'Sheet1 (2)'!G$2))</f>
        <v>971</v>
      </c>
      <c r="H5" t="e">
        <f>IF(SUMIFS(Pong_ELO!$G:$G,Pong_ELO!$D:$D,'Sheet1 (2)'!$A5,Pong_ELO!$L:$L,'Sheet1 (2)'!H$2)=0,NA(),SUMIFS(Pong_ELO!$G:$G,Pong_ELO!$D:$D,'Sheet1 (2)'!$A5,Pong_ELO!$L:$L,'Sheet1 (2)'!H$2))</f>
        <v>#N/A</v>
      </c>
      <c r="I5">
        <f>IF(SUMIFS(Pong_ELO!$G:$G,Pong_ELO!$D:$D,'Sheet1 (2)'!$A5,Pong_ELO!$L:$L,'Sheet1 (2)'!I$2)=0,NA(),SUMIFS(Pong_ELO!$G:$G,Pong_ELO!$D:$D,'Sheet1 (2)'!$A5,Pong_ELO!$L:$L,'Sheet1 (2)'!I$2))</f>
        <v>998</v>
      </c>
      <c r="J5">
        <f>IF(SUMIFS(Pong_ELO!$G:$G,Pong_ELO!$D:$D,'Sheet1 (2)'!$A5,Pong_ELO!$L:$L,'Sheet1 (2)'!J$2)=0,NA(),SUMIFS(Pong_ELO!$G:$G,Pong_ELO!$D:$D,'Sheet1 (2)'!$A5,Pong_ELO!$L:$L,'Sheet1 (2)'!J$2))</f>
        <v>982</v>
      </c>
      <c r="K5" t="e">
        <f>IF(SUMIFS(Pong_ELO!$G:$G,Pong_ELO!$D:$D,'Sheet1 (2)'!$A5,Pong_ELO!$L:$L,'Sheet1 (2)'!K$2)=0,NA(),SUMIFS(Pong_ELO!$G:$G,Pong_ELO!$D:$D,'Sheet1 (2)'!$A5,Pong_ELO!$L:$L,'Sheet1 (2)'!K$2))</f>
        <v>#N/A</v>
      </c>
      <c r="L5">
        <f>IF(SUMIFS(Pong_ELO!$G:$G,Pong_ELO!$D:$D,'Sheet1 (2)'!$A5,Pong_ELO!$L:$L,'Sheet1 (2)'!L$2)=0,NA(),SUMIFS(Pong_ELO!$G:$G,Pong_ELO!$D:$D,'Sheet1 (2)'!$A5,Pong_ELO!$L:$L,'Sheet1 (2)'!L$2))</f>
        <v>968</v>
      </c>
      <c r="M5">
        <f>IF(SUMIFS(Pong_ELO!$G:$G,Pong_ELO!$D:$D,'Sheet1 (2)'!$A5,Pong_ELO!$L:$L,'Sheet1 (2)'!M$2)=0,NA(),SUMIFS(Pong_ELO!$G:$G,Pong_ELO!$D:$D,'Sheet1 (2)'!$A5,Pong_ELO!$L:$L,'Sheet1 (2)'!M$2))</f>
        <v>949</v>
      </c>
      <c r="N5">
        <f>IF(SUMIFS(Pong_ELO!$G:$G,Pong_ELO!$D:$D,'Sheet1 (2)'!$A5,Pong_ELO!$L:$L,'Sheet1 (2)'!N$2)=0,NA(),SUMIFS(Pong_ELO!$G:$G,Pong_ELO!$D:$D,'Sheet1 (2)'!$A5,Pong_ELO!$L:$L,'Sheet1 (2)'!N$2))</f>
        <v>928</v>
      </c>
      <c r="O5">
        <f>IF(SUMIFS(Pong_ELO!$G:$G,Pong_ELO!$D:$D,'Sheet1 (2)'!$A5,Pong_ELO!$L:$L,'Sheet1 (2)'!O$2)=0,NA(),SUMIFS(Pong_ELO!$G:$G,Pong_ELO!$D:$D,'Sheet1 (2)'!$A5,Pong_ELO!$L:$L,'Sheet1 (2)'!O$2))</f>
        <v>927</v>
      </c>
      <c r="P5" t="e">
        <f>IF(SUMIFS(Pong_ELO!$G:$G,Pong_ELO!$D:$D,'Sheet1 (2)'!$A5,Pong_ELO!$L:$L,'Sheet1 (2)'!P$2)=0,NA(),SUMIFS(Pong_ELO!$G:$G,Pong_ELO!$D:$D,'Sheet1 (2)'!$A5,Pong_ELO!$L:$L,'Sheet1 (2)'!P$2))</f>
        <v>#N/A</v>
      </c>
      <c r="Q5">
        <f>IF(SUMIFS(Pong_ELO!$G:$G,Pong_ELO!$D:$D,'Sheet1 (2)'!$A5,Pong_ELO!$L:$L,'Sheet1 (2)'!Q$2)=0,NA(),SUMIFS(Pong_ELO!$G:$G,Pong_ELO!$D:$D,'Sheet1 (2)'!$A5,Pong_ELO!$L:$L,'Sheet1 (2)'!Q$2))</f>
        <v>911</v>
      </c>
      <c r="R5">
        <f>IF(SUMIFS(Pong_ELO!$G:$G,Pong_ELO!$D:$D,'Sheet1 (2)'!$A5,Pong_ELO!$L:$L,'Sheet1 (2)'!R$2)=0,NA(),SUMIFS(Pong_ELO!$G:$G,Pong_ELO!$D:$D,'Sheet1 (2)'!$A5,Pong_ELO!$L:$L,'Sheet1 (2)'!R$2))</f>
        <v>895</v>
      </c>
      <c r="S5">
        <f>IF(SUMIFS(Pong_ELO!$G:$G,Pong_ELO!$D:$D,'Sheet1 (2)'!$A5,Pong_ELO!$L:$L,'Sheet1 (2)'!S$2)=0,NA(),SUMIFS(Pong_ELO!$G:$G,Pong_ELO!$D:$D,'Sheet1 (2)'!$A5,Pong_ELO!$L:$L,'Sheet1 (2)'!S$2))</f>
        <v>919</v>
      </c>
      <c r="T5">
        <f>IF(SUMIFS(Pong_ELO!$G:$G,Pong_ELO!$D:$D,'Sheet1 (2)'!$A5,Pong_ELO!$L:$L,'Sheet1 (2)'!T$2)=0,NA(),SUMIFS(Pong_ELO!$G:$G,Pong_ELO!$D:$D,'Sheet1 (2)'!$A5,Pong_ELO!$L:$L,'Sheet1 (2)'!T$2))</f>
        <v>901</v>
      </c>
      <c r="U5" t="e">
        <f>IF(SUMIFS(Pong_ELO!$G:$G,Pong_ELO!$D:$D,'Sheet1 (2)'!$A5,Pong_ELO!$L:$L,'Sheet1 (2)'!U$2)=0,NA(),SUMIFS(Pong_ELO!$G:$G,Pong_ELO!$D:$D,'Sheet1 (2)'!$A5,Pong_ELO!$L:$L,'Sheet1 (2)'!U$2))</f>
        <v>#N/A</v>
      </c>
      <c r="V5">
        <f>IF(SUMIFS(Pong_ELO!$G:$G,Pong_ELO!$D:$D,'Sheet1 (2)'!$A5,Pong_ELO!$L:$L,'Sheet1 (2)'!V$2)=0,NA(),SUMIFS(Pong_ELO!$G:$G,Pong_ELO!$D:$D,'Sheet1 (2)'!$A5,Pong_ELO!$L:$L,'Sheet1 (2)'!V$2))</f>
        <v>893</v>
      </c>
      <c r="W5">
        <f>IF(SUMIFS(Pong_ELO!$G:$G,Pong_ELO!$D:$D,'Sheet1 (2)'!$A5,Pong_ELO!$L:$L,'Sheet1 (2)'!W$2)=0,NA(),SUMIFS(Pong_ELO!$G:$G,Pong_ELO!$D:$D,'Sheet1 (2)'!$A5,Pong_ELO!$L:$L,'Sheet1 (2)'!W$2))</f>
        <v>883</v>
      </c>
      <c r="X5">
        <f>IF(SUMIFS(Pong_ELO!$G:$G,Pong_ELO!$D:$D,'Sheet1 (2)'!$A5,Pong_ELO!$L:$L,'Sheet1 (2)'!X$2)=0,NA(),SUMIFS(Pong_ELO!$G:$G,Pong_ELO!$D:$D,'Sheet1 (2)'!$A5,Pong_ELO!$L:$L,'Sheet1 (2)'!X$2))</f>
        <v>890</v>
      </c>
      <c r="Y5">
        <f>IF(SUMIFS(Pong_ELO!$G:$G,Pong_ELO!$D:$D,'Sheet1 (2)'!$A5,Pong_ELO!$L:$L,'Sheet1 (2)'!Y$2)=0,NA(),SUMIFS(Pong_ELO!$G:$G,Pong_ELO!$D:$D,'Sheet1 (2)'!$A5,Pong_ELO!$L:$L,'Sheet1 (2)'!Y$2))</f>
        <v>870</v>
      </c>
      <c r="Z5">
        <f>IF(SUMIFS(Pong_ELO!$G:$G,Pong_ELO!$D:$D,'Sheet1 (2)'!$A5,Pong_ELO!$L:$L,'Sheet1 (2)'!Z$2)=0,NA(),SUMIFS(Pong_ELO!$G:$G,Pong_ELO!$D:$D,'Sheet1 (2)'!$A5,Pong_ELO!$L:$L,'Sheet1 (2)'!Z$2))</f>
        <v>901</v>
      </c>
      <c r="AA5">
        <f>IF(SUMIFS(Pong_ELO!$G:$G,Pong_ELO!$D:$D,'Sheet1 (2)'!$A5,Pong_ELO!$L:$L,'Sheet1 (2)'!AA$2)=0,NA(),SUMIFS(Pong_ELO!$G:$G,Pong_ELO!$D:$D,'Sheet1 (2)'!$A5,Pong_ELO!$L:$L,'Sheet1 (2)'!AA$2))</f>
        <v>882</v>
      </c>
      <c r="AB5">
        <f>IF(SUMIFS(Pong_ELO!$G:$G,Pong_ELO!$D:$D,'Sheet1 (2)'!$A5,Pong_ELO!$L:$L,'Sheet1 (2)'!AB$2)=0,NA(),SUMIFS(Pong_ELO!$G:$G,Pong_ELO!$D:$D,'Sheet1 (2)'!$A5,Pong_ELO!$L:$L,'Sheet1 (2)'!AB$2))</f>
        <v>866</v>
      </c>
      <c r="AC5">
        <f>IF(SUMIFS(Pong_ELO!$G:$G,Pong_ELO!$D:$D,'Sheet1 (2)'!$A5,Pong_ELO!$L:$L,'Sheet1 (2)'!AC$2)=0,NA(),SUMIFS(Pong_ELO!$G:$G,Pong_ELO!$D:$D,'Sheet1 (2)'!$A5,Pong_ELO!$L:$L,'Sheet1 (2)'!AC$2))</f>
        <v>847</v>
      </c>
      <c r="AD5">
        <f>IF(SUMIFS(Pong_ELO!$G:$G,Pong_ELO!$D:$D,'Sheet1 (2)'!$A5,Pong_ELO!$L:$L,'Sheet1 (2)'!AD$2)=0,NA(),SUMIFS(Pong_ELO!$G:$G,Pong_ELO!$D:$D,'Sheet1 (2)'!$A5,Pong_ELO!$L:$L,'Sheet1 (2)'!AD$2))</f>
        <v>842</v>
      </c>
      <c r="AE5" t="e">
        <f>IF(SUMIFS(Pong_ELO!$G:$G,Pong_ELO!$D:$D,'Sheet1 (2)'!$A5,Pong_ELO!$L:$L,'Sheet1 (2)'!AE$2)=0,NA(),SUMIFS(Pong_ELO!$G:$G,Pong_ELO!$D:$D,'Sheet1 (2)'!$A5,Pong_ELO!$L:$L,'Sheet1 (2)'!AE$2))</f>
        <v>#N/A</v>
      </c>
      <c r="AF5">
        <f>IF(SUMIFS(Pong_ELO!$G:$G,Pong_ELO!$D:$D,'Sheet1 (2)'!$A5,Pong_ELO!$L:$L,'Sheet1 (2)'!AF$2)=0,NA(),SUMIFS(Pong_ELO!$G:$G,Pong_ELO!$D:$D,'Sheet1 (2)'!$A5,Pong_ELO!$L:$L,'Sheet1 (2)'!AF$2))</f>
        <v>827</v>
      </c>
      <c r="AG5">
        <f>IF(SUMIFS(Pong_ELO!$G:$G,Pong_ELO!$D:$D,'Sheet1 (2)'!$A5,Pong_ELO!$L:$L,'Sheet1 (2)'!AG$2)=0,NA(),SUMIFS(Pong_ELO!$G:$G,Pong_ELO!$D:$D,'Sheet1 (2)'!$A5,Pong_ELO!$L:$L,'Sheet1 (2)'!AG$2))</f>
        <v>811</v>
      </c>
      <c r="AH5">
        <f>IF(SUMIFS(Pong_ELO!$G:$G,Pong_ELO!$D:$D,'Sheet1 (2)'!$A5,Pong_ELO!$L:$L,'Sheet1 (2)'!AH$2)=0,NA(),SUMIFS(Pong_ELO!$G:$G,Pong_ELO!$D:$D,'Sheet1 (2)'!$A5,Pong_ELO!$L:$L,'Sheet1 (2)'!AH$2))</f>
        <v>799</v>
      </c>
      <c r="AI5">
        <f>IF(SUMIFS(Pong_ELO!$G:$G,Pong_ELO!$D:$D,'Sheet1 (2)'!$A5,Pong_ELO!$L:$L,'Sheet1 (2)'!AI$2)=0,NA(),SUMIFS(Pong_ELO!$G:$G,Pong_ELO!$D:$D,'Sheet1 (2)'!$A5,Pong_ELO!$L:$L,'Sheet1 (2)'!AI$2))</f>
        <v>805</v>
      </c>
      <c r="AJ5">
        <f>IF(SUMIFS(Pong_ELO!$G:$G,Pong_ELO!$D:$D,'Sheet1 (2)'!$A5,Pong_ELO!$L:$L,'Sheet1 (2)'!AJ$2)=0,NA(),SUMIFS(Pong_ELO!$G:$G,Pong_ELO!$D:$D,'Sheet1 (2)'!$A5,Pong_ELO!$L:$L,'Sheet1 (2)'!AJ$2))</f>
        <v>818</v>
      </c>
      <c r="AK5">
        <f>IF(SUMIFS(Pong_ELO!$G:$G,Pong_ELO!$D:$D,'Sheet1 (2)'!$A5,Pong_ELO!$L:$L,'Sheet1 (2)'!AK$2)=0,NA(),SUMIFS(Pong_ELO!$G:$G,Pong_ELO!$D:$D,'Sheet1 (2)'!$A5,Pong_ELO!$L:$L,'Sheet1 (2)'!AK$2))</f>
        <v>838</v>
      </c>
      <c r="AL5">
        <f>IF(SUMIFS(Pong_ELO!$G:$G,Pong_ELO!$D:$D,'Sheet1 (2)'!$A5,Pong_ELO!$L:$L,'Sheet1 (2)'!AL$2)=0,NA(),SUMIFS(Pong_ELO!$G:$G,Pong_ELO!$D:$D,'Sheet1 (2)'!$A5,Pong_ELO!$L:$L,'Sheet1 (2)'!AL$2))</f>
        <v>890</v>
      </c>
      <c r="AM5">
        <f>IF(SUMIFS(Pong_ELO!$G:$G,Pong_ELO!$D:$D,'Sheet1 (2)'!$A5,Pong_ELO!$L:$L,'Sheet1 (2)'!AM$2)=0,NA(),SUMIFS(Pong_ELO!$G:$G,Pong_ELO!$D:$D,'Sheet1 (2)'!$A5,Pong_ELO!$L:$L,'Sheet1 (2)'!AM$2))</f>
        <v>905</v>
      </c>
      <c r="AN5">
        <f>IF(SUMIFS(Pong_ELO!$G:$G,Pong_ELO!$D:$D,'Sheet1 (2)'!$A5,Pong_ELO!$L:$L,'Sheet1 (2)'!AN$2)=0,NA(),SUMIFS(Pong_ELO!$G:$G,Pong_ELO!$D:$D,'Sheet1 (2)'!$A5,Pong_ELO!$L:$L,'Sheet1 (2)'!AN$2))</f>
        <v>927</v>
      </c>
      <c r="AO5" t="e">
        <f>IF(SUMIFS(Pong_ELO!$G:$G,Pong_ELO!$D:$D,'Sheet1 (2)'!$A5,Pong_ELO!$L:$L,'Sheet1 (2)'!AO$2)=0,NA(),SUMIFS(Pong_ELO!$G:$G,Pong_ELO!$D:$D,'Sheet1 (2)'!$A5,Pong_ELO!$L:$L,'Sheet1 (2)'!AO$2))</f>
        <v>#N/A</v>
      </c>
      <c r="AP5">
        <f>IF(SUMIFS(Pong_ELO!$G:$G,Pong_ELO!$D:$D,'Sheet1 (2)'!$A5,Pong_ELO!$L:$L,'Sheet1 (2)'!AP$2)=0,NA(),SUMIFS(Pong_ELO!$G:$G,Pong_ELO!$D:$D,'Sheet1 (2)'!$A5,Pong_ELO!$L:$L,'Sheet1 (2)'!AP$2))</f>
        <v>916</v>
      </c>
      <c r="AQ5">
        <f>IF(SUMIFS(Pong_ELO!$G:$G,Pong_ELO!$D:$D,'Sheet1 (2)'!$A5,Pong_ELO!$L:$L,'Sheet1 (2)'!AQ$2)=0,NA(),SUMIFS(Pong_ELO!$G:$G,Pong_ELO!$D:$D,'Sheet1 (2)'!$A5,Pong_ELO!$L:$L,'Sheet1 (2)'!AQ$2))</f>
        <v>912</v>
      </c>
      <c r="AR5">
        <f>IF(SUMIFS(Pong_ELO!$G:$G,Pong_ELO!$D:$D,'Sheet1 (2)'!$A5,Pong_ELO!$L:$L,'Sheet1 (2)'!AR$2)=0,NA(),SUMIFS(Pong_ELO!$G:$G,Pong_ELO!$D:$D,'Sheet1 (2)'!$A5,Pong_ELO!$L:$L,'Sheet1 (2)'!AR$2))</f>
        <v>938</v>
      </c>
      <c r="AS5">
        <f>IF(SUMIFS(Pong_ELO!$G:$G,Pong_ELO!$D:$D,'Sheet1 (2)'!$A5,Pong_ELO!$L:$L,'Sheet1 (2)'!AS$2)=0,NA(),SUMIFS(Pong_ELO!$G:$G,Pong_ELO!$D:$D,'Sheet1 (2)'!$A5,Pong_ELO!$L:$L,'Sheet1 (2)'!AS$2))</f>
        <v>925</v>
      </c>
      <c r="AT5" t="e">
        <f>IF(SUMIFS(Pong_ELO!$G:$G,Pong_ELO!$D:$D,'Sheet1 (2)'!$A5,Pong_ELO!$L:$L,'Sheet1 (2)'!AT$2)=0,NA(),SUMIFS(Pong_ELO!$G:$G,Pong_ELO!$D:$D,'Sheet1 (2)'!$A5,Pong_ELO!$L:$L,'Sheet1 (2)'!AT$2))</f>
        <v>#N/A</v>
      </c>
      <c r="AU5">
        <f>IF(SUMIFS(Pong_ELO!$G:$G,Pong_ELO!$D:$D,'Sheet1 (2)'!$A5,Pong_ELO!$L:$L,'Sheet1 (2)'!AU$2)=0,NA(),SUMIFS(Pong_ELO!$G:$G,Pong_ELO!$D:$D,'Sheet1 (2)'!$A5,Pong_ELO!$L:$L,'Sheet1 (2)'!AU$2))</f>
        <v>928</v>
      </c>
      <c r="AV5">
        <f>IF(SUMIFS(Pong_ELO!$G:$G,Pong_ELO!$D:$D,'Sheet1 (2)'!$A5,Pong_ELO!$L:$L,'Sheet1 (2)'!AV$2)=0,NA(),SUMIFS(Pong_ELO!$G:$G,Pong_ELO!$D:$D,'Sheet1 (2)'!$A5,Pong_ELO!$L:$L,'Sheet1 (2)'!AV$2))</f>
        <v>920</v>
      </c>
      <c r="AW5">
        <f>IF(SUMIFS(Pong_ELO!$G:$G,Pong_ELO!$D:$D,'Sheet1 (2)'!$A5,Pong_ELO!$L:$L,'Sheet1 (2)'!AW$2)=0,NA(),SUMIFS(Pong_ELO!$G:$G,Pong_ELO!$D:$D,'Sheet1 (2)'!$A5,Pong_ELO!$L:$L,'Sheet1 (2)'!AW$2))</f>
        <v>922</v>
      </c>
      <c r="AX5">
        <f>IF(SUMIFS(Pong_ELO!$G:$G,Pong_ELO!$D:$D,'Sheet1 (2)'!$A5,Pong_ELO!$L:$L,'Sheet1 (2)'!AX$2)=0,NA(),SUMIFS(Pong_ELO!$G:$G,Pong_ELO!$D:$D,'Sheet1 (2)'!$A5,Pong_ELO!$L:$L,'Sheet1 (2)'!AX$2))</f>
        <v>917</v>
      </c>
      <c r="AY5" t="e">
        <f>IF(SUMIFS(Pong_ELO!$G:$G,Pong_ELO!$D:$D,'Sheet1 (2)'!$A5,Pong_ELO!$L:$L,'Sheet1 (2)'!AY$2)=0,NA(),SUMIFS(Pong_ELO!$G:$G,Pong_ELO!$D:$D,'Sheet1 (2)'!$A5,Pong_ELO!$L:$L,'Sheet1 (2)'!AY$2))</f>
        <v>#N/A</v>
      </c>
      <c r="AZ5">
        <f>IF(SUMIFS(Pong_ELO!$G:$G,Pong_ELO!$D:$D,'Sheet1 (2)'!$A5,Pong_ELO!$L:$L,'Sheet1 (2)'!AZ$2)=0,NA(),SUMIFS(Pong_ELO!$G:$G,Pong_ELO!$D:$D,'Sheet1 (2)'!$A5,Pong_ELO!$L:$L,'Sheet1 (2)'!AZ$2))</f>
        <v>938</v>
      </c>
      <c r="BA5">
        <f>IF(SUMIFS(Pong_ELO!$G:$G,Pong_ELO!$D:$D,'Sheet1 (2)'!$A5,Pong_ELO!$L:$L,'Sheet1 (2)'!BA$2)=0,NA(),SUMIFS(Pong_ELO!$G:$G,Pong_ELO!$D:$D,'Sheet1 (2)'!$A5,Pong_ELO!$L:$L,'Sheet1 (2)'!BA$2))</f>
        <v>934</v>
      </c>
      <c r="BB5">
        <f>IF(SUMIFS(Pong_ELO!$G:$G,Pong_ELO!$D:$D,'Sheet1 (2)'!$A5,Pong_ELO!$L:$L,'Sheet1 (2)'!BB$2)=0,NA(),SUMIFS(Pong_ELO!$G:$G,Pong_ELO!$D:$D,'Sheet1 (2)'!$A5,Pong_ELO!$L:$L,'Sheet1 (2)'!BB$2))</f>
        <v>905</v>
      </c>
      <c r="BC5">
        <f>IF(SUMIFS(Pong_ELO!$G:$G,Pong_ELO!$D:$D,'Sheet1 (2)'!$A5,Pong_ELO!$L:$L,'Sheet1 (2)'!BC$2)=0,NA(),SUMIFS(Pong_ELO!$G:$G,Pong_ELO!$D:$D,'Sheet1 (2)'!$A5,Pong_ELO!$L:$L,'Sheet1 (2)'!BC$2))</f>
        <v>897</v>
      </c>
      <c r="BD5">
        <f>IF(SUMIFS(Pong_ELO!$G:$G,Pong_ELO!$D:$D,'Sheet1 (2)'!$A5,Pong_ELO!$L:$L,'Sheet1 (2)'!BD$2)=0,NA(),SUMIFS(Pong_ELO!$G:$G,Pong_ELO!$D:$D,'Sheet1 (2)'!$A5,Pong_ELO!$L:$L,'Sheet1 (2)'!BD$2))</f>
        <v>874</v>
      </c>
      <c r="BE5">
        <f>IF(SUMIFS(Pong_ELO!$G:$G,Pong_ELO!$D:$D,'Sheet1 (2)'!$A5,Pong_ELO!$L:$L,'Sheet1 (2)'!BE$2)=0,NA(),SUMIFS(Pong_ELO!$G:$G,Pong_ELO!$D:$D,'Sheet1 (2)'!$A5,Pong_ELO!$L:$L,'Sheet1 (2)'!BE$2))</f>
        <v>871</v>
      </c>
      <c r="BF5">
        <f>IF(SUMIFS(Pong_ELO!$G:$G,Pong_ELO!$D:$D,'Sheet1 (2)'!$A5,Pong_ELO!$L:$L,'Sheet1 (2)'!BF$2)=0,NA(),SUMIFS(Pong_ELO!$G:$G,Pong_ELO!$D:$D,'Sheet1 (2)'!$A5,Pong_ELO!$L:$L,'Sheet1 (2)'!BF$2))</f>
        <v>865</v>
      </c>
      <c r="BG5">
        <f>IF(SUMIFS(Pong_ELO!$G:$G,Pong_ELO!$D:$D,'Sheet1 (2)'!$A5,Pong_ELO!$L:$L,'Sheet1 (2)'!BG$2)=0,NA(),SUMIFS(Pong_ELO!$G:$G,Pong_ELO!$D:$D,'Sheet1 (2)'!$A5,Pong_ELO!$L:$L,'Sheet1 (2)'!BG$2))</f>
        <v>856</v>
      </c>
      <c r="BH5">
        <f>IF(SUMIFS(Pong_ELO!$G:$G,Pong_ELO!$D:$D,'Sheet1 (2)'!$A5,Pong_ELO!$L:$L,'Sheet1 (2)'!BH$2)=0,NA(),SUMIFS(Pong_ELO!$G:$G,Pong_ELO!$D:$D,'Sheet1 (2)'!$A5,Pong_ELO!$L:$L,'Sheet1 (2)'!BH$2))</f>
        <v>838</v>
      </c>
      <c r="BI5" t="e">
        <f>IF(SUMIFS(Pong_ELO!$G:$G,Pong_ELO!$D:$D,'Sheet1 (2)'!$A5,Pong_ELO!$L:$L,'Sheet1 (2)'!BI$2)=0,NA(),SUMIFS(Pong_ELO!$G:$G,Pong_ELO!$D:$D,'Sheet1 (2)'!$A5,Pong_ELO!$L:$L,'Sheet1 (2)'!BI$2))</f>
        <v>#N/A</v>
      </c>
      <c r="BJ5">
        <f>IF(SUMIFS(Pong_ELO!$G:$G,Pong_ELO!$D:$D,'Sheet1 (2)'!$A5,Pong_ELO!$L:$L,'Sheet1 (2)'!BJ$2)=0,NA(),SUMIFS(Pong_ELO!$G:$G,Pong_ELO!$D:$D,'Sheet1 (2)'!$A5,Pong_ELO!$L:$L,'Sheet1 (2)'!BJ$2))</f>
        <v>835</v>
      </c>
      <c r="BK5" s="7"/>
    </row>
    <row r="6" spans="1:63" x14ac:dyDescent="0.2">
      <c r="A6" t="s">
        <v>7</v>
      </c>
      <c r="B6">
        <v>1000</v>
      </c>
      <c r="C6">
        <f>IF(SUMIFS(Pong_ELO!$G:$G,Pong_ELO!$D:$D,'Sheet1 (2)'!$A6,Pong_ELO!$L:$L,'Sheet1 (2)'!C$2)=0,NA(),SUMIFS(Pong_ELO!$G:$G,Pong_ELO!$D:$D,'Sheet1 (2)'!$A6,Pong_ELO!$L:$L,'Sheet1 (2)'!C$2))</f>
        <v>997</v>
      </c>
      <c r="D6" t="e">
        <f>IF(SUMIFS(Pong_ELO!$G:$G,Pong_ELO!$D:$D,'Sheet1 (2)'!$A6,Pong_ELO!$L:$L,'Sheet1 (2)'!D$2)=0,NA(),SUMIFS(Pong_ELO!$G:$G,Pong_ELO!$D:$D,'Sheet1 (2)'!$A6,Pong_ELO!$L:$L,'Sheet1 (2)'!D$2))</f>
        <v>#N/A</v>
      </c>
      <c r="E6">
        <f>IF(SUMIFS(Pong_ELO!$G:$G,Pong_ELO!$D:$D,'Sheet1 (2)'!$A6,Pong_ELO!$L:$L,'Sheet1 (2)'!E$2)=0,NA(),SUMIFS(Pong_ELO!$G:$G,Pong_ELO!$D:$D,'Sheet1 (2)'!$A6,Pong_ELO!$L:$L,'Sheet1 (2)'!E$2))</f>
        <v>994</v>
      </c>
      <c r="F6" t="e">
        <f>IF(SUMIFS(Pong_ELO!$G:$G,Pong_ELO!$D:$D,'Sheet1 (2)'!$A6,Pong_ELO!$L:$L,'Sheet1 (2)'!F$2)=0,NA(),SUMIFS(Pong_ELO!$G:$G,Pong_ELO!$D:$D,'Sheet1 (2)'!$A6,Pong_ELO!$L:$L,'Sheet1 (2)'!F$2))</f>
        <v>#N/A</v>
      </c>
      <c r="G6">
        <f>IF(SUMIFS(Pong_ELO!$G:$G,Pong_ELO!$D:$D,'Sheet1 (2)'!$A6,Pong_ELO!$L:$L,'Sheet1 (2)'!G$2)=0,NA(),SUMIFS(Pong_ELO!$G:$G,Pong_ELO!$D:$D,'Sheet1 (2)'!$A6,Pong_ELO!$L:$L,'Sheet1 (2)'!G$2))</f>
        <v>979</v>
      </c>
      <c r="H6">
        <f>IF(SUMIFS(Pong_ELO!$G:$G,Pong_ELO!$D:$D,'Sheet1 (2)'!$A6,Pong_ELO!$L:$L,'Sheet1 (2)'!H$2)=0,NA(),SUMIFS(Pong_ELO!$G:$G,Pong_ELO!$D:$D,'Sheet1 (2)'!$A6,Pong_ELO!$L:$L,'Sheet1 (2)'!H$2))</f>
        <v>975</v>
      </c>
      <c r="I6" t="e">
        <f>IF(SUMIFS(Pong_ELO!$G:$G,Pong_ELO!$D:$D,'Sheet1 (2)'!$A6,Pong_ELO!$L:$L,'Sheet1 (2)'!I$2)=0,NA(),SUMIFS(Pong_ELO!$G:$G,Pong_ELO!$D:$D,'Sheet1 (2)'!$A6,Pong_ELO!$L:$L,'Sheet1 (2)'!I$2))</f>
        <v>#N/A</v>
      </c>
      <c r="J6">
        <f>IF(SUMIFS(Pong_ELO!$G:$G,Pong_ELO!$D:$D,'Sheet1 (2)'!$A6,Pong_ELO!$L:$L,'Sheet1 (2)'!J$2)=0,NA(),SUMIFS(Pong_ELO!$G:$G,Pong_ELO!$D:$D,'Sheet1 (2)'!$A6,Pong_ELO!$L:$L,'Sheet1 (2)'!J$2))</f>
        <v>982</v>
      </c>
      <c r="K6" t="e">
        <f>IF(SUMIFS(Pong_ELO!$G:$G,Pong_ELO!$D:$D,'Sheet1 (2)'!$A6,Pong_ELO!$L:$L,'Sheet1 (2)'!K$2)=0,NA(),SUMIFS(Pong_ELO!$G:$G,Pong_ELO!$D:$D,'Sheet1 (2)'!$A6,Pong_ELO!$L:$L,'Sheet1 (2)'!K$2))</f>
        <v>#N/A</v>
      </c>
      <c r="L6">
        <f>IF(SUMIFS(Pong_ELO!$G:$G,Pong_ELO!$D:$D,'Sheet1 (2)'!$A6,Pong_ELO!$L:$L,'Sheet1 (2)'!L$2)=0,NA(),SUMIFS(Pong_ELO!$G:$G,Pong_ELO!$D:$D,'Sheet1 (2)'!$A6,Pong_ELO!$L:$L,'Sheet1 (2)'!L$2))</f>
        <v>999</v>
      </c>
      <c r="M6">
        <f>IF(SUMIFS(Pong_ELO!$G:$G,Pong_ELO!$D:$D,'Sheet1 (2)'!$A6,Pong_ELO!$L:$L,'Sheet1 (2)'!M$2)=0,NA(),SUMIFS(Pong_ELO!$G:$G,Pong_ELO!$D:$D,'Sheet1 (2)'!$A6,Pong_ELO!$L:$L,'Sheet1 (2)'!M$2))</f>
        <v>1032</v>
      </c>
      <c r="N6">
        <f>IF(SUMIFS(Pong_ELO!$G:$G,Pong_ELO!$D:$D,'Sheet1 (2)'!$A6,Pong_ELO!$L:$L,'Sheet1 (2)'!N$2)=0,NA(),SUMIFS(Pong_ELO!$G:$G,Pong_ELO!$D:$D,'Sheet1 (2)'!$A6,Pong_ELO!$L:$L,'Sheet1 (2)'!N$2))</f>
        <v>1066</v>
      </c>
      <c r="O6">
        <f>IF(SUMIFS(Pong_ELO!$G:$G,Pong_ELO!$D:$D,'Sheet1 (2)'!$A6,Pong_ELO!$L:$L,'Sheet1 (2)'!O$2)=0,NA(),SUMIFS(Pong_ELO!$G:$G,Pong_ELO!$D:$D,'Sheet1 (2)'!$A6,Pong_ELO!$L:$L,'Sheet1 (2)'!O$2))</f>
        <v>1046</v>
      </c>
      <c r="P6">
        <f>IF(SUMIFS(Pong_ELO!$G:$G,Pong_ELO!$D:$D,'Sheet1 (2)'!$A6,Pong_ELO!$L:$L,'Sheet1 (2)'!P$2)=0,NA(),SUMIFS(Pong_ELO!$G:$G,Pong_ELO!$D:$D,'Sheet1 (2)'!$A6,Pong_ELO!$L:$L,'Sheet1 (2)'!P$2))</f>
        <v>1050</v>
      </c>
      <c r="Q6">
        <f>IF(SUMIFS(Pong_ELO!$G:$G,Pong_ELO!$D:$D,'Sheet1 (2)'!$A6,Pong_ELO!$L:$L,'Sheet1 (2)'!Q$2)=0,NA(),SUMIFS(Pong_ELO!$G:$G,Pong_ELO!$D:$D,'Sheet1 (2)'!$A6,Pong_ELO!$L:$L,'Sheet1 (2)'!Q$2))</f>
        <v>1032</v>
      </c>
      <c r="R6">
        <f>IF(SUMIFS(Pong_ELO!$G:$G,Pong_ELO!$D:$D,'Sheet1 (2)'!$A6,Pong_ELO!$L:$L,'Sheet1 (2)'!R$2)=0,NA(),SUMIFS(Pong_ELO!$G:$G,Pong_ELO!$D:$D,'Sheet1 (2)'!$A6,Pong_ELO!$L:$L,'Sheet1 (2)'!R$2))</f>
        <v>1028</v>
      </c>
      <c r="S6">
        <f>IF(SUMIFS(Pong_ELO!$G:$G,Pong_ELO!$D:$D,'Sheet1 (2)'!$A6,Pong_ELO!$L:$L,'Sheet1 (2)'!S$2)=0,NA(),SUMIFS(Pong_ELO!$G:$G,Pong_ELO!$D:$D,'Sheet1 (2)'!$A6,Pong_ELO!$L:$L,'Sheet1 (2)'!S$2))</f>
        <v>1038</v>
      </c>
      <c r="T6">
        <f>IF(SUMIFS(Pong_ELO!$G:$G,Pong_ELO!$D:$D,'Sheet1 (2)'!$A6,Pong_ELO!$L:$L,'Sheet1 (2)'!T$2)=0,NA(),SUMIFS(Pong_ELO!$G:$G,Pong_ELO!$D:$D,'Sheet1 (2)'!$A6,Pong_ELO!$L:$L,'Sheet1 (2)'!T$2))</f>
        <v>1056</v>
      </c>
      <c r="U6" t="e">
        <f>IF(SUMIFS(Pong_ELO!$G:$G,Pong_ELO!$D:$D,'Sheet1 (2)'!$A6,Pong_ELO!$L:$L,'Sheet1 (2)'!U$2)=0,NA(),SUMIFS(Pong_ELO!$G:$G,Pong_ELO!$D:$D,'Sheet1 (2)'!$A6,Pong_ELO!$L:$L,'Sheet1 (2)'!U$2))</f>
        <v>#N/A</v>
      </c>
      <c r="V6">
        <f>IF(SUMIFS(Pong_ELO!$G:$G,Pong_ELO!$D:$D,'Sheet1 (2)'!$A6,Pong_ELO!$L:$L,'Sheet1 (2)'!V$2)=0,NA(),SUMIFS(Pong_ELO!$G:$G,Pong_ELO!$D:$D,'Sheet1 (2)'!$A6,Pong_ELO!$L:$L,'Sheet1 (2)'!V$2))</f>
        <v>1046</v>
      </c>
      <c r="W6">
        <f>IF(SUMIFS(Pong_ELO!$G:$G,Pong_ELO!$D:$D,'Sheet1 (2)'!$A6,Pong_ELO!$L:$L,'Sheet1 (2)'!W$2)=0,NA(),SUMIFS(Pong_ELO!$G:$G,Pong_ELO!$D:$D,'Sheet1 (2)'!$A6,Pong_ELO!$L:$L,'Sheet1 (2)'!W$2))</f>
        <v>1057</v>
      </c>
      <c r="X6">
        <f>IF(SUMIFS(Pong_ELO!$G:$G,Pong_ELO!$D:$D,'Sheet1 (2)'!$A6,Pong_ELO!$L:$L,'Sheet1 (2)'!X$2)=0,NA(),SUMIFS(Pong_ELO!$G:$G,Pong_ELO!$D:$D,'Sheet1 (2)'!$A6,Pong_ELO!$L:$L,'Sheet1 (2)'!X$2))</f>
        <v>1061</v>
      </c>
      <c r="Y6">
        <f>IF(SUMIFS(Pong_ELO!$G:$G,Pong_ELO!$D:$D,'Sheet1 (2)'!$A6,Pong_ELO!$L:$L,'Sheet1 (2)'!Y$2)=0,NA(),SUMIFS(Pong_ELO!$G:$G,Pong_ELO!$D:$D,'Sheet1 (2)'!$A6,Pong_ELO!$L:$L,'Sheet1 (2)'!Y$2))</f>
        <v>1048</v>
      </c>
      <c r="Z6">
        <f>IF(SUMIFS(Pong_ELO!$G:$G,Pong_ELO!$D:$D,'Sheet1 (2)'!$A6,Pong_ELO!$L:$L,'Sheet1 (2)'!Z$2)=0,NA(),SUMIFS(Pong_ELO!$G:$G,Pong_ELO!$D:$D,'Sheet1 (2)'!$A6,Pong_ELO!$L:$L,'Sheet1 (2)'!Z$2))</f>
        <v>1027</v>
      </c>
      <c r="AA6">
        <f>IF(SUMIFS(Pong_ELO!$G:$G,Pong_ELO!$D:$D,'Sheet1 (2)'!$A6,Pong_ELO!$L:$L,'Sheet1 (2)'!AA$2)=0,NA(),SUMIFS(Pong_ELO!$G:$G,Pong_ELO!$D:$D,'Sheet1 (2)'!$A6,Pong_ELO!$L:$L,'Sheet1 (2)'!AA$2))</f>
        <v>1025</v>
      </c>
      <c r="AB6">
        <f>IF(SUMIFS(Pong_ELO!$G:$G,Pong_ELO!$D:$D,'Sheet1 (2)'!$A6,Pong_ELO!$L:$L,'Sheet1 (2)'!AB$2)=0,NA(),SUMIFS(Pong_ELO!$G:$G,Pong_ELO!$D:$D,'Sheet1 (2)'!$A6,Pong_ELO!$L:$L,'Sheet1 (2)'!AB$2))</f>
        <v>1059</v>
      </c>
      <c r="AC6">
        <f>IF(SUMIFS(Pong_ELO!$G:$G,Pong_ELO!$D:$D,'Sheet1 (2)'!$A6,Pong_ELO!$L:$L,'Sheet1 (2)'!AC$2)=0,NA(),SUMIFS(Pong_ELO!$G:$G,Pong_ELO!$D:$D,'Sheet1 (2)'!$A6,Pong_ELO!$L:$L,'Sheet1 (2)'!AC$2))</f>
        <v>1061</v>
      </c>
      <c r="AD6">
        <f>IF(SUMIFS(Pong_ELO!$G:$G,Pong_ELO!$D:$D,'Sheet1 (2)'!$A6,Pong_ELO!$L:$L,'Sheet1 (2)'!AD$2)=0,NA(),SUMIFS(Pong_ELO!$G:$G,Pong_ELO!$D:$D,'Sheet1 (2)'!$A6,Pong_ELO!$L:$L,'Sheet1 (2)'!AD$2))</f>
        <v>1091</v>
      </c>
      <c r="AE6">
        <f>IF(SUMIFS(Pong_ELO!$G:$G,Pong_ELO!$D:$D,'Sheet1 (2)'!$A6,Pong_ELO!$L:$L,'Sheet1 (2)'!AE$2)=0,NA(),SUMIFS(Pong_ELO!$G:$G,Pong_ELO!$D:$D,'Sheet1 (2)'!$A6,Pong_ELO!$L:$L,'Sheet1 (2)'!AE$2))</f>
        <v>1100</v>
      </c>
      <c r="AF6">
        <f>IF(SUMIFS(Pong_ELO!$G:$G,Pong_ELO!$D:$D,'Sheet1 (2)'!$A6,Pong_ELO!$L:$L,'Sheet1 (2)'!AF$2)=0,NA(),SUMIFS(Pong_ELO!$G:$G,Pong_ELO!$D:$D,'Sheet1 (2)'!$A6,Pong_ELO!$L:$L,'Sheet1 (2)'!AF$2))</f>
        <v>1105</v>
      </c>
      <c r="AG6">
        <f>IF(SUMIFS(Pong_ELO!$G:$G,Pong_ELO!$D:$D,'Sheet1 (2)'!$A6,Pong_ELO!$L:$L,'Sheet1 (2)'!AG$2)=0,NA(),SUMIFS(Pong_ELO!$G:$G,Pong_ELO!$D:$D,'Sheet1 (2)'!$A6,Pong_ELO!$L:$L,'Sheet1 (2)'!AG$2))</f>
        <v>1112</v>
      </c>
      <c r="AH6">
        <f>IF(SUMIFS(Pong_ELO!$G:$G,Pong_ELO!$D:$D,'Sheet1 (2)'!$A6,Pong_ELO!$L:$L,'Sheet1 (2)'!AH$2)=0,NA(),SUMIFS(Pong_ELO!$G:$G,Pong_ELO!$D:$D,'Sheet1 (2)'!$A6,Pong_ELO!$L:$L,'Sheet1 (2)'!AH$2))</f>
        <v>1097</v>
      </c>
      <c r="AI6">
        <f>IF(SUMIFS(Pong_ELO!$G:$G,Pong_ELO!$D:$D,'Sheet1 (2)'!$A6,Pong_ELO!$L:$L,'Sheet1 (2)'!AI$2)=0,NA(),SUMIFS(Pong_ELO!$G:$G,Pong_ELO!$D:$D,'Sheet1 (2)'!$A6,Pong_ELO!$L:$L,'Sheet1 (2)'!AI$2))</f>
        <v>1091</v>
      </c>
      <c r="AJ6" t="e">
        <f>IF(SUMIFS(Pong_ELO!$G:$G,Pong_ELO!$D:$D,'Sheet1 (2)'!$A6,Pong_ELO!$L:$L,'Sheet1 (2)'!AJ$2)=0,NA(),SUMIFS(Pong_ELO!$G:$G,Pong_ELO!$D:$D,'Sheet1 (2)'!$A6,Pong_ELO!$L:$L,'Sheet1 (2)'!AJ$2))</f>
        <v>#N/A</v>
      </c>
      <c r="AK6">
        <f>IF(SUMIFS(Pong_ELO!$G:$G,Pong_ELO!$D:$D,'Sheet1 (2)'!$A6,Pong_ELO!$L:$L,'Sheet1 (2)'!AK$2)=0,NA(),SUMIFS(Pong_ELO!$G:$G,Pong_ELO!$D:$D,'Sheet1 (2)'!$A6,Pong_ELO!$L:$L,'Sheet1 (2)'!AK$2))</f>
        <v>1108</v>
      </c>
      <c r="AL6">
        <f>IF(SUMIFS(Pong_ELO!$G:$G,Pong_ELO!$D:$D,'Sheet1 (2)'!$A6,Pong_ELO!$L:$L,'Sheet1 (2)'!AL$2)=0,NA(),SUMIFS(Pong_ELO!$G:$G,Pong_ELO!$D:$D,'Sheet1 (2)'!$A6,Pong_ELO!$L:$L,'Sheet1 (2)'!AL$2))</f>
        <v>1104</v>
      </c>
      <c r="AM6">
        <f>IF(SUMIFS(Pong_ELO!$G:$G,Pong_ELO!$D:$D,'Sheet1 (2)'!$A6,Pong_ELO!$L:$L,'Sheet1 (2)'!AM$2)=0,NA(),SUMIFS(Pong_ELO!$G:$G,Pong_ELO!$D:$D,'Sheet1 (2)'!$A6,Pong_ELO!$L:$L,'Sheet1 (2)'!AM$2))</f>
        <v>1090</v>
      </c>
      <c r="AN6">
        <f>IF(SUMIFS(Pong_ELO!$G:$G,Pong_ELO!$D:$D,'Sheet1 (2)'!$A6,Pong_ELO!$L:$L,'Sheet1 (2)'!AN$2)=0,NA(),SUMIFS(Pong_ELO!$G:$G,Pong_ELO!$D:$D,'Sheet1 (2)'!$A6,Pong_ELO!$L:$L,'Sheet1 (2)'!AN$2))</f>
        <v>1099</v>
      </c>
      <c r="AO6" t="e">
        <f>IF(SUMIFS(Pong_ELO!$G:$G,Pong_ELO!$D:$D,'Sheet1 (2)'!$A6,Pong_ELO!$L:$L,'Sheet1 (2)'!AO$2)=0,NA(),SUMIFS(Pong_ELO!$G:$G,Pong_ELO!$D:$D,'Sheet1 (2)'!$A6,Pong_ELO!$L:$L,'Sheet1 (2)'!AO$2))</f>
        <v>#N/A</v>
      </c>
      <c r="AP6">
        <f>IF(SUMIFS(Pong_ELO!$G:$G,Pong_ELO!$D:$D,'Sheet1 (2)'!$A6,Pong_ELO!$L:$L,'Sheet1 (2)'!AP$2)=0,NA(),SUMIFS(Pong_ELO!$G:$G,Pong_ELO!$D:$D,'Sheet1 (2)'!$A6,Pong_ELO!$L:$L,'Sheet1 (2)'!AP$2))</f>
        <v>1106</v>
      </c>
      <c r="AQ6">
        <f>IF(SUMIFS(Pong_ELO!$G:$G,Pong_ELO!$D:$D,'Sheet1 (2)'!$A6,Pong_ELO!$L:$L,'Sheet1 (2)'!AQ$2)=0,NA(),SUMIFS(Pong_ELO!$G:$G,Pong_ELO!$D:$D,'Sheet1 (2)'!$A6,Pong_ELO!$L:$L,'Sheet1 (2)'!AQ$2))</f>
        <v>1074</v>
      </c>
      <c r="AR6">
        <f>IF(SUMIFS(Pong_ELO!$G:$G,Pong_ELO!$D:$D,'Sheet1 (2)'!$A6,Pong_ELO!$L:$L,'Sheet1 (2)'!AR$2)=0,NA(),SUMIFS(Pong_ELO!$G:$G,Pong_ELO!$D:$D,'Sheet1 (2)'!$A6,Pong_ELO!$L:$L,'Sheet1 (2)'!AR$2))</f>
        <v>1100</v>
      </c>
      <c r="AS6">
        <f>IF(SUMIFS(Pong_ELO!$G:$G,Pong_ELO!$D:$D,'Sheet1 (2)'!$A6,Pong_ELO!$L:$L,'Sheet1 (2)'!AS$2)=0,NA(),SUMIFS(Pong_ELO!$G:$G,Pong_ELO!$D:$D,'Sheet1 (2)'!$A6,Pong_ELO!$L:$L,'Sheet1 (2)'!AS$2))</f>
        <v>1119</v>
      </c>
      <c r="AT6">
        <f>IF(SUMIFS(Pong_ELO!$G:$G,Pong_ELO!$D:$D,'Sheet1 (2)'!$A6,Pong_ELO!$L:$L,'Sheet1 (2)'!AT$2)=0,NA(),SUMIFS(Pong_ELO!$G:$G,Pong_ELO!$D:$D,'Sheet1 (2)'!$A6,Pong_ELO!$L:$L,'Sheet1 (2)'!AT$2))</f>
        <v>1113</v>
      </c>
      <c r="AU6">
        <f>IF(SUMIFS(Pong_ELO!$G:$G,Pong_ELO!$D:$D,'Sheet1 (2)'!$A6,Pong_ELO!$L:$L,'Sheet1 (2)'!AU$2)=0,NA(),SUMIFS(Pong_ELO!$G:$G,Pong_ELO!$D:$D,'Sheet1 (2)'!$A6,Pong_ELO!$L:$L,'Sheet1 (2)'!AU$2))</f>
        <v>1126</v>
      </c>
      <c r="AV6">
        <f>IF(SUMIFS(Pong_ELO!$G:$G,Pong_ELO!$D:$D,'Sheet1 (2)'!$A6,Pong_ELO!$L:$L,'Sheet1 (2)'!AV$2)=0,NA(),SUMIFS(Pong_ELO!$G:$G,Pong_ELO!$D:$D,'Sheet1 (2)'!$A6,Pong_ELO!$L:$L,'Sheet1 (2)'!AV$2))</f>
        <v>1102</v>
      </c>
      <c r="AW6">
        <f>IF(SUMIFS(Pong_ELO!$G:$G,Pong_ELO!$D:$D,'Sheet1 (2)'!$A6,Pong_ELO!$L:$L,'Sheet1 (2)'!AW$2)=0,NA(),SUMIFS(Pong_ELO!$G:$G,Pong_ELO!$D:$D,'Sheet1 (2)'!$A6,Pong_ELO!$L:$L,'Sheet1 (2)'!AW$2))</f>
        <v>1104</v>
      </c>
      <c r="AX6">
        <f>IF(SUMIFS(Pong_ELO!$G:$G,Pong_ELO!$D:$D,'Sheet1 (2)'!$A6,Pong_ELO!$L:$L,'Sheet1 (2)'!AX$2)=0,NA(),SUMIFS(Pong_ELO!$G:$G,Pong_ELO!$D:$D,'Sheet1 (2)'!$A6,Pong_ELO!$L:$L,'Sheet1 (2)'!AX$2))</f>
        <v>1086</v>
      </c>
      <c r="AY6">
        <f>IF(SUMIFS(Pong_ELO!$G:$G,Pong_ELO!$D:$D,'Sheet1 (2)'!$A6,Pong_ELO!$L:$L,'Sheet1 (2)'!AY$2)=0,NA(),SUMIFS(Pong_ELO!$G:$G,Pong_ELO!$D:$D,'Sheet1 (2)'!$A6,Pong_ELO!$L:$L,'Sheet1 (2)'!AY$2))</f>
        <v>1079</v>
      </c>
      <c r="AZ6">
        <f>IF(SUMIFS(Pong_ELO!$G:$G,Pong_ELO!$D:$D,'Sheet1 (2)'!$A6,Pong_ELO!$L:$L,'Sheet1 (2)'!AZ$2)=0,NA(),SUMIFS(Pong_ELO!$G:$G,Pong_ELO!$D:$D,'Sheet1 (2)'!$A6,Pong_ELO!$L:$L,'Sheet1 (2)'!AZ$2))</f>
        <v>1088</v>
      </c>
      <c r="BA6">
        <f>IF(SUMIFS(Pong_ELO!$G:$G,Pong_ELO!$D:$D,'Sheet1 (2)'!$A6,Pong_ELO!$L:$L,'Sheet1 (2)'!BA$2)=0,NA(),SUMIFS(Pong_ELO!$G:$G,Pong_ELO!$D:$D,'Sheet1 (2)'!$A6,Pong_ELO!$L:$L,'Sheet1 (2)'!BA$2))</f>
        <v>1075</v>
      </c>
      <c r="BB6">
        <f>IF(SUMIFS(Pong_ELO!$G:$G,Pong_ELO!$D:$D,'Sheet1 (2)'!$A6,Pong_ELO!$L:$L,'Sheet1 (2)'!BB$2)=0,NA(),SUMIFS(Pong_ELO!$G:$G,Pong_ELO!$D:$D,'Sheet1 (2)'!$A6,Pong_ELO!$L:$L,'Sheet1 (2)'!BB$2))</f>
        <v>1071</v>
      </c>
      <c r="BC6">
        <f>IF(SUMIFS(Pong_ELO!$G:$G,Pong_ELO!$D:$D,'Sheet1 (2)'!$A6,Pong_ELO!$L:$L,'Sheet1 (2)'!BC$2)=0,NA(),SUMIFS(Pong_ELO!$G:$G,Pong_ELO!$D:$D,'Sheet1 (2)'!$A6,Pong_ELO!$L:$L,'Sheet1 (2)'!BC$2))</f>
        <v>1082</v>
      </c>
      <c r="BD6">
        <f>IF(SUMIFS(Pong_ELO!$G:$G,Pong_ELO!$D:$D,'Sheet1 (2)'!$A6,Pong_ELO!$L:$L,'Sheet1 (2)'!BD$2)=0,NA(),SUMIFS(Pong_ELO!$G:$G,Pong_ELO!$D:$D,'Sheet1 (2)'!$A6,Pong_ELO!$L:$L,'Sheet1 (2)'!BD$2))</f>
        <v>1073</v>
      </c>
      <c r="BE6">
        <f>IF(SUMIFS(Pong_ELO!$G:$G,Pong_ELO!$D:$D,'Sheet1 (2)'!$A6,Pong_ELO!$L:$L,'Sheet1 (2)'!BE$2)=0,NA(),SUMIFS(Pong_ELO!$G:$G,Pong_ELO!$D:$D,'Sheet1 (2)'!$A6,Pong_ELO!$L:$L,'Sheet1 (2)'!BE$2))</f>
        <v>1076</v>
      </c>
      <c r="BF6">
        <f>IF(SUMIFS(Pong_ELO!$G:$G,Pong_ELO!$D:$D,'Sheet1 (2)'!$A6,Pong_ELO!$L:$L,'Sheet1 (2)'!BF$2)=0,NA(),SUMIFS(Pong_ELO!$G:$G,Pong_ELO!$D:$D,'Sheet1 (2)'!$A6,Pong_ELO!$L:$L,'Sheet1 (2)'!BF$2))</f>
        <v>1067</v>
      </c>
      <c r="BG6">
        <f>IF(SUMIFS(Pong_ELO!$G:$G,Pong_ELO!$D:$D,'Sheet1 (2)'!$A6,Pong_ELO!$L:$L,'Sheet1 (2)'!BG$2)=0,NA(),SUMIFS(Pong_ELO!$G:$G,Pong_ELO!$D:$D,'Sheet1 (2)'!$A6,Pong_ELO!$L:$L,'Sheet1 (2)'!BG$2))</f>
        <v>1072</v>
      </c>
      <c r="BH6">
        <f>IF(SUMIFS(Pong_ELO!$G:$G,Pong_ELO!$D:$D,'Sheet1 (2)'!$A6,Pong_ELO!$L:$L,'Sheet1 (2)'!BH$2)=0,NA(),SUMIFS(Pong_ELO!$G:$G,Pong_ELO!$D:$D,'Sheet1 (2)'!$A6,Pong_ELO!$L:$L,'Sheet1 (2)'!BH$2))</f>
        <v>1081</v>
      </c>
      <c r="BI6" t="e">
        <f>IF(SUMIFS(Pong_ELO!$G:$G,Pong_ELO!$D:$D,'Sheet1 (2)'!$A6,Pong_ELO!$L:$L,'Sheet1 (2)'!BI$2)=0,NA(),SUMIFS(Pong_ELO!$G:$G,Pong_ELO!$D:$D,'Sheet1 (2)'!$A6,Pong_ELO!$L:$L,'Sheet1 (2)'!BI$2))</f>
        <v>#N/A</v>
      </c>
      <c r="BJ6">
        <f>IF(SUMIFS(Pong_ELO!$G:$G,Pong_ELO!$D:$D,'Sheet1 (2)'!$A6,Pong_ELO!$L:$L,'Sheet1 (2)'!BJ$2)=0,NA(),SUMIFS(Pong_ELO!$G:$G,Pong_ELO!$D:$D,'Sheet1 (2)'!$A6,Pong_ELO!$L:$L,'Sheet1 (2)'!BJ$2))</f>
        <v>1076</v>
      </c>
      <c r="BK6" s="7"/>
    </row>
    <row r="7" spans="1:63" x14ac:dyDescent="0.2">
      <c r="A7" t="s">
        <v>12</v>
      </c>
      <c r="B7">
        <v>1000</v>
      </c>
      <c r="C7">
        <f>IF(SUMIFS(Pong_ELO!$G:$G,Pong_ELO!$D:$D,'Sheet1 (2)'!$A7,Pong_ELO!$L:$L,'Sheet1 (2)'!C$2)=0,NA(),SUMIFS(Pong_ELO!$G:$G,Pong_ELO!$D:$D,'Sheet1 (2)'!$A7,Pong_ELO!$L:$L,'Sheet1 (2)'!C$2))</f>
        <v>973</v>
      </c>
      <c r="D7" t="e">
        <f>IF(SUMIFS(Pong_ELO!$G:$G,Pong_ELO!$D:$D,'Sheet1 (2)'!$A7,Pong_ELO!$L:$L,'Sheet1 (2)'!D$2)=0,NA(),SUMIFS(Pong_ELO!$G:$G,Pong_ELO!$D:$D,'Sheet1 (2)'!$A7,Pong_ELO!$L:$L,'Sheet1 (2)'!D$2))</f>
        <v>#N/A</v>
      </c>
      <c r="E7">
        <f>IF(SUMIFS(Pong_ELO!$G:$G,Pong_ELO!$D:$D,'Sheet1 (2)'!$A7,Pong_ELO!$L:$L,'Sheet1 (2)'!E$2)=0,NA(),SUMIFS(Pong_ELO!$G:$G,Pong_ELO!$D:$D,'Sheet1 (2)'!$A7,Pong_ELO!$L:$L,'Sheet1 (2)'!E$2))</f>
        <v>974</v>
      </c>
      <c r="F7" t="e">
        <f>IF(SUMIFS(Pong_ELO!$G:$G,Pong_ELO!$D:$D,'Sheet1 (2)'!$A7,Pong_ELO!$L:$L,'Sheet1 (2)'!F$2)=0,NA(),SUMIFS(Pong_ELO!$G:$G,Pong_ELO!$D:$D,'Sheet1 (2)'!$A7,Pong_ELO!$L:$L,'Sheet1 (2)'!F$2))</f>
        <v>#N/A</v>
      </c>
      <c r="G7">
        <f>IF(SUMIFS(Pong_ELO!$G:$G,Pong_ELO!$D:$D,'Sheet1 (2)'!$A7,Pong_ELO!$L:$L,'Sheet1 (2)'!G$2)=0,NA(),SUMIFS(Pong_ELO!$G:$G,Pong_ELO!$D:$D,'Sheet1 (2)'!$A7,Pong_ELO!$L:$L,'Sheet1 (2)'!G$2))</f>
        <v>983</v>
      </c>
      <c r="H7">
        <f>IF(SUMIFS(Pong_ELO!$G:$G,Pong_ELO!$D:$D,'Sheet1 (2)'!$A7,Pong_ELO!$L:$L,'Sheet1 (2)'!H$2)=0,NA(),SUMIFS(Pong_ELO!$G:$G,Pong_ELO!$D:$D,'Sheet1 (2)'!$A7,Pong_ELO!$L:$L,'Sheet1 (2)'!H$2))</f>
        <v>956</v>
      </c>
      <c r="I7" t="e">
        <f>IF(SUMIFS(Pong_ELO!$G:$G,Pong_ELO!$D:$D,'Sheet1 (2)'!$A7,Pong_ELO!$L:$L,'Sheet1 (2)'!I$2)=0,NA(),SUMIFS(Pong_ELO!$G:$G,Pong_ELO!$D:$D,'Sheet1 (2)'!$A7,Pong_ELO!$L:$L,'Sheet1 (2)'!I$2))</f>
        <v>#N/A</v>
      </c>
      <c r="J7">
        <f>IF(SUMIFS(Pong_ELO!$G:$G,Pong_ELO!$D:$D,'Sheet1 (2)'!$A7,Pong_ELO!$L:$L,'Sheet1 (2)'!J$2)=0,NA(),SUMIFS(Pong_ELO!$G:$G,Pong_ELO!$D:$D,'Sheet1 (2)'!$A7,Pong_ELO!$L:$L,'Sheet1 (2)'!J$2))</f>
        <v>933</v>
      </c>
      <c r="K7" t="e">
        <f>IF(SUMIFS(Pong_ELO!$G:$G,Pong_ELO!$D:$D,'Sheet1 (2)'!$A7,Pong_ELO!$L:$L,'Sheet1 (2)'!K$2)=0,NA(),SUMIFS(Pong_ELO!$G:$G,Pong_ELO!$D:$D,'Sheet1 (2)'!$A7,Pong_ELO!$L:$L,'Sheet1 (2)'!K$2))</f>
        <v>#N/A</v>
      </c>
      <c r="L7">
        <f>IF(SUMIFS(Pong_ELO!$G:$G,Pong_ELO!$D:$D,'Sheet1 (2)'!$A7,Pong_ELO!$L:$L,'Sheet1 (2)'!L$2)=0,NA(),SUMIFS(Pong_ELO!$G:$G,Pong_ELO!$D:$D,'Sheet1 (2)'!$A7,Pong_ELO!$L:$L,'Sheet1 (2)'!L$2))</f>
        <v>928</v>
      </c>
      <c r="M7">
        <f>IF(SUMIFS(Pong_ELO!$G:$G,Pong_ELO!$D:$D,'Sheet1 (2)'!$A7,Pong_ELO!$L:$L,'Sheet1 (2)'!M$2)=0,NA(),SUMIFS(Pong_ELO!$G:$G,Pong_ELO!$D:$D,'Sheet1 (2)'!$A7,Pong_ELO!$L:$L,'Sheet1 (2)'!M$2))</f>
        <v>926</v>
      </c>
      <c r="N7">
        <f>IF(SUMIFS(Pong_ELO!$G:$G,Pong_ELO!$D:$D,'Sheet1 (2)'!$A7,Pong_ELO!$L:$L,'Sheet1 (2)'!N$2)=0,NA(),SUMIFS(Pong_ELO!$G:$G,Pong_ELO!$D:$D,'Sheet1 (2)'!$A7,Pong_ELO!$L:$L,'Sheet1 (2)'!N$2))</f>
        <v>953</v>
      </c>
      <c r="O7">
        <f>IF(SUMIFS(Pong_ELO!$G:$G,Pong_ELO!$D:$D,'Sheet1 (2)'!$A7,Pong_ELO!$L:$L,'Sheet1 (2)'!O$2)=0,NA(),SUMIFS(Pong_ELO!$G:$G,Pong_ELO!$D:$D,'Sheet1 (2)'!$A7,Pong_ELO!$L:$L,'Sheet1 (2)'!O$2))</f>
        <v>941</v>
      </c>
      <c r="P7" t="e">
        <f>IF(SUMIFS(Pong_ELO!$G:$G,Pong_ELO!$D:$D,'Sheet1 (2)'!$A7,Pong_ELO!$L:$L,'Sheet1 (2)'!P$2)=0,NA(),SUMIFS(Pong_ELO!$G:$G,Pong_ELO!$D:$D,'Sheet1 (2)'!$A7,Pong_ELO!$L:$L,'Sheet1 (2)'!P$2))</f>
        <v>#N/A</v>
      </c>
      <c r="Q7">
        <f>IF(SUMIFS(Pong_ELO!$G:$G,Pong_ELO!$D:$D,'Sheet1 (2)'!$A7,Pong_ELO!$L:$L,'Sheet1 (2)'!Q$2)=0,NA(),SUMIFS(Pong_ELO!$G:$G,Pong_ELO!$D:$D,'Sheet1 (2)'!$A7,Pong_ELO!$L:$L,'Sheet1 (2)'!Q$2))</f>
        <v>978</v>
      </c>
      <c r="R7">
        <f>IF(SUMIFS(Pong_ELO!$G:$G,Pong_ELO!$D:$D,'Sheet1 (2)'!$A7,Pong_ELO!$L:$L,'Sheet1 (2)'!R$2)=0,NA(),SUMIFS(Pong_ELO!$G:$G,Pong_ELO!$D:$D,'Sheet1 (2)'!$A7,Pong_ELO!$L:$L,'Sheet1 (2)'!R$2))</f>
        <v>999</v>
      </c>
      <c r="S7">
        <f>IF(SUMIFS(Pong_ELO!$G:$G,Pong_ELO!$D:$D,'Sheet1 (2)'!$A7,Pong_ELO!$L:$L,'Sheet1 (2)'!S$2)=0,NA(),SUMIFS(Pong_ELO!$G:$G,Pong_ELO!$D:$D,'Sheet1 (2)'!$A7,Pong_ELO!$L:$L,'Sheet1 (2)'!S$2))</f>
        <v>998</v>
      </c>
      <c r="T7">
        <f>IF(SUMIFS(Pong_ELO!$G:$G,Pong_ELO!$D:$D,'Sheet1 (2)'!$A7,Pong_ELO!$L:$L,'Sheet1 (2)'!T$2)=0,NA(),SUMIFS(Pong_ELO!$G:$G,Pong_ELO!$D:$D,'Sheet1 (2)'!$A7,Pong_ELO!$L:$L,'Sheet1 (2)'!T$2))</f>
        <v>1005</v>
      </c>
      <c r="U7" t="e">
        <f>IF(SUMIFS(Pong_ELO!$G:$G,Pong_ELO!$D:$D,'Sheet1 (2)'!$A7,Pong_ELO!$L:$L,'Sheet1 (2)'!U$2)=0,NA(),SUMIFS(Pong_ELO!$G:$G,Pong_ELO!$D:$D,'Sheet1 (2)'!$A7,Pong_ELO!$L:$L,'Sheet1 (2)'!U$2))</f>
        <v>#N/A</v>
      </c>
      <c r="V7">
        <f>IF(SUMIFS(Pong_ELO!$G:$G,Pong_ELO!$D:$D,'Sheet1 (2)'!$A7,Pong_ELO!$L:$L,'Sheet1 (2)'!V$2)=0,NA(),SUMIFS(Pong_ELO!$G:$G,Pong_ELO!$D:$D,'Sheet1 (2)'!$A7,Pong_ELO!$L:$L,'Sheet1 (2)'!V$2))</f>
        <v>1013</v>
      </c>
      <c r="W7">
        <f>IF(SUMIFS(Pong_ELO!$G:$G,Pong_ELO!$D:$D,'Sheet1 (2)'!$A7,Pong_ELO!$L:$L,'Sheet1 (2)'!W$2)=0,NA(),SUMIFS(Pong_ELO!$G:$G,Pong_ELO!$D:$D,'Sheet1 (2)'!$A7,Pong_ELO!$L:$L,'Sheet1 (2)'!W$2))</f>
        <v>1002</v>
      </c>
      <c r="X7">
        <f>IF(SUMIFS(Pong_ELO!$G:$G,Pong_ELO!$D:$D,'Sheet1 (2)'!$A7,Pong_ELO!$L:$L,'Sheet1 (2)'!X$2)=0,NA(),SUMIFS(Pong_ELO!$G:$G,Pong_ELO!$D:$D,'Sheet1 (2)'!$A7,Pong_ELO!$L:$L,'Sheet1 (2)'!X$2))</f>
        <v>984</v>
      </c>
      <c r="Y7">
        <f>IF(SUMIFS(Pong_ELO!$G:$G,Pong_ELO!$D:$D,'Sheet1 (2)'!$A7,Pong_ELO!$L:$L,'Sheet1 (2)'!Y$2)=0,NA(),SUMIFS(Pong_ELO!$G:$G,Pong_ELO!$D:$D,'Sheet1 (2)'!$A7,Pong_ELO!$L:$L,'Sheet1 (2)'!Y$2))</f>
        <v>970</v>
      </c>
      <c r="Z7">
        <f>IF(SUMIFS(Pong_ELO!$G:$G,Pong_ELO!$D:$D,'Sheet1 (2)'!$A7,Pong_ELO!$L:$L,'Sheet1 (2)'!Z$2)=0,NA(),SUMIFS(Pong_ELO!$G:$G,Pong_ELO!$D:$D,'Sheet1 (2)'!$A7,Pong_ELO!$L:$L,'Sheet1 (2)'!Z$2))</f>
        <v>935</v>
      </c>
      <c r="AA7">
        <f>IF(SUMIFS(Pong_ELO!$G:$G,Pong_ELO!$D:$D,'Sheet1 (2)'!$A7,Pong_ELO!$L:$L,'Sheet1 (2)'!AA$2)=0,NA(),SUMIFS(Pong_ELO!$G:$G,Pong_ELO!$D:$D,'Sheet1 (2)'!$A7,Pong_ELO!$L:$L,'Sheet1 (2)'!AA$2))</f>
        <v>910</v>
      </c>
      <c r="AB7">
        <f>IF(SUMIFS(Pong_ELO!$G:$G,Pong_ELO!$D:$D,'Sheet1 (2)'!$A7,Pong_ELO!$L:$L,'Sheet1 (2)'!AB$2)=0,NA(),SUMIFS(Pong_ELO!$G:$G,Pong_ELO!$D:$D,'Sheet1 (2)'!$A7,Pong_ELO!$L:$L,'Sheet1 (2)'!AB$2))</f>
        <v>948</v>
      </c>
      <c r="AC7">
        <f>IF(SUMIFS(Pong_ELO!$G:$G,Pong_ELO!$D:$D,'Sheet1 (2)'!$A7,Pong_ELO!$L:$L,'Sheet1 (2)'!AC$2)=0,NA(),SUMIFS(Pong_ELO!$G:$G,Pong_ELO!$D:$D,'Sheet1 (2)'!$A7,Pong_ELO!$L:$L,'Sheet1 (2)'!AC$2))</f>
        <v>953</v>
      </c>
      <c r="AD7">
        <f>IF(SUMIFS(Pong_ELO!$G:$G,Pong_ELO!$D:$D,'Sheet1 (2)'!$A7,Pong_ELO!$L:$L,'Sheet1 (2)'!AD$2)=0,NA(),SUMIFS(Pong_ELO!$G:$G,Pong_ELO!$D:$D,'Sheet1 (2)'!$A7,Pong_ELO!$L:$L,'Sheet1 (2)'!AD$2))</f>
        <v>973</v>
      </c>
      <c r="AE7">
        <f>IF(SUMIFS(Pong_ELO!$G:$G,Pong_ELO!$D:$D,'Sheet1 (2)'!$A7,Pong_ELO!$L:$L,'Sheet1 (2)'!AE$2)=0,NA(),SUMIFS(Pong_ELO!$G:$G,Pong_ELO!$D:$D,'Sheet1 (2)'!$A7,Pong_ELO!$L:$L,'Sheet1 (2)'!AE$2))</f>
        <v>974</v>
      </c>
      <c r="AF7">
        <f>IF(SUMIFS(Pong_ELO!$G:$G,Pong_ELO!$D:$D,'Sheet1 (2)'!$A7,Pong_ELO!$L:$L,'Sheet1 (2)'!AF$2)=0,NA(),SUMIFS(Pong_ELO!$G:$G,Pong_ELO!$D:$D,'Sheet1 (2)'!$A7,Pong_ELO!$L:$L,'Sheet1 (2)'!AF$2))</f>
        <v>969</v>
      </c>
      <c r="AG7">
        <f>IF(SUMIFS(Pong_ELO!$G:$G,Pong_ELO!$D:$D,'Sheet1 (2)'!$A7,Pong_ELO!$L:$L,'Sheet1 (2)'!AG$2)=0,NA(),SUMIFS(Pong_ELO!$G:$G,Pong_ELO!$D:$D,'Sheet1 (2)'!$A7,Pong_ELO!$L:$L,'Sheet1 (2)'!AG$2))</f>
        <v>965</v>
      </c>
      <c r="AH7">
        <f>IF(SUMIFS(Pong_ELO!$G:$G,Pong_ELO!$D:$D,'Sheet1 (2)'!$A7,Pong_ELO!$L:$L,'Sheet1 (2)'!AH$2)=0,NA(),SUMIFS(Pong_ELO!$G:$G,Pong_ELO!$D:$D,'Sheet1 (2)'!$A7,Pong_ELO!$L:$L,'Sheet1 (2)'!AH$2))</f>
        <v>941</v>
      </c>
      <c r="AI7">
        <f>IF(SUMIFS(Pong_ELO!$G:$G,Pong_ELO!$D:$D,'Sheet1 (2)'!$A7,Pong_ELO!$L:$L,'Sheet1 (2)'!AI$2)=0,NA(),SUMIFS(Pong_ELO!$G:$G,Pong_ELO!$D:$D,'Sheet1 (2)'!$A7,Pong_ELO!$L:$L,'Sheet1 (2)'!AI$2))</f>
        <v>931</v>
      </c>
      <c r="AJ7" t="e">
        <f>IF(SUMIFS(Pong_ELO!$G:$G,Pong_ELO!$D:$D,'Sheet1 (2)'!$A7,Pong_ELO!$L:$L,'Sheet1 (2)'!AJ$2)=0,NA(),SUMIFS(Pong_ELO!$G:$G,Pong_ELO!$D:$D,'Sheet1 (2)'!$A7,Pong_ELO!$L:$L,'Sheet1 (2)'!AJ$2))</f>
        <v>#N/A</v>
      </c>
      <c r="AK7">
        <f>IF(SUMIFS(Pong_ELO!$G:$G,Pong_ELO!$D:$D,'Sheet1 (2)'!$A7,Pong_ELO!$L:$L,'Sheet1 (2)'!AK$2)=0,NA(),SUMIFS(Pong_ELO!$G:$G,Pong_ELO!$D:$D,'Sheet1 (2)'!$A7,Pong_ELO!$L:$L,'Sheet1 (2)'!AK$2))</f>
        <v>911</v>
      </c>
      <c r="AL7">
        <f>IF(SUMIFS(Pong_ELO!$G:$G,Pong_ELO!$D:$D,'Sheet1 (2)'!$A7,Pong_ELO!$L:$L,'Sheet1 (2)'!AL$2)=0,NA(),SUMIFS(Pong_ELO!$G:$G,Pong_ELO!$D:$D,'Sheet1 (2)'!$A7,Pong_ELO!$L:$L,'Sheet1 (2)'!AL$2))</f>
        <v>887</v>
      </c>
      <c r="AM7">
        <f>IF(SUMIFS(Pong_ELO!$G:$G,Pong_ELO!$D:$D,'Sheet1 (2)'!$A7,Pong_ELO!$L:$L,'Sheet1 (2)'!AM$2)=0,NA(),SUMIFS(Pong_ELO!$G:$G,Pong_ELO!$D:$D,'Sheet1 (2)'!$A7,Pong_ELO!$L:$L,'Sheet1 (2)'!AM$2))</f>
        <v>872</v>
      </c>
      <c r="AN7">
        <f>IF(SUMIFS(Pong_ELO!$G:$G,Pong_ELO!$D:$D,'Sheet1 (2)'!$A7,Pong_ELO!$L:$L,'Sheet1 (2)'!AN$2)=0,NA(),SUMIFS(Pong_ELO!$G:$G,Pong_ELO!$D:$D,'Sheet1 (2)'!$A7,Pong_ELO!$L:$L,'Sheet1 (2)'!AN$2))</f>
        <v>849</v>
      </c>
      <c r="AO7" t="e">
        <f>IF(SUMIFS(Pong_ELO!$G:$G,Pong_ELO!$D:$D,'Sheet1 (2)'!$A7,Pong_ELO!$L:$L,'Sheet1 (2)'!AO$2)=0,NA(),SUMIFS(Pong_ELO!$G:$G,Pong_ELO!$D:$D,'Sheet1 (2)'!$A7,Pong_ELO!$L:$L,'Sheet1 (2)'!AO$2))</f>
        <v>#N/A</v>
      </c>
      <c r="AP7">
        <f>IF(SUMIFS(Pong_ELO!$G:$G,Pong_ELO!$D:$D,'Sheet1 (2)'!$A7,Pong_ELO!$L:$L,'Sheet1 (2)'!AP$2)=0,NA(),SUMIFS(Pong_ELO!$G:$G,Pong_ELO!$D:$D,'Sheet1 (2)'!$A7,Pong_ELO!$L:$L,'Sheet1 (2)'!AP$2))</f>
        <v>859</v>
      </c>
      <c r="AQ7">
        <f>IF(SUMIFS(Pong_ELO!$G:$G,Pong_ELO!$D:$D,'Sheet1 (2)'!$A7,Pong_ELO!$L:$L,'Sheet1 (2)'!AQ$2)=0,NA(),SUMIFS(Pong_ELO!$G:$G,Pong_ELO!$D:$D,'Sheet1 (2)'!$A7,Pong_ELO!$L:$L,'Sheet1 (2)'!AQ$2))</f>
        <v>844</v>
      </c>
      <c r="AR7">
        <f>IF(SUMIFS(Pong_ELO!$G:$G,Pong_ELO!$D:$D,'Sheet1 (2)'!$A7,Pong_ELO!$L:$L,'Sheet1 (2)'!AR$2)=0,NA(),SUMIFS(Pong_ELO!$G:$G,Pong_ELO!$D:$D,'Sheet1 (2)'!$A7,Pong_ELO!$L:$L,'Sheet1 (2)'!AR$2))</f>
        <v>832</v>
      </c>
      <c r="AS7">
        <f>IF(SUMIFS(Pong_ELO!$G:$G,Pong_ELO!$D:$D,'Sheet1 (2)'!$A7,Pong_ELO!$L:$L,'Sheet1 (2)'!AS$2)=0,NA(),SUMIFS(Pong_ELO!$G:$G,Pong_ELO!$D:$D,'Sheet1 (2)'!$A7,Pong_ELO!$L:$L,'Sheet1 (2)'!AS$2))</f>
        <v>876</v>
      </c>
      <c r="AT7">
        <f>IF(SUMIFS(Pong_ELO!$G:$G,Pong_ELO!$D:$D,'Sheet1 (2)'!$A7,Pong_ELO!$L:$L,'Sheet1 (2)'!AT$2)=0,NA(),SUMIFS(Pong_ELO!$G:$G,Pong_ELO!$D:$D,'Sheet1 (2)'!$A7,Pong_ELO!$L:$L,'Sheet1 (2)'!AT$2))</f>
        <v>889</v>
      </c>
      <c r="AU7">
        <f>IF(SUMIFS(Pong_ELO!$G:$G,Pong_ELO!$D:$D,'Sheet1 (2)'!$A7,Pong_ELO!$L:$L,'Sheet1 (2)'!AU$2)=0,NA(),SUMIFS(Pong_ELO!$G:$G,Pong_ELO!$D:$D,'Sheet1 (2)'!$A7,Pong_ELO!$L:$L,'Sheet1 (2)'!AU$2))</f>
        <v>876</v>
      </c>
      <c r="AV7">
        <f>IF(SUMIFS(Pong_ELO!$G:$G,Pong_ELO!$D:$D,'Sheet1 (2)'!$A7,Pong_ELO!$L:$L,'Sheet1 (2)'!AV$2)=0,NA(),SUMIFS(Pong_ELO!$G:$G,Pong_ELO!$D:$D,'Sheet1 (2)'!$A7,Pong_ELO!$L:$L,'Sheet1 (2)'!AV$2))</f>
        <v>858</v>
      </c>
      <c r="AW7">
        <f>IF(SUMIFS(Pong_ELO!$G:$G,Pong_ELO!$D:$D,'Sheet1 (2)'!$A7,Pong_ELO!$L:$L,'Sheet1 (2)'!AW$2)=0,NA(),SUMIFS(Pong_ELO!$G:$G,Pong_ELO!$D:$D,'Sheet1 (2)'!$A7,Pong_ELO!$L:$L,'Sheet1 (2)'!AW$2))</f>
        <v>844</v>
      </c>
      <c r="AX7">
        <f>IF(SUMIFS(Pong_ELO!$G:$G,Pong_ELO!$D:$D,'Sheet1 (2)'!$A7,Pong_ELO!$L:$L,'Sheet1 (2)'!AX$2)=0,NA(),SUMIFS(Pong_ELO!$G:$G,Pong_ELO!$D:$D,'Sheet1 (2)'!$A7,Pong_ELO!$L:$L,'Sheet1 (2)'!AX$2))</f>
        <v>829</v>
      </c>
      <c r="AY7" t="e">
        <f>IF(SUMIFS(Pong_ELO!$G:$G,Pong_ELO!$D:$D,'Sheet1 (2)'!$A7,Pong_ELO!$L:$L,'Sheet1 (2)'!AY$2)=0,NA(),SUMIFS(Pong_ELO!$G:$G,Pong_ELO!$D:$D,'Sheet1 (2)'!$A7,Pong_ELO!$L:$L,'Sheet1 (2)'!AY$2))</f>
        <v>#N/A</v>
      </c>
      <c r="AZ7">
        <f>IF(SUMIFS(Pong_ELO!$G:$G,Pong_ELO!$D:$D,'Sheet1 (2)'!$A7,Pong_ELO!$L:$L,'Sheet1 (2)'!AZ$2)=0,NA(),SUMIFS(Pong_ELO!$G:$G,Pong_ELO!$D:$D,'Sheet1 (2)'!$A7,Pong_ELO!$L:$L,'Sheet1 (2)'!AZ$2))</f>
        <v>840</v>
      </c>
      <c r="BA7">
        <f>IF(SUMIFS(Pong_ELO!$G:$G,Pong_ELO!$D:$D,'Sheet1 (2)'!$A7,Pong_ELO!$L:$L,'Sheet1 (2)'!BA$2)=0,NA(),SUMIFS(Pong_ELO!$G:$G,Pong_ELO!$D:$D,'Sheet1 (2)'!$A7,Pong_ELO!$L:$L,'Sheet1 (2)'!BA$2))</f>
        <v>844</v>
      </c>
      <c r="BB7">
        <f>IF(SUMIFS(Pong_ELO!$G:$G,Pong_ELO!$D:$D,'Sheet1 (2)'!$A7,Pong_ELO!$L:$L,'Sheet1 (2)'!BB$2)=0,NA(),SUMIFS(Pong_ELO!$G:$G,Pong_ELO!$D:$D,'Sheet1 (2)'!$A7,Pong_ELO!$L:$L,'Sheet1 (2)'!BB$2))</f>
        <v>830</v>
      </c>
      <c r="BC7">
        <f>IF(SUMIFS(Pong_ELO!$G:$G,Pong_ELO!$D:$D,'Sheet1 (2)'!$A7,Pong_ELO!$L:$L,'Sheet1 (2)'!BC$2)=0,NA(),SUMIFS(Pong_ELO!$G:$G,Pong_ELO!$D:$D,'Sheet1 (2)'!$A7,Pong_ELO!$L:$L,'Sheet1 (2)'!BC$2))</f>
        <v>866</v>
      </c>
      <c r="BD7">
        <f>IF(SUMIFS(Pong_ELO!$G:$G,Pong_ELO!$D:$D,'Sheet1 (2)'!$A7,Pong_ELO!$L:$L,'Sheet1 (2)'!BD$2)=0,NA(),SUMIFS(Pong_ELO!$G:$G,Pong_ELO!$D:$D,'Sheet1 (2)'!$A7,Pong_ELO!$L:$L,'Sheet1 (2)'!BD$2))</f>
        <v>857</v>
      </c>
      <c r="BE7">
        <f>IF(SUMIFS(Pong_ELO!$G:$G,Pong_ELO!$D:$D,'Sheet1 (2)'!$A7,Pong_ELO!$L:$L,'Sheet1 (2)'!BE$2)=0,NA(),SUMIFS(Pong_ELO!$G:$G,Pong_ELO!$D:$D,'Sheet1 (2)'!$A7,Pong_ELO!$L:$L,'Sheet1 (2)'!BE$2))</f>
        <v>869</v>
      </c>
      <c r="BF7">
        <f>IF(SUMIFS(Pong_ELO!$G:$G,Pong_ELO!$D:$D,'Sheet1 (2)'!$A7,Pong_ELO!$L:$L,'Sheet1 (2)'!BF$2)=0,NA(),SUMIFS(Pong_ELO!$G:$G,Pong_ELO!$D:$D,'Sheet1 (2)'!$A7,Pong_ELO!$L:$L,'Sheet1 (2)'!BF$2))</f>
        <v>852</v>
      </c>
      <c r="BG7">
        <f>IF(SUMIFS(Pong_ELO!$G:$G,Pong_ELO!$D:$D,'Sheet1 (2)'!$A7,Pong_ELO!$L:$L,'Sheet1 (2)'!BG$2)=0,NA(),SUMIFS(Pong_ELO!$G:$G,Pong_ELO!$D:$D,'Sheet1 (2)'!$A7,Pong_ELO!$L:$L,'Sheet1 (2)'!BG$2))</f>
        <v>889</v>
      </c>
      <c r="BH7">
        <f>IF(SUMIFS(Pong_ELO!$G:$G,Pong_ELO!$D:$D,'Sheet1 (2)'!$A7,Pong_ELO!$L:$L,'Sheet1 (2)'!BH$2)=0,NA(),SUMIFS(Pong_ELO!$G:$G,Pong_ELO!$D:$D,'Sheet1 (2)'!$A7,Pong_ELO!$L:$L,'Sheet1 (2)'!BH$2))</f>
        <v>896</v>
      </c>
      <c r="BI7">
        <f>IF(SUMIFS(Pong_ELO!$G:$G,Pong_ELO!$D:$D,'Sheet1 (2)'!$A7,Pong_ELO!$L:$L,'Sheet1 (2)'!BI$2)=0,NA(),SUMIFS(Pong_ELO!$G:$G,Pong_ELO!$D:$D,'Sheet1 (2)'!$A7,Pong_ELO!$L:$L,'Sheet1 (2)'!BI$2))</f>
        <v>882</v>
      </c>
      <c r="BJ7">
        <f>IF(SUMIFS(Pong_ELO!$G:$G,Pong_ELO!$D:$D,'Sheet1 (2)'!$A7,Pong_ELO!$L:$L,'Sheet1 (2)'!BJ$2)=0,NA(),SUMIFS(Pong_ELO!$G:$G,Pong_ELO!$D:$D,'Sheet1 (2)'!$A7,Pong_ELO!$L:$L,'Sheet1 (2)'!BJ$2))</f>
        <v>873</v>
      </c>
      <c r="BK7" s="7"/>
    </row>
    <row r="8" spans="1:63" x14ac:dyDescent="0.2">
      <c r="A8" t="s">
        <v>13</v>
      </c>
      <c r="B8">
        <v>1000</v>
      </c>
      <c r="C8">
        <f>IF(SUMIFS(Pong_ELO!$G:$G,Pong_ELO!$D:$D,'Sheet1 (2)'!$A8,Pong_ELO!$L:$L,'Sheet1 (2)'!C$2)=0,NA(),SUMIFS(Pong_ELO!$G:$G,Pong_ELO!$D:$D,'Sheet1 (2)'!$A8,Pong_ELO!$L:$L,'Sheet1 (2)'!C$2))</f>
        <v>1027</v>
      </c>
      <c r="D8">
        <f>IF(SUMIFS(Pong_ELO!$G:$G,Pong_ELO!$D:$D,'Sheet1 (2)'!$A8,Pong_ELO!$L:$L,'Sheet1 (2)'!D$2)=0,NA(),SUMIFS(Pong_ELO!$G:$G,Pong_ELO!$D:$D,'Sheet1 (2)'!$A8,Pong_ELO!$L:$L,'Sheet1 (2)'!D$2))</f>
        <v>1012</v>
      </c>
      <c r="E8" t="e">
        <f>IF(SUMIFS(Pong_ELO!$G:$G,Pong_ELO!$D:$D,'Sheet1 (2)'!$A8,Pong_ELO!$L:$L,'Sheet1 (2)'!E$2)=0,NA(),SUMIFS(Pong_ELO!$G:$G,Pong_ELO!$D:$D,'Sheet1 (2)'!$A8,Pong_ELO!$L:$L,'Sheet1 (2)'!E$2))</f>
        <v>#N/A</v>
      </c>
      <c r="F8">
        <f>IF(SUMIFS(Pong_ELO!$G:$G,Pong_ELO!$D:$D,'Sheet1 (2)'!$A8,Pong_ELO!$L:$L,'Sheet1 (2)'!F$2)=0,NA(),SUMIFS(Pong_ELO!$G:$G,Pong_ELO!$D:$D,'Sheet1 (2)'!$A8,Pong_ELO!$L:$L,'Sheet1 (2)'!F$2))</f>
        <v>975</v>
      </c>
      <c r="G8">
        <f>IF(SUMIFS(Pong_ELO!$G:$G,Pong_ELO!$D:$D,'Sheet1 (2)'!$A8,Pong_ELO!$L:$L,'Sheet1 (2)'!G$2)=0,NA(),SUMIFS(Pong_ELO!$G:$G,Pong_ELO!$D:$D,'Sheet1 (2)'!$A8,Pong_ELO!$L:$L,'Sheet1 (2)'!G$2))</f>
        <v>955</v>
      </c>
      <c r="H8" t="e">
        <f>IF(SUMIFS(Pong_ELO!$G:$G,Pong_ELO!$D:$D,'Sheet1 (2)'!$A8,Pong_ELO!$L:$L,'Sheet1 (2)'!H$2)=0,NA(),SUMIFS(Pong_ELO!$G:$G,Pong_ELO!$D:$D,'Sheet1 (2)'!$A8,Pong_ELO!$L:$L,'Sheet1 (2)'!H$2))</f>
        <v>#N/A</v>
      </c>
      <c r="I8">
        <f>IF(SUMIFS(Pong_ELO!$G:$G,Pong_ELO!$D:$D,'Sheet1 (2)'!$A8,Pong_ELO!$L:$L,'Sheet1 (2)'!I$2)=0,NA(),SUMIFS(Pong_ELO!$G:$G,Pong_ELO!$D:$D,'Sheet1 (2)'!$A8,Pong_ELO!$L:$L,'Sheet1 (2)'!I$2))</f>
        <v>937</v>
      </c>
      <c r="J8">
        <f>IF(SUMIFS(Pong_ELO!$G:$G,Pong_ELO!$D:$D,'Sheet1 (2)'!$A8,Pong_ELO!$L:$L,'Sheet1 (2)'!J$2)=0,NA(),SUMIFS(Pong_ELO!$G:$G,Pong_ELO!$D:$D,'Sheet1 (2)'!$A8,Pong_ELO!$L:$L,'Sheet1 (2)'!J$2))</f>
        <v>939</v>
      </c>
      <c r="K8" t="e">
        <f>IF(SUMIFS(Pong_ELO!$G:$G,Pong_ELO!$D:$D,'Sheet1 (2)'!$A8,Pong_ELO!$L:$L,'Sheet1 (2)'!K$2)=0,NA(),SUMIFS(Pong_ELO!$G:$G,Pong_ELO!$D:$D,'Sheet1 (2)'!$A8,Pong_ELO!$L:$L,'Sheet1 (2)'!K$2))</f>
        <v>#N/A</v>
      </c>
      <c r="L8">
        <f>IF(SUMIFS(Pong_ELO!$G:$G,Pong_ELO!$D:$D,'Sheet1 (2)'!$A8,Pong_ELO!$L:$L,'Sheet1 (2)'!L$2)=0,NA(),SUMIFS(Pong_ELO!$G:$G,Pong_ELO!$D:$D,'Sheet1 (2)'!$A8,Pong_ELO!$L:$L,'Sheet1 (2)'!L$2))</f>
        <v>948</v>
      </c>
      <c r="M8">
        <f>IF(SUMIFS(Pong_ELO!$G:$G,Pong_ELO!$D:$D,'Sheet1 (2)'!$A8,Pong_ELO!$L:$L,'Sheet1 (2)'!M$2)=0,NA(),SUMIFS(Pong_ELO!$G:$G,Pong_ELO!$D:$D,'Sheet1 (2)'!$A8,Pong_ELO!$L:$L,'Sheet1 (2)'!M$2))</f>
        <v>936</v>
      </c>
      <c r="N8">
        <f>IF(SUMIFS(Pong_ELO!$G:$G,Pong_ELO!$D:$D,'Sheet1 (2)'!$A8,Pong_ELO!$L:$L,'Sheet1 (2)'!N$2)=0,NA(),SUMIFS(Pong_ELO!$G:$G,Pong_ELO!$D:$D,'Sheet1 (2)'!$A8,Pong_ELO!$L:$L,'Sheet1 (2)'!N$2))</f>
        <v>915</v>
      </c>
      <c r="O8">
        <f>IF(SUMIFS(Pong_ELO!$G:$G,Pong_ELO!$D:$D,'Sheet1 (2)'!$A8,Pong_ELO!$L:$L,'Sheet1 (2)'!O$2)=0,NA(),SUMIFS(Pong_ELO!$G:$G,Pong_ELO!$D:$D,'Sheet1 (2)'!$A8,Pong_ELO!$L:$L,'Sheet1 (2)'!O$2))</f>
        <v>895</v>
      </c>
      <c r="P8">
        <f>IF(SUMIFS(Pong_ELO!$G:$G,Pong_ELO!$D:$D,'Sheet1 (2)'!$A8,Pong_ELO!$L:$L,'Sheet1 (2)'!P$2)=0,NA(),SUMIFS(Pong_ELO!$G:$G,Pong_ELO!$D:$D,'Sheet1 (2)'!$A8,Pong_ELO!$L:$L,'Sheet1 (2)'!P$2))</f>
        <v>898</v>
      </c>
      <c r="Q8">
        <f>IF(SUMIFS(Pong_ELO!$G:$G,Pong_ELO!$D:$D,'Sheet1 (2)'!$A8,Pong_ELO!$L:$L,'Sheet1 (2)'!Q$2)=0,NA(),SUMIFS(Pong_ELO!$G:$G,Pong_ELO!$D:$D,'Sheet1 (2)'!$A8,Pong_ELO!$L:$L,'Sheet1 (2)'!Q$2))</f>
        <v>894</v>
      </c>
      <c r="R8">
        <f>IF(SUMIFS(Pong_ELO!$G:$G,Pong_ELO!$D:$D,'Sheet1 (2)'!$A8,Pong_ELO!$L:$L,'Sheet1 (2)'!R$2)=0,NA(),SUMIFS(Pong_ELO!$G:$G,Pong_ELO!$D:$D,'Sheet1 (2)'!$A8,Pong_ELO!$L:$L,'Sheet1 (2)'!R$2))</f>
        <v>875</v>
      </c>
      <c r="S8">
        <f>IF(SUMIFS(Pong_ELO!$G:$G,Pong_ELO!$D:$D,'Sheet1 (2)'!$A8,Pong_ELO!$L:$L,'Sheet1 (2)'!S$2)=0,NA(),SUMIFS(Pong_ELO!$G:$G,Pong_ELO!$D:$D,'Sheet1 (2)'!$A8,Pong_ELO!$L:$L,'Sheet1 (2)'!S$2))</f>
        <v>876</v>
      </c>
      <c r="T8">
        <f>IF(SUMIFS(Pong_ELO!$G:$G,Pong_ELO!$D:$D,'Sheet1 (2)'!$A8,Pong_ELO!$L:$L,'Sheet1 (2)'!T$2)=0,NA(),SUMIFS(Pong_ELO!$G:$G,Pong_ELO!$D:$D,'Sheet1 (2)'!$A8,Pong_ELO!$L:$L,'Sheet1 (2)'!T$2))</f>
        <v>859</v>
      </c>
      <c r="U8" t="e">
        <f>IF(SUMIFS(Pong_ELO!$G:$G,Pong_ELO!$D:$D,'Sheet1 (2)'!$A8,Pong_ELO!$L:$L,'Sheet1 (2)'!U$2)=0,NA(),SUMIFS(Pong_ELO!$G:$G,Pong_ELO!$D:$D,'Sheet1 (2)'!$A8,Pong_ELO!$L:$L,'Sheet1 (2)'!U$2))</f>
        <v>#N/A</v>
      </c>
      <c r="V8">
        <f>IF(SUMIFS(Pong_ELO!$G:$G,Pong_ELO!$D:$D,'Sheet1 (2)'!$A8,Pong_ELO!$L:$L,'Sheet1 (2)'!V$2)=0,NA(),SUMIFS(Pong_ELO!$G:$G,Pong_ELO!$D:$D,'Sheet1 (2)'!$A8,Pong_ELO!$L:$L,'Sheet1 (2)'!V$2))</f>
        <v>869</v>
      </c>
      <c r="W8">
        <f>IF(SUMIFS(Pong_ELO!$G:$G,Pong_ELO!$D:$D,'Sheet1 (2)'!$A8,Pong_ELO!$L:$L,'Sheet1 (2)'!W$2)=0,NA(),SUMIFS(Pong_ELO!$G:$G,Pong_ELO!$D:$D,'Sheet1 (2)'!$A8,Pong_ELO!$L:$L,'Sheet1 (2)'!W$2))</f>
        <v>861</v>
      </c>
      <c r="X8">
        <f>IF(SUMIFS(Pong_ELO!$G:$G,Pong_ELO!$D:$D,'Sheet1 (2)'!$A8,Pong_ELO!$L:$L,'Sheet1 (2)'!X$2)=0,NA(),SUMIFS(Pong_ELO!$G:$G,Pong_ELO!$D:$D,'Sheet1 (2)'!$A8,Pong_ELO!$L:$L,'Sheet1 (2)'!X$2))</f>
        <v>862</v>
      </c>
      <c r="Y8">
        <f>IF(SUMIFS(Pong_ELO!$G:$G,Pong_ELO!$D:$D,'Sheet1 (2)'!$A8,Pong_ELO!$L:$L,'Sheet1 (2)'!Y$2)=0,NA(),SUMIFS(Pong_ELO!$G:$G,Pong_ELO!$D:$D,'Sheet1 (2)'!$A8,Pong_ELO!$L:$L,'Sheet1 (2)'!Y$2))</f>
        <v>859</v>
      </c>
      <c r="Z8">
        <f>IF(SUMIFS(Pong_ELO!$G:$G,Pong_ELO!$D:$D,'Sheet1 (2)'!$A8,Pong_ELO!$L:$L,'Sheet1 (2)'!Z$2)=0,NA(),SUMIFS(Pong_ELO!$G:$G,Pong_ELO!$D:$D,'Sheet1 (2)'!$A8,Pong_ELO!$L:$L,'Sheet1 (2)'!Z$2))</f>
        <v>890</v>
      </c>
      <c r="AA8">
        <f>IF(SUMIFS(Pong_ELO!$G:$G,Pong_ELO!$D:$D,'Sheet1 (2)'!$A8,Pong_ELO!$L:$L,'Sheet1 (2)'!AA$2)=0,NA(),SUMIFS(Pong_ELO!$G:$G,Pong_ELO!$D:$D,'Sheet1 (2)'!$A8,Pong_ELO!$L:$L,'Sheet1 (2)'!AA$2))</f>
        <v>918</v>
      </c>
      <c r="AB8">
        <f>IF(SUMIFS(Pong_ELO!$G:$G,Pong_ELO!$D:$D,'Sheet1 (2)'!$A8,Pong_ELO!$L:$L,'Sheet1 (2)'!AB$2)=0,NA(),SUMIFS(Pong_ELO!$G:$G,Pong_ELO!$D:$D,'Sheet1 (2)'!$A8,Pong_ELO!$L:$L,'Sheet1 (2)'!AB$2))</f>
        <v>934</v>
      </c>
      <c r="AC8">
        <f>IF(SUMIFS(Pong_ELO!$G:$G,Pong_ELO!$D:$D,'Sheet1 (2)'!$A8,Pong_ELO!$L:$L,'Sheet1 (2)'!AC$2)=0,NA(),SUMIFS(Pong_ELO!$G:$G,Pong_ELO!$D:$D,'Sheet1 (2)'!$A8,Pong_ELO!$L:$L,'Sheet1 (2)'!AC$2))</f>
        <v>951</v>
      </c>
      <c r="AD8">
        <f>IF(SUMIFS(Pong_ELO!$G:$G,Pong_ELO!$D:$D,'Sheet1 (2)'!$A8,Pong_ELO!$L:$L,'Sheet1 (2)'!AD$2)=0,NA(),SUMIFS(Pong_ELO!$G:$G,Pong_ELO!$D:$D,'Sheet1 (2)'!$A8,Pong_ELO!$L:$L,'Sheet1 (2)'!AD$2))</f>
        <v>927</v>
      </c>
      <c r="AE8">
        <f>IF(SUMIFS(Pong_ELO!$G:$G,Pong_ELO!$D:$D,'Sheet1 (2)'!$A8,Pong_ELO!$L:$L,'Sheet1 (2)'!AE$2)=0,NA(),SUMIFS(Pong_ELO!$G:$G,Pong_ELO!$D:$D,'Sheet1 (2)'!$A8,Pong_ELO!$L:$L,'Sheet1 (2)'!AE$2))</f>
        <v>937</v>
      </c>
      <c r="AF8">
        <f>IF(SUMIFS(Pong_ELO!$G:$G,Pong_ELO!$D:$D,'Sheet1 (2)'!$A8,Pong_ELO!$L:$L,'Sheet1 (2)'!AF$2)=0,NA(),SUMIFS(Pong_ELO!$G:$G,Pong_ELO!$D:$D,'Sheet1 (2)'!$A8,Pong_ELO!$L:$L,'Sheet1 (2)'!AF$2))</f>
        <v>953</v>
      </c>
      <c r="AG8" t="e">
        <f>IF(SUMIFS(Pong_ELO!$G:$G,Pong_ELO!$D:$D,'Sheet1 (2)'!$A8,Pong_ELO!$L:$L,'Sheet1 (2)'!AG$2)=0,NA(),SUMIFS(Pong_ELO!$G:$G,Pong_ELO!$D:$D,'Sheet1 (2)'!$A8,Pong_ELO!$L:$L,'Sheet1 (2)'!AG$2))</f>
        <v>#N/A</v>
      </c>
      <c r="AH8" t="e">
        <f>IF(SUMIFS(Pong_ELO!$G:$G,Pong_ELO!$D:$D,'Sheet1 (2)'!$A8,Pong_ELO!$L:$L,'Sheet1 (2)'!AH$2)=0,NA(),SUMIFS(Pong_ELO!$G:$G,Pong_ELO!$D:$D,'Sheet1 (2)'!$A8,Pong_ELO!$L:$L,'Sheet1 (2)'!AH$2))</f>
        <v>#N/A</v>
      </c>
      <c r="AI8" t="e">
        <f>IF(SUMIFS(Pong_ELO!$G:$G,Pong_ELO!$D:$D,'Sheet1 (2)'!$A8,Pong_ELO!$L:$L,'Sheet1 (2)'!AI$2)=0,NA(),SUMIFS(Pong_ELO!$G:$G,Pong_ELO!$D:$D,'Sheet1 (2)'!$A8,Pong_ELO!$L:$L,'Sheet1 (2)'!AI$2))</f>
        <v>#N/A</v>
      </c>
      <c r="AJ8" t="e">
        <f>IF(SUMIFS(Pong_ELO!$G:$G,Pong_ELO!$D:$D,'Sheet1 (2)'!$A8,Pong_ELO!$L:$L,'Sheet1 (2)'!AJ$2)=0,NA(),SUMIFS(Pong_ELO!$G:$G,Pong_ELO!$D:$D,'Sheet1 (2)'!$A8,Pong_ELO!$L:$L,'Sheet1 (2)'!AJ$2))</f>
        <v>#N/A</v>
      </c>
      <c r="AK8" t="e">
        <f>IF(SUMIFS(Pong_ELO!$G:$G,Pong_ELO!$D:$D,'Sheet1 (2)'!$A8,Pong_ELO!$L:$L,'Sheet1 (2)'!AK$2)=0,NA(),SUMIFS(Pong_ELO!$G:$G,Pong_ELO!$D:$D,'Sheet1 (2)'!$A8,Pong_ELO!$L:$L,'Sheet1 (2)'!AK$2))</f>
        <v>#N/A</v>
      </c>
      <c r="AL8" t="e">
        <f>IF(SUMIFS(Pong_ELO!$G:$G,Pong_ELO!$D:$D,'Sheet1 (2)'!$A8,Pong_ELO!$L:$L,'Sheet1 (2)'!AL$2)=0,NA(),SUMIFS(Pong_ELO!$G:$G,Pong_ELO!$D:$D,'Sheet1 (2)'!$A8,Pong_ELO!$L:$L,'Sheet1 (2)'!AL$2))</f>
        <v>#N/A</v>
      </c>
      <c r="AM8" t="e">
        <f>IF(SUMIFS(Pong_ELO!$G:$G,Pong_ELO!$D:$D,'Sheet1 (2)'!$A8,Pong_ELO!$L:$L,'Sheet1 (2)'!AM$2)=0,NA(),SUMIFS(Pong_ELO!$G:$G,Pong_ELO!$D:$D,'Sheet1 (2)'!$A8,Pong_ELO!$L:$L,'Sheet1 (2)'!AM$2))</f>
        <v>#N/A</v>
      </c>
      <c r="AN8" t="e">
        <f>IF(SUMIFS(Pong_ELO!$G:$G,Pong_ELO!$D:$D,'Sheet1 (2)'!$A8,Pong_ELO!$L:$L,'Sheet1 (2)'!AN$2)=0,NA(),SUMIFS(Pong_ELO!$G:$G,Pong_ELO!$D:$D,'Sheet1 (2)'!$A8,Pong_ELO!$L:$L,'Sheet1 (2)'!AN$2))</f>
        <v>#N/A</v>
      </c>
      <c r="AO8" t="e">
        <f>IF(SUMIFS(Pong_ELO!$G:$G,Pong_ELO!$D:$D,'Sheet1 (2)'!$A8,Pong_ELO!$L:$L,'Sheet1 (2)'!AO$2)=0,NA(),SUMIFS(Pong_ELO!$G:$G,Pong_ELO!$D:$D,'Sheet1 (2)'!$A8,Pong_ELO!$L:$L,'Sheet1 (2)'!AO$2))</f>
        <v>#N/A</v>
      </c>
      <c r="AP8" t="e">
        <f>IF(SUMIFS(Pong_ELO!$G:$G,Pong_ELO!$D:$D,'Sheet1 (2)'!$A8,Pong_ELO!$L:$L,'Sheet1 (2)'!AP$2)=0,NA(),SUMIFS(Pong_ELO!$G:$G,Pong_ELO!$D:$D,'Sheet1 (2)'!$A8,Pong_ELO!$L:$L,'Sheet1 (2)'!AP$2))</f>
        <v>#N/A</v>
      </c>
      <c r="AQ8">
        <f>IF(SUMIFS(Pong_ELO!$G:$G,Pong_ELO!$D:$D,'Sheet1 (2)'!$A8,Pong_ELO!$L:$L,'Sheet1 (2)'!AQ$2)=0,NA(),SUMIFS(Pong_ELO!$G:$G,Pong_ELO!$D:$D,'Sheet1 (2)'!$A8,Pong_ELO!$L:$L,'Sheet1 (2)'!AQ$2))</f>
        <v>973</v>
      </c>
      <c r="AR8">
        <f>IF(SUMIFS(Pong_ELO!$G:$G,Pong_ELO!$D:$D,'Sheet1 (2)'!$A8,Pong_ELO!$L:$L,'Sheet1 (2)'!AR$2)=0,NA(),SUMIFS(Pong_ELO!$G:$G,Pong_ELO!$D:$D,'Sheet1 (2)'!$A8,Pong_ELO!$L:$L,'Sheet1 (2)'!AR$2))</f>
        <v>929</v>
      </c>
      <c r="AS8">
        <f>IF(SUMIFS(Pong_ELO!$G:$G,Pong_ELO!$D:$D,'Sheet1 (2)'!$A8,Pong_ELO!$L:$L,'Sheet1 (2)'!AS$2)=0,NA(),SUMIFS(Pong_ELO!$G:$G,Pong_ELO!$D:$D,'Sheet1 (2)'!$A8,Pong_ELO!$L:$L,'Sheet1 (2)'!AS$2))</f>
        <v>894</v>
      </c>
      <c r="AT8">
        <f>IF(SUMIFS(Pong_ELO!$G:$G,Pong_ELO!$D:$D,'Sheet1 (2)'!$A8,Pong_ELO!$L:$L,'Sheet1 (2)'!AT$2)=0,NA(),SUMIFS(Pong_ELO!$G:$G,Pong_ELO!$D:$D,'Sheet1 (2)'!$A8,Pong_ELO!$L:$L,'Sheet1 (2)'!AT$2))</f>
        <v>877</v>
      </c>
      <c r="AU8">
        <f>IF(SUMIFS(Pong_ELO!$G:$G,Pong_ELO!$D:$D,'Sheet1 (2)'!$A8,Pong_ELO!$L:$L,'Sheet1 (2)'!AU$2)=0,NA(),SUMIFS(Pong_ELO!$G:$G,Pong_ELO!$D:$D,'Sheet1 (2)'!$A8,Pong_ELO!$L:$L,'Sheet1 (2)'!AU$2))</f>
        <v>877</v>
      </c>
      <c r="AV8">
        <f>IF(SUMIFS(Pong_ELO!$G:$G,Pong_ELO!$D:$D,'Sheet1 (2)'!$A8,Pong_ELO!$L:$L,'Sheet1 (2)'!AV$2)=0,NA(),SUMIFS(Pong_ELO!$G:$G,Pong_ELO!$D:$D,'Sheet1 (2)'!$A8,Pong_ELO!$L:$L,'Sheet1 (2)'!AV$2))</f>
        <v>884</v>
      </c>
      <c r="AW8">
        <f>IF(SUMIFS(Pong_ELO!$G:$G,Pong_ELO!$D:$D,'Sheet1 (2)'!$A8,Pong_ELO!$L:$L,'Sheet1 (2)'!AW$2)=0,NA(),SUMIFS(Pong_ELO!$G:$G,Pong_ELO!$D:$D,'Sheet1 (2)'!$A8,Pong_ELO!$L:$L,'Sheet1 (2)'!AW$2))</f>
        <v>917</v>
      </c>
      <c r="AX8">
        <f>IF(SUMIFS(Pong_ELO!$G:$G,Pong_ELO!$D:$D,'Sheet1 (2)'!$A8,Pong_ELO!$L:$L,'Sheet1 (2)'!AX$2)=0,NA(),SUMIFS(Pong_ELO!$G:$G,Pong_ELO!$D:$D,'Sheet1 (2)'!$A8,Pong_ELO!$L:$L,'Sheet1 (2)'!AX$2))</f>
        <v>903</v>
      </c>
      <c r="AY8" t="e">
        <f>IF(SUMIFS(Pong_ELO!$G:$G,Pong_ELO!$D:$D,'Sheet1 (2)'!$A8,Pong_ELO!$L:$L,'Sheet1 (2)'!AY$2)=0,NA(),SUMIFS(Pong_ELO!$G:$G,Pong_ELO!$D:$D,'Sheet1 (2)'!$A8,Pong_ELO!$L:$L,'Sheet1 (2)'!AY$2))</f>
        <v>#N/A</v>
      </c>
      <c r="AZ8">
        <f>IF(SUMIFS(Pong_ELO!$G:$G,Pong_ELO!$D:$D,'Sheet1 (2)'!$A8,Pong_ELO!$L:$L,'Sheet1 (2)'!AZ$2)=0,NA(),SUMIFS(Pong_ELO!$G:$G,Pong_ELO!$D:$D,'Sheet1 (2)'!$A8,Pong_ELO!$L:$L,'Sheet1 (2)'!AZ$2))</f>
        <v>898</v>
      </c>
      <c r="BA8">
        <f>IF(SUMIFS(Pong_ELO!$G:$G,Pong_ELO!$D:$D,'Sheet1 (2)'!$A8,Pong_ELO!$L:$L,'Sheet1 (2)'!BA$2)=0,NA(),SUMIFS(Pong_ELO!$G:$G,Pong_ELO!$D:$D,'Sheet1 (2)'!$A8,Pong_ELO!$L:$L,'Sheet1 (2)'!BA$2))</f>
        <v>904</v>
      </c>
      <c r="BB8">
        <f>IF(SUMIFS(Pong_ELO!$G:$G,Pong_ELO!$D:$D,'Sheet1 (2)'!$A8,Pong_ELO!$L:$L,'Sheet1 (2)'!BB$2)=0,NA(),SUMIFS(Pong_ELO!$G:$G,Pong_ELO!$D:$D,'Sheet1 (2)'!$A8,Pong_ELO!$L:$L,'Sheet1 (2)'!BB$2))</f>
        <v>908</v>
      </c>
      <c r="BC8">
        <f>IF(SUMIFS(Pong_ELO!$G:$G,Pong_ELO!$D:$D,'Sheet1 (2)'!$A8,Pong_ELO!$L:$L,'Sheet1 (2)'!BC$2)=0,NA(),SUMIFS(Pong_ELO!$G:$G,Pong_ELO!$D:$D,'Sheet1 (2)'!$A8,Pong_ELO!$L:$L,'Sheet1 (2)'!BC$2))</f>
        <v>904</v>
      </c>
      <c r="BD8" t="e">
        <f>IF(SUMIFS(Pong_ELO!$G:$G,Pong_ELO!$D:$D,'Sheet1 (2)'!$A8,Pong_ELO!$L:$L,'Sheet1 (2)'!BD$2)=0,NA(),SUMIFS(Pong_ELO!$G:$G,Pong_ELO!$D:$D,'Sheet1 (2)'!$A8,Pong_ELO!$L:$L,'Sheet1 (2)'!BD$2))</f>
        <v>#N/A</v>
      </c>
      <c r="BE8">
        <f>IF(SUMIFS(Pong_ELO!$G:$G,Pong_ELO!$D:$D,'Sheet1 (2)'!$A8,Pong_ELO!$L:$L,'Sheet1 (2)'!BE$2)=0,NA(),SUMIFS(Pong_ELO!$G:$G,Pong_ELO!$D:$D,'Sheet1 (2)'!$A8,Pong_ELO!$L:$L,'Sheet1 (2)'!BE$2))</f>
        <v>915</v>
      </c>
      <c r="BF8">
        <f>IF(SUMIFS(Pong_ELO!$G:$G,Pong_ELO!$D:$D,'Sheet1 (2)'!$A8,Pong_ELO!$L:$L,'Sheet1 (2)'!BF$2)=0,NA(),SUMIFS(Pong_ELO!$G:$G,Pong_ELO!$D:$D,'Sheet1 (2)'!$A8,Pong_ELO!$L:$L,'Sheet1 (2)'!BF$2))</f>
        <v>955</v>
      </c>
      <c r="BG8">
        <f>IF(SUMIFS(Pong_ELO!$G:$G,Pong_ELO!$D:$D,'Sheet1 (2)'!$A8,Pong_ELO!$L:$L,'Sheet1 (2)'!BG$2)=0,NA(),SUMIFS(Pong_ELO!$G:$G,Pong_ELO!$D:$D,'Sheet1 (2)'!$A8,Pong_ELO!$L:$L,'Sheet1 (2)'!BG$2))</f>
        <v>984</v>
      </c>
      <c r="BH8">
        <f>IF(SUMIFS(Pong_ELO!$G:$G,Pong_ELO!$D:$D,'Sheet1 (2)'!$A8,Pong_ELO!$L:$L,'Sheet1 (2)'!BH$2)=0,NA(),SUMIFS(Pong_ELO!$G:$G,Pong_ELO!$D:$D,'Sheet1 (2)'!$A8,Pong_ELO!$L:$L,'Sheet1 (2)'!BH$2))</f>
        <v>965</v>
      </c>
      <c r="BI8" t="e">
        <f>IF(SUMIFS(Pong_ELO!$G:$G,Pong_ELO!$D:$D,'Sheet1 (2)'!$A8,Pong_ELO!$L:$L,'Sheet1 (2)'!BI$2)=0,NA(),SUMIFS(Pong_ELO!$G:$G,Pong_ELO!$D:$D,'Sheet1 (2)'!$A8,Pong_ELO!$L:$L,'Sheet1 (2)'!BI$2))</f>
        <v>#N/A</v>
      </c>
      <c r="BJ8">
        <f>IF(SUMIFS(Pong_ELO!$G:$G,Pong_ELO!$D:$D,'Sheet1 (2)'!$A8,Pong_ELO!$L:$L,'Sheet1 (2)'!BJ$2)=0,NA(),SUMIFS(Pong_ELO!$G:$G,Pong_ELO!$D:$D,'Sheet1 (2)'!$A8,Pong_ELO!$L:$L,'Sheet1 (2)'!BJ$2))</f>
        <v>982</v>
      </c>
      <c r="BK8" s="7"/>
    </row>
    <row r="9" spans="1:63" x14ac:dyDescent="0.2">
      <c r="A9" t="s">
        <v>87</v>
      </c>
      <c r="B9">
        <v>1000</v>
      </c>
      <c r="C9">
        <f>IF(SUMIFS(Pong_ELO!$G:$G,Pong_ELO!$D:$D,'Sheet1 (2)'!$A9,Pong_ELO!$L:$L,'Sheet1 (2)'!C$2)=0,NA(),SUMIFS(Pong_ELO!$G:$G,Pong_ELO!$D:$D,'Sheet1 (2)'!$A9,Pong_ELO!$L:$L,'Sheet1 (2)'!C$2))</f>
        <v>1014</v>
      </c>
      <c r="D9">
        <f>IF(SUMIFS(Pong_ELO!$G:$G,Pong_ELO!$D:$D,'Sheet1 (2)'!$A9,Pong_ELO!$L:$L,'Sheet1 (2)'!D$2)=0,NA(),SUMIFS(Pong_ELO!$G:$G,Pong_ELO!$D:$D,'Sheet1 (2)'!$A9,Pong_ELO!$L:$L,'Sheet1 (2)'!D$2))</f>
        <v>1013</v>
      </c>
      <c r="E9" t="e">
        <f>IF(SUMIFS(Pong_ELO!$G:$G,Pong_ELO!$D:$D,'Sheet1 (2)'!$A9,Pong_ELO!$L:$L,'Sheet1 (2)'!E$2)=0,NA(),SUMIFS(Pong_ELO!$G:$G,Pong_ELO!$D:$D,'Sheet1 (2)'!$A9,Pong_ELO!$L:$L,'Sheet1 (2)'!E$2))</f>
        <v>#N/A</v>
      </c>
      <c r="F9">
        <f>IF(SUMIFS(Pong_ELO!$G:$G,Pong_ELO!$D:$D,'Sheet1 (2)'!$A9,Pong_ELO!$L:$L,'Sheet1 (2)'!F$2)=0,NA(),SUMIFS(Pong_ELO!$G:$G,Pong_ELO!$D:$D,'Sheet1 (2)'!$A9,Pong_ELO!$L:$L,'Sheet1 (2)'!F$2))</f>
        <v>1024</v>
      </c>
      <c r="G9">
        <f>IF(SUMIFS(Pong_ELO!$G:$G,Pong_ELO!$D:$D,'Sheet1 (2)'!$A9,Pong_ELO!$L:$L,'Sheet1 (2)'!G$2)=0,NA(),SUMIFS(Pong_ELO!$G:$G,Pong_ELO!$D:$D,'Sheet1 (2)'!$A9,Pong_ELO!$L:$L,'Sheet1 (2)'!G$2))</f>
        <v>1028</v>
      </c>
      <c r="H9" t="e">
        <f>IF(SUMIFS(Pong_ELO!$G:$G,Pong_ELO!$D:$D,'Sheet1 (2)'!$A9,Pong_ELO!$L:$L,'Sheet1 (2)'!H$2)=0,NA(),SUMIFS(Pong_ELO!$G:$G,Pong_ELO!$D:$D,'Sheet1 (2)'!$A9,Pong_ELO!$L:$L,'Sheet1 (2)'!H$2))</f>
        <v>#N/A</v>
      </c>
      <c r="I9">
        <f>IF(SUMIFS(Pong_ELO!$G:$G,Pong_ELO!$D:$D,'Sheet1 (2)'!$A9,Pong_ELO!$L:$L,'Sheet1 (2)'!I$2)=0,NA(),SUMIFS(Pong_ELO!$G:$G,Pong_ELO!$D:$D,'Sheet1 (2)'!$A9,Pong_ELO!$L:$L,'Sheet1 (2)'!I$2))</f>
        <v>1033</v>
      </c>
      <c r="J9">
        <f>IF(SUMIFS(Pong_ELO!$G:$G,Pong_ELO!$D:$D,'Sheet1 (2)'!$A9,Pong_ELO!$L:$L,'Sheet1 (2)'!J$2)=0,NA(),SUMIFS(Pong_ELO!$G:$G,Pong_ELO!$D:$D,'Sheet1 (2)'!$A9,Pong_ELO!$L:$L,'Sheet1 (2)'!J$2))</f>
        <v>1026</v>
      </c>
      <c r="K9" t="e">
        <f>IF(SUMIFS(Pong_ELO!$G:$G,Pong_ELO!$D:$D,'Sheet1 (2)'!$A9,Pong_ELO!$L:$L,'Sheet1 (2)'!K$2)=0,NA(),SUMIFS(Pong_ELO!$G:$G,Pong_ELO!$D:$D,'Sheet1 (2)'!$A9,Pong_ELO!$L:$L,'Sheet1 (2)'!K$2))</f>
        <v>#N/A</v>
      </c>
      <c r="L9">
        <f>IF(SUMIFS(Pong_ELO!$G:$G,Pong_ELO!$D:$D,'Sheet1 (2)'!$A9,Pong_ELO!$L:$L,'Sheet1 (2)'!L$2)=0,NA(),SUMIFS(Pong_ELO!$G:$G,Pong_ELO!$D:$D,'Sheet1 (2)'!$A9,Pong_ELO!$L:$L,'Sheet1 (2)'!L$2))</f>
        <v>1040</v>
      </c>
      <c r="M9">
        <f>IF(SUMIFS(Pong_ELO!$G:$G,Pong_ELO!$D:$D,'Sheet1 (2)'!$A9,Pong_ELO!$L:$L,'Sheet1 (2)'!M$2)=0,NA(),SUMIFS(Pong_ELO!$G:$G,Pong_ELO!$D:$D,'Sheet1 (2)'!$A9,Pong_ELO!$L:$L,'Sheet1 (2)'!M$2))</f>
        <v>1064</v>
      </c>
      <c r="N9">
        <f>IF(SUMIFS(Pong_ELO!$G:$G,Pong_ELO!$D:$D,'Sheet1 (2)'!$A9,Pong_ELO!$L:$L,'Sheet1 (2)'!N$2)=0,NA(),SUMIFS(Pong_ELO!$G:$G,Pong_ELO!$D:$D,'Sheet1 (2)'!$A9,Pong_ELO!$L:$L,'Sheet1 (2)'!N$2))</f>
        <v>1039</v>
      </c>
      <c r="O9">
        <f>IF(SUMIFS(Pong_ELO!$G:$G,Pong_ELO!$D:$D,'Sheet1 (2)'!$A9,Pong_ELO!$L:$L,'Sheet1 (2)'!O$2)=0,NA(),SUMIFS(Pong_ELO!$G:$G,Pong_ELO!$D:$D,'Sheet1 (2)'!$A9,Pong_ELO!$L:$L,'Sheet1 (2)'!O$2))</f>
        <v>1030</v>
      </c>
      <c r="P9">
        <f>IF(SUMIFS(Pong_ELO!$G:$G,Pong_ELO!$D:$D,'Sheet1 (2)'!$A9,Pong_ELO!$L:$L,'Sheet1 (2)'!P$2)=0,NA(),SUMIFS(Pong_ELO!$G:$G,Pong_ELO!$D:$D,'Sheet1 (2)'!$A9,Pong_ELO!$L:$L,'Sheet1 (2)'!P$2))</f>
        <v>1044</v>
      </c>
      <c r="Q9">
        <f>IF(SUMIFS(Pong_ELO!$G:$G,Pong_ELO!$D:$D,'Sheet1 (2)'!$A9,Pong_ELO!$L:$L,'Sheet1 (2)'!Q$2)=0,NA(),SUMIFS(Pong_ELO!$G:$G,Pong_ELO!$D:$D,'Sheet1 (2)'!$A9,Pong_ELO!$L:$L,'Sheet1 (2)'!Q$2))</f>
        <v>1045</v>
      </c>
      <c r="R9">
        <f>IF(SUMIFS(Pong_ELO!$G:$G,Pong_ELO!$D:$D,'Sheet1 (2)'!$A9,Pong_ELO!$L:$L,'Sheet1 (2)'!R$2)=0,NA(),SUMIFS(Pong_ELO!$G:$G,Pong_ELO!$D:$D,'Sheet1 (2)'!$A9,Pong_ELO!$L:$L,'Sheet1 (2)'!R$2))</f>
        <v>1070</v>
      </c>
      <c r="S9">
        <f>IF(SUMIFS(Pong_ELO!$G:$G,Pong_ELO!$D:$D,'Sheet1 (2)'!$A9,Pong_ELO!$L:$L,'Sheet1 (2)'!S$2)=0,NA(),SUMIFS(Pong_ELO!$G:$G,Pong_ELO!$D:$D,'Sheet1 (2)'!$A9,Pong_ELO!$L:$L,'Sheet1 (2)'!S$2))</f>
        <v>1051</v>
      </c>
      <c r="T9">
        <f>IF(SUMIFS(Pong_ELO!$G:$G,Pong_ELO!$D:$D,'Sheet1 (2)'!$A9,Pong_ELO!$L:$L,'Sheet1 (2)'!T$2)=0,NA(),SUMIFS(Pong_ELO!$G:$G,Pong_ELO!$D:$D,'Sheet1 (2)'!$A9,Pong_ELO!$L:$L,'Sheet1 (2)'!T$2))</f>
        <v>1047</v>
      </c>
      <c r="U9">
        <f>IF(SUMIFS(Pong_ELO!$G:$G,Pong_ELO!$D:$D,'Sheet1 (2)'!$A9,Pong_ELO!$L:$L,'Sheet1 (2)'!U$2)=0,NA(),SUMIFS(Pong_ELO!$G:$G,Pong_ELO!$D:$D,'Sheet1 (2)'!$A9,Pong_ELO!$L:$L,'Sheet1 (2)'!U$2))</f>
        <v>1034</v>
      </c>
      <c r="V9">
        <f>IF(SUMIFS(Pong_ELO!$G:$G,Pong_ELO!$D:$D,'Sheet1 (2)'!$A9,Pong_ELO!$L:$L,'Sheet1 (2)'!V$2)=0,NA(),SUMIFS(Pong_ELO!$G:$G,Pong_ELO!$D:$D,'Sheet1 (2)'!$A9,Pong_ELO!$L:$L,'Sheet1 (2)'!V$2))</f>
        <v>1027</v>
      </c>
      <c r="W9">
        <f>IF(SUMIFS(Pong_ELO!$G:$G,Pong_ELO!$D:$D,'Sheet1 (2)'!$A9,Pong_ELO!$L:$L,'Sheet1 (2)'!W$2)=0,NA(),SUMIFS(Pong_ELO!$G:$G,Pong_ELO!$D:$D,'Sheet1 (2)'!$A9,Pong_ELO!$L:$L,'Sheet1 (2)'!W$2))</f>
        <v>1038</v>
      </c>
      <c r="X9">
        <f>IF(SUMIFS(Pong_ELO!$G:$G,Pong_ELO!$D:$D,'Sheet1 (2)'!$A9,Pong_ELO!$L:$L,'Sheet1 (2)'!X$2)=0,NA(),SUMIFS(Pong_ELO!$G:$G,Pong_ELO!$D:$D,'Sheet1 (2)'!$A9,Pong_ELO!$L:$L,'Sheet1 (2)'!X$2))</f>
        <v>1005</v>
      </c>
      <c r="Y9">
        <f>IF(SUMIFS(Pong_ELO!$G:$G,Pong_ELO!$D:$D,'Sheet1 (2)'!$A9,Pong_ELO!$L:$L,'Sheet1 (2)'!Y$2)=0,NA(),SUMIFS(Pong_ELO!$G:$G,Pong_ELO!$D:$D,'Sheet1 (2)'!$A9,Pong_ELO!$L:$L,'Sheet1 (2)'!Y$2))</f>
        <v>1034</v>
      </c>
      <c r="Z9">
        <f>IF(SUMIFS(Pong_ELO!$G:$G,Pong_ELO!$D:$D,'Sheet1 (2)'!$A9,Pong_ELO!$L:$L,'Sheet1 (2)'!Z$2)=0,NA(),SUMIFS(Pong_ELO!$G:$G,Pong_ELO!$D:$D,'Sheet1 (2)'!$A9,Pong_ELO!$L:$L,'Sheet1 (2)'!Z$2))</f>
        <v>1014</v>
      </c>
      <c r="AA9">
        <f>IF(SUMIFS(Pong_ELO!$G:$G,Pong_ELO!$D:$D,'Sheet1 (2)'!$A9,Pong_ELO!$L:$L,'Sheet1 (2)'!AA$2)=0,NA(),SUMIFS(Pong_ELO!$G:$G,Pong_ELO!$D:$D,'Sheet1 (2)'!$A9,Pong_ELO!$L:$L,'Sheet1 (2)'!AA$2))</f>
        <v>1015</v>
      </c>
      <c r="AB9">
        <f>IF(SUMIFS(Pong_ELO!$G:$G,Pong_ELO!$D:$D,'Sheet1 (2)'!$A9,Pong_ELO!$L:$L,'Sheet1 (2)'!AB$2)=0,NA(),SUMIFS(Pong_ELO!$G:$G,Pong_ELO!$D:$D,'Sheet1 (2)'!$A9,Pong_ELO!$L:$L,'Sheet1 (2)'!AB$2))</f>
        <v>981</v>
      </c>
      <c r="AC9">
        <f>IF(SUMIFS(Pong_ELO!$G:$G,Pong_ELO!$D:$D,'Sheet1 (2)'!$A9,Pong_ELO!$L:$L,'Sheet1 (2)'!AC$2)=0,NA(),SUMIFS(Pong_ELO!$G:$G,Pong_ELO!$D:$D,'Sheet1 (2)'!$A9,Pong_ELO!$L:$L,'Sheet1 (2)'!AC$2))</f>
        <v>987</v>
      </c>
      <c r="AD9">
        <f>IF(SUMIFS(Pong_ELO!$G:$G,Pong_ELO!$D:$D,'Sheet1 (2)'!$A9,Pong_ELO!$L:$L,'Sheet1 (2)'!AD$2)=0,NA(),SUMIFS(Pong_ELO!$G:$G,Pong_ELO!$D:$D,'Sheet1 (2)'!$A9,Pong_ELO!$L:$L,'Sheet1 (2)'!AD$2))</f>
        <v>994</v>
      </c>
      <c r="AE9" t="e">
        <f>IF(SUMIFS(Pong_ELO!$G:$G,Pong_ELO!$D:$D,'Sheet1 (2)'!$A9,Pong_ELO!$L:$L,'Sheet1 (2)'!AE$2)=0,NA(),SUMIFS(Pong_ELO!$G:$G,Pong_ELO!$D:$D,'Sheet1 (2)'!$A9,Pong_ELO!$L:$L,'Sheet1 (2)'!AE$2))</f>
        <v>#N/A</v>
      </c>
      <c r="AF9">
        <f>IF(SUMIFS(Pong_ELO!$G:$G,Pong_ELO!$D:$D,'Sheet1 (2)'!$A9,Pong_ELO!$L:$L,'Sheet1 (2)'!AF$2)=0,NA(),SUMIFS(Pong_ELO!$G:$G,Pong_ELO!$D:$D,'Sheet1 (2)'!$A9,Pong_ELO!$L:$L,'Sheet1 (2)'!AF$2))</f>
        <v>988</v>
      </c>
      <c r="AG9">
        <f>IF(SUMIFS(Pong_ELO!$G:$G,Pong_ELO!$D:$D,'Sheet1 (2)'!$A9,Pong_ELO!$L:$L,'Sheet1 (2)'!AG$2)=0,NA(),SUMIFS(Pong_ELO!$G:$G,Pong_ELO!$D:$D,'Sheet1 (2)'!$A9,Pong_ELO!$L:$L,'Sheet1 (2)'!AG$2))</f>
        <v>984</v>
      </c>
      <c r="AH9">
        <f>IF(SUMIFS(Pong_ELO!$G:$G,Pong_ELO!$D:$D,'Sheet1 (2)'!$A9,Pong_ELO!$L:$L,'Sheet1 (2)'!AH$2)=0,NA(),SUMIFS(Pong_ELO!$G:$G,Pong_ELO!$D:$D,'Sheet1 (2)'!$A9,Pong_ELO!$L:$L,'Sheet1 (2)'!AH$2))</f>
        <v>970</v>
      </c>
      <c r="AI9">
        <f>IF(SUMIFS(Pong_ELO!$G:$G,Pong_ELO!$D:$D,'Sheet1 (2)'!$A9,Pong_ELO!$L:$L,'Sheet1 (2)'!AI$2)=0,NA(),SUMIFS(Pong_ELO!$G:$G,Pong_ELO!$D:$D,'Sheet1 (2)'!$A9,Pong_ELO!$L:$L,'Sheet1 (2)'!AI$2))</f>
        <v>988</v>
      </c>
      <c r="AJ9" t="e">
        <f>IF(SUMIFS(Pong_ELO!$G:$G,Pong_ELO!$D:$D,'Sheet1 (2)'!$A9,Pong_ELO!$L:$L,'Sheet1 (2)'!AJ$2)=0,NA(),SUMIFS(Pong_ELO!$G:$G,Pong_ELO!$D:$D,'Sheet1 (2)'!$A9,Pong_ELO!$L:$L,'Sheet1 (2)'!AJ$2))</f>
        <v>#N/A</v>
      </c>
      <c r="AK9">
        <f>IF(SUMIFS(Pong_ELO!$G:$G,Pong_ELO!$D:$D,'Sheet1 (2)'!$A9,Pong_ELO!$L:$L,'Sheet1 (2)'!AK$2)=0,NA(),SUMIFS(Pong_ELO!$G:$G,Pong_ELO!$D:$D,'Sheet1 (2)'!$A9,Pong_ELO!$L:$L,'Sheet1 (2)'!AK$2))</f>
        <v>1009</v>
      </c>
      <c r="AL9">
        <f>IF(SUMIFS(Pong_ELO!$G:$G,Pong_ELO!$D:$D,'Sheet1 (2)'!$A9,Pong_ELO!$L:$L,'Sheet1 (2)'!AL$2)=0,NA(),SUMIFS(Pong_ELO!$G:$G,Pong_ELO!$D:$D,'Sheet1 (2)'!$A9,Pong_ELO!$L:$L,'Sheet1 (2)'!AL$2))</f>
        <v>1025</v>
      </c>
      <c r="AM9">
        <f>IF(SUMIFS(Pong_ELO!$G:$G,Pong_ELO!$D:$D,'Sheet1 (2)'!$A9,Pong_ELO!$L:$L,'Sheet1 (2)'!AM$2)=0,NA(),SUMIFS(Pong_ELO!$G:$G,Pong_ELO!$D:$D,'Sheet1 (2)'!$A9,Pong_ELO!$L:$L,'Sheet1 (2)'!AM$2))</f>
        <v>1034</v>
      </c>
      <c r="AN9">
        <f>IF(SUMIFS(Pong_ELO!$G:$G,Pong_ELO!$D:$D,'Sheet1 (2)'!$A9,Pong_ELO!$L:$L,'Sheet1 (2)'!AN$2)=0,NA(),SUMIFS(Pong_ELO!$G:$G,Pong_ELO!$D:$D,'Sheet1 (2)'!$A9,Pong_ELO!$L:$L,'Sheet1 (2)'!AN$2))</f>
        <v>1041</v>
      </c>
      <c r="AO9" t="e">
        <f>IF(SUMIFS(Pong_ELO!$G:$G,Pong_ELO!$D:$D,'Sheet1 (2)'!$A9,Pong_ELO!$L:$L,'Sheet1 (2)'!AO$2)=0,NA(),SUMIFS(Pong_ELO!$G:$G,Pong_ELO!$D:$D,'Sheet1 (2)'!$A9,Pong_ELO!$L:$L,'Sheet1 (2)'!AO$2))</f>
        <v>#N/A</v>
      </c>
      <c r="AP9">
        <f>IF(SUMIFS(Pong_ELO!$G:$G,Pong_ELO!$D:$D,'Sheet1 (2)'!$A9,Pong_ELO!$L:$L,'Sheet1 (2)'!AP$2)=0,NA(),SUMIFS(Pong_ELO!$G:$G,Pong_ELO!$D:$D,'Sheet1 (2)'!$A9,Pong_ELO!$L:$L,'Sheet1 (2)'!AP$2))</f>
        <v>1031</v>
      </c>
      <c r="AQ9">
        <f>IF(SUMIFS(Pong_ELO!$G:$G,Pong_ELO!$D:$D,'Sheet1 (2)'!$A9,Pong_ELO!$L:$L,'Sheet1 (2)'!AQ$2)=0,NA(),SUMIFS(Pong_ELO!$G:$G,Pong_ELO!$D:$D,'Sheet1 (2)'!$A9,Pong_ELO!$L:$L,'Sheet1 (2)'!AQ$2))</f>
        <v>1020</v>
      </c>
      <c r="AR9">
        <f>IF(SUMIFS(Pong_ELO!$G:$G,Pong_ELO!$D:$D,'Sheet1 (2)'!$A9,Pong_ELO!$L:$L,'Sheet1 (2)'!AR$2)=0,NA(),SUMIFS(Pong_ELO!$G:$G,Pong_ELO!$D:$D,'Sheet1 (2)'!$A9,Pong_ELO!$L:$L,'Sheet1 (2)'!AR$2))</f>
        <v>1029</v>
      </c>
      <c r="AS9">
        <f>IF(SUMIFS(Pong_ELO!$G:$G,Pong_ELO!$D:$D,'Sheet1 (2)'!$A9,Pong_ELO!$L:$L,'Sheet1 (2)'!AS$2)=0,NA(),SUMIFS(Pong_ELO!$G:$G,Pong_ELO!$D:$D,'Sheet1 (2)'!$A9,Pong_ELO!$L:$L,'Sheet1 (2)'!AS$2))</f>
        <v>1012</v>
      </c>
      <c r="AT9" t="e">
        <f>IF(SUMIFS(Pong_ELO!$G:$G,Pong_ELO!$D:$D,'Sheet1 (2)'!$A9,Pong_ELO!$L:$L,'Sheet1 (2)'!AT$2)=0,NA(),SUMIFS(Pong_ELO!$G:$G,Pong_ELO!$D:$D,'Sheet1 (2)'!$A9,Pong_ELO!$L:$L,'Sheet1 (2)'!AT$2))</f>
        <v>#N/A</v>
      </c>
      <c r="AU9">
        <f>IF(SUMIFS(Pong_ELO!$G:$G,Pong_ELO!$D:$D,'Sheet1 (2)'!$A9,Pong_ELO!$L:$L,'Sheet1 (2)'!AU$2)=0,NA(),SUMIFS(Pong_ELO!$G:$G,Pong_ELO!$D:$D,'Sheet1 (2)'!$A9,Pong_ELO!$L:$L,'Sheet1 (2)'!AU$2))</f>
        <v>1009</v>
      </c>
      <c r="AV9">
        <f>IF(SUMIFS(Pong_ELO!$G:$G,Pong_ELO!$D:$D,'Sheet1 (2)'!$A9,Pong_ELO!$L:$L,'Sheet1 (2)'!AV$2)=0,NA(),SUMIFS(Pong_ELO!$G:$G,Pong_ELO!$D:$D,'Sheet1 (2)'!$A9,Pong_ELO!$L:$L,'Sheet1 (2)'!AV$2))</f>
        <v>1019</v>
      </c>
      <c r="AW9">
        <f>IF(SUMIFS(Pong_ELO!$G:$G,Pong_ELO!$D:$D,'Sheet1 (2)'!$A9,Pong_ELO!$L:$L,'Sheet1 (2)'!AW$2)=0,NA(),SUMIFS(Pong_ELO!$G:$G,Pong_ELO!$D:$D,'Sheet1 (2)'!$A9,Pong_ELO!$L:$L,'Sheet1 (2)'!AW$2))</f>
        <v>1020</v>
      </c>
      <c r="AX9">
        <f>IF(SUMIFS(Pong_ELO!$G:$G,Pong_ELO!$D:$D,'Sheet1 (2)'!$A9,Pong_ELO!$L:$L,'Sheet1 (2)'!AX$2)=0,NA(),SUMIFS(Pong_ELO!$G:$G,Pong_ELO!$D:$D,'Sheet1 (2)'!$A9,Pong_ELO!$L:$L,'Sheet1 (2)'!AX$2))</f>
        <v>1017</v>
      </c>
      <c r="AY9" t="e">
        <f>IF(SUMIFS(Pong_ELO!$G:$G,Pong_ELO!$D:$D,'Sheet1 (2)'!$A9,Pong_ELO!$L:$L,'Sheet1 (2)'!AY$2)=0,NA(),SUMIFS(Pong_ELO!$G:$G,Pong_ELO!$D:$D,'Sheet1 (2)'!$A9,Pong_ELO!$L:$L,'Sheet1 (2)'!AY$2))</f>
        <v>#N/A</v>
      </c>
      <c r="AZ9">
        <f>IF(SUMIFS(Pong_ELO!$G:$G,Pong_ELO!$D:$D,'Sheet1 (2)'!$A9,Pong_ELO!$L:$L,'Sheet1 (2)'!AZ$2)=0,NA(),SUMIFS(Pong_ELO!$G:$G,Pong_ELO!$D:$D,'Sheet1 (2)'!$A9,Pong_ELO!$L:$L,'Sheet1 (2)'!AZ$2))</f>
        <v>996</v>
      </c>
      <c r="BA9">
        <f>IF(SUMIFS(Pong_ELO!$G:$G,Pong_ELO!$D:$D,'Sheet1 (2)'!$A9,Pong_ELO!$L:$L,'Sheet1 (2)'!BA$2)=0,NA(),SUMIFS(Pong_ELO!$G:$G,Pong_ELO!$D:$D,'Sheet1 (2)'!$A9,Pong_ELO!$L:$L,'Sheet1 (2)'!BA$2))</f>
        <v>975</v>
      </c>
      <c r="BB9">
        <f>IF(SUMIFS(Pong_ELO!$G:$G,Pong_ELO!$D:$D,'Sheet1 (2)'!$A9,Pong_ELO!$L:$L,'Sheet1 (2)'!BB$2)=0,NA(),SUMIFS(Pong_ELO!$G:$G,Pong_ELO!$D:$D,'Sheet1 (2)'!$A9,Pong_ELO!$L:$L,'Sheet1 (2)'!BB$2))</f>
        <v>994</v>
      </c>
      <c r="BC9">
        <f>IF(SUMIFS(Pong_ELO!$G:$G,Pong_ELO!$D:$D,'Sheet1 (2)'!$A9,Pong_ELO!$L:$L,'Sheet1 (2)'!BC$2)=0,NA(),SUMIFS(Pong_ELO!$G:$G,Pong_ELO!$D:$D,'Sheet1 (2)'!$A9,Pong_ELO!$L:$L,'Sheet1 (2)'!BC$2))</f>
        <v>974</v>
      </c>
      <c r="BD9" t="e">
        <f>IF(SUMIFS(Pong_ELO!$G:$G,Pong_ELO!$D:$D,'Sheet1 (2)'!$A9,Pong_ELO!$L:$L,'Sheet1 (2)'!BD$2)=0,NA(),SUMIFS(Pong_ELO!$G:$G,Pong_ELO!$D:$D,'Sheet1 (2)'!$A9,Pong_ELO!$L:$L,'Sheet1 (2)'!BD$2))</f>
        <v>#N/A</v>
      </c>
      <c r="BE9">
        <f>IF(SUMIFS(Pong_ELO!$G:$G,Pong_ELO!$D:$D,'Sheet1 (2)'!$A9,Pong_ELO!$L:$L,'Sheet1 (2)'!BE$2)=0,NA(),SUMIFS(Pong_ELO!$G:$G,Pong_ELO!$D:$D,'Sheet1 (2)'!$A9,Pong_ELO!$L:$L,'Sheet1 (2)'!BE$2))</f>
        <v>976</v>
      </c>
      <c r="BF9">
        <f>IF(SUMIFS(Pong_ELO!$G:$G,Pong_ELO!$D:$D,'Sheet1 (2)'!$A9,Pong_ELO!$L:$L,'Sheet1 (2)'!BF$2)=0,NA(),SUMIFS(Pong_ELO!$G:$G,Pong_ELO!$D:$D,'Sheet1 (2)'!$A9,Pong_ELO!$L:$L,'Sheet1 (2)'!BF$2))</f>
        <v>960</v>
      </c>
      <c r="BG9">
        <f>IF(SUMIFS(Pong_ELO!$G:$G,Pong_ELO!$D:$D,'Sheet1 (2)'!$A9,Pong_ELO!$L:$L,'Sheet1 (2)'!BG$2)=0,NA(),SUMIFS(Pong_ELO!$G:$G,Pong_ELO!$D:$D,'Sheet1 (2)'!$A9,Pong_ELO!$L:$L,'Sheet1 (2)'!BG$2))</f>
        <v>972</v>
      </c>
      <c r="BH9">
        <f>IF(SUMIFS(Pong_ELO!$G:$G,Pong_ELO!$D:$D,'Sheet1 (2)'!$A9,Pong_ELO!$L:$L,'Sheet1 (2)'!BH$2)=0,NA(),SUMIFS(Pong_ELO!$G:$G,Pong_ELO!$D:$D,'Sheet1 (2)'!$A9,Pong_ELO!$L:$L,'Sheet1 (2)'!BH$2))</f>
        <v>954</v>
      </c>
      <c r="BI9" t="e">
        <f>IF(SUMIFS(Pong_ELO!$G:$G,Pong_ELO!$D:$D,'Sheet1 (2)'!$A9,Pong_ELO!$L:$L,'Sheet1 (2)'!BI$2)=0,NA(),SUMIFS(Pong_ELO!$G:$G,Pong_ELO!$D:$D,'Sheet1 (2)'!$A9,Pong_ELO!$L:$L,'Sheet1 (2)'!BI$2))</f>
        <v>#N/A</v>
      </c>
      <c r="BJ9">
        <f>IF(SUMIFS(Pong_ELO!$G:$G,Pong_ELO!$D:$D,'Sheet1 (2)'!$A9,Pong_ELO!$L:$L,'Sheet1 (2)'!BJ$2)=0,NA(),SUMIFS(Pong_ELO!$G:$G,Pong_ELO!$D:$D,'Sheet1 (2)'!$A9,Pong_ELO!$L:$L,'Sheet1 (2)'!BJ$2))</f>
        <v>937</v>
      </c>
      <c r="BK9" s="7"/>
    </row>
    <row r="10" spans="1:63" x14ac:dyDescent="0.2">
      <c r="A10" t="s">
        <v>14</v>
      </c>
      <c r="B10">
        <v>1000</v>
      </c>
      <c r="C10">
        <f>IF(SUMIFS(Pong_ELO!$G:$G,Pong_ELO!$D:$D,'Sheet1 (2)'!$A10,Pong_ELO!$L:$L,'Sheet1 (2)'!C$2)=0,NA(),SUMIFS(Pong_ELO!$G:$G,Pong_ELO!$D:$D,'Sheet1 (2)'!$A10,Pong_ELO!$L:$L,'Sheet1 (2)'!C$2))</f>
        <v>1011</v>
      </c>
      <c r="D10">
        <f>IF(SUMIFS(Pong_ELO!$G:$G,Pong_ELO!$D:$D,'Sheet1 (2)'!$A10,Pong_ELO!$L:$L,'Sheet1 (2)'!D$2)=0,NA(),SUMIFS(Pong_ELO!$G:$G,Pong_ELO!$D:$D,'Sheet1 (2)'!$A10,Pong_ELO!$L:$L,'Sheet1 (2)'!D$2))</f>
        <v>1033</v>
      </c>
      <c r="E10" t="e">
        <f>IF(SUMIFS(Pong_ELO!$G:$G,Pong_ELO!$D:$D,'Sheet1 (2)'!$A10,Pong_ELO!$L:$L,'Sheet1 (2)'!E$2)=0,NA(),SUMIFS(Pong_ELO!$G:$G,Pong_ELO!$D:$D,'Sheet1 (2)'!$A10,Pong_ELO!$L:$L,'Sheet1 (2)'!E$2))</f>
        <v>#N/A</v>
      </c>
      <c r="F10">
        <f>IF(SUMIFS(Pong_ELO!$G:$G,Pong_ELO!$D:$D,'Sheet1 (2)'!$A10,Pong_ELO!$L:$L,'Sheet1 (2)'!F$2)=0,NA(),SUMIFS(Pong_ELO!$G:$G,Pong_ELO!$D:$D,'Sheet1 (2)'!$A10,Pong_ELO!$L:$L,'Sheet1 (2)'!F$2))</f>
        <v>1048</v>
      </c>
      <c r="G10">
        <f>IF(SUMIFS(Pong_ELO!$G:$G,Pong_ELO!$D:$D,'Sheet1 (2)'!$A10,Pong_ELO!$L:$L,'Sheet1 (2)'!G$2)=0,NA(),SUMIFS(Pong_ELO!$G:$G,Pong_ELO!$D:$D,'Sheet1 (2)'!$A10,Pong_ELO!$L:$L,'Sheet1 (2)'!G$2))</f>
        <v>1059</v>
      </c>
      <c r="H10" t="e">
        <f>IF(SUMIFS(Pong_ELO!$G:$G,Pong_ELO!$D:$D,'Sheet1 (2)'!$A10,Pong_ELO!$L:$L,'Sheet1 (2)'!H$2)=0,NA(),SUMIFS(Pong_ELO!$G:$G,Pong_ELO!$D:$D,'Sheet1 (2)'!$A10,Pong_ELO!$L:$L,'Sheet1 (2)'!H$2))</f>
        <v>#N/A</v>
      </c>
      <c r="I10">
        <f>IF(SUMIFS(Pong_ELO!$G:$G,Pong_ELO!$D:$D,'Sheet1 (2)'!$A10,Pong_ELO!$L:$L,'Sheet1 (2)'!I$2)=0,NA(),SUMIFS(Pong_ELO!$G:$G,Pong_ELO!$D:$D,'Sheet1 (2)'!$A10,Pong_ELO!$L:$L,'Sheet1 (2)'!I$2))</f>
        <v>1045</v>
      </c>
      <c r="J10">
        <f>IF(SUMIFS(Pong_ELO!$G:$G,Pong_ELO!$D:$D,'Sheet1 (2)'!$A10,Pong_ELO!$L:$L,'Sheet1 (2)'!J$2)=0,NA(),SUMIFS(Pong_ELO!$G:$G,Pong_ELO!$D:$D,'Sheet1 (2)'!$A10,Pong_ELO!$L:$L,'Sheet1 (2)'!J$2))</f>
        <v>1033</v>
      </c>
      <c r="K10" t="e">
        <f>IF(SUMIFS(Pong_ELO!$G:$G,Pong_ELO!$D:$D,'Sheet1 (2)'!$A10,Pong_ELO!$L:$L,'Sheet1 (2)'!K$2)=0,NA(),SUMIFS(Pong_ELO!$G:$G,Pong_ELO!$D:$D,'Sheet1 (2)'!$A10,Pong_ELO!$L:$L,'Sheet1 (2)'!K$2))</f>
        <v>#N/A</v>
      </c>
      <c r="L10">
        <f>IF(SUMIFS(Pong_ELO!$G:$G,Pong_ELO!$D:$D,'Sheet1 (2)'!$A10,Pong_ELO!$L:$L,'Sheet1 (2)'!L$2)=0,NA(),SUMIFS(Pong_ELO!$G:$G,Pong_ELO!$D:$D,'Sheet1 (2)'!$A10,Pong_ELO!$L:$L,'Sheet1 (2)'!L$2))</f>
        <v>1024</v>
      </c>
      <c r="M10">
        <f>IF(SUMIFS(Pong_ELO!$G:$G,Pong_ELO!$D:$D,'Sheet1 (2)'!$A10,Pong_ELO!$L:$L,'Sheet1 (2)'!M$2)=0,NA(),SUMIFS(Pong_ELO!$G:$G,Pong_ELO!$D:$D,'Sheet1 (2)'!$A10,Pong_ELO!$L:$L,'Sheet1 (2)'!M$2))</f>
        <v>996</v>
      </c>
      <c r="N10">
        <f>IF(SUMIFS(Pong_ELO!$G:$G,Pong_ELO!$D:$D,'Sheet1 (2)'!$A10,Pong_ELO!$L:$L,'Sheet1 (2)'!N$2)=0,NA(),SUMIFS(Pong_ELO!$G:$G,Pong_ELO!$D:$D,'Sheet1 (2)'!$A10,Pong_ELO!$L:$L,'Sheet1 (2)'!N$2))</f>
        <v>1028</v>
      </c>
      <c r="O10">
        <f>IF(SUMIFS(Pong_ELO!$G:$G,Pong_ELO!$D:$D,'Sheet1 (2)'!$A10,Pong_ELO!$L:$L,'Sheet1 (2)'!O$2)=0,NA(),SUMIFS(Pong_ELO!$G:$G,Pong_ELO!$D:$D,'Sheet1 (2)'!$A10,Pong_ELO!$L:$L,'Sheet1 (2)'!O$2))</f>
        <v>1051</v>
      </c>
      <c r="P10">
        <f>IF(SUMIFS(Pong_ELO!$G:$G,Pong_ELO!$D:$D,'Sheet1 (2)'!$A10,Pong_ELO!$L:$L,'Sheet1 (2)'!P$2)=0,NA(),SUMIFS(Pong_ELO!$G:$G,Pong_ELO!$D:$D,'Sheet1 (2)'!$A10,Pong_ELO!$L:$L,'Sheet1 (2)'!P$2))</f>
        <v>1048</v>
      </c>
      <c r="Q10">
        <f>IF(SUMIFS(Pong_ELO!$G:$G,Pong_ELO!$D:$D,'Sheet1 (2)'!$A10,Pong_ELO!$L:$L,'Sheet1 (2)'!Q$2)=0,NA(),SUMIFS(Pong_ELO!$G:$G,Pong_ELO!$D:$D,'Sheet1 (2)'!$A10,Pong_ELO!$L:$L,'Sheet1 (2)'!Q$2))</f>
        <v>1055</v>
      </c>
      <c r="R10">
        <f>IF(SUMIFS(Pong_ELO!$G:$G,Pong_ELO!$D:$D,'Sheet1 (2)'!$A10,Pong_ELO!$L:$L,'Sheet1 (2)'!R$2)=0,NA(),SUMIFS(Pong_ELO!$G:$G,Pong_ELO!$D:$D,'Sheet1 (2)'!$A10,Pong_ELO!$L:$L,'Sheet1 (2)'!R$2))</f>
        <v>1041</v>
      </c>
      <c r="S10">
        <f>IF(SUMIFS(Pong_ELO!$G:$G,Pong_ELO!$D:$D,'Sheet1 (2)'!$A10,Pong_ELO!$L:$L,'Sheet1 (2)'!S$2)=0,NA(),SUMIFS(Pong_ELO!$G:$G,Pong_ELO!$D:$D,'Sheet1 (2)'!$A10,Pong_ELO!$L:$L,'Sheet1 (2)'!S$2))</f>
        <v>1060</v>
      </c>
      <c r="T10">
        <f>IF(SUMIFS(Pong_ELO!$G:$G,Pong_ELO!$D:$D,'Sheet1 (2)'!$A10,Pong_ELO!$L:$L,'Sheet1 (2)'!T$2)=0,NA(),SUMIFS(Pong_ELO!$G:$G,Pong_ELO!$D:$D,'Sheet1 (2)'!$A10,Pong_ELO!$L:$L,'Sheet1 (2)'!T$2))</f>
        <v>1061</v>
      </c>
      <c r="U10" t="e">
        <f>IF(SUMIFS(Pong_ELO!$G:$G,Pong_ELO!$D:$D,'Sheet1 (2)'!$A10,Pong_ELO!$L:$L,'Sheet1 (2)'!U$2)=0,NA(),SUMIFS(Pong_ELO!$G:$G,Pong_ELO!$D:$D,'Sheet1 (2)'!$A10,Pong_ELO!$L:$L,'Sheet1 (2)'!U$2))</f>
        <v>#N/A</v>
      </c>
      <c r="V10">
        <f>IF(SUMIFS(Pong_ELO!$G:$G,Pong_ELO!$D:$D,'Sheet1 (2)'!$A10,Pong_ELO!$L:$L,'Sheet1 (2)'!V$2)=0,NA(),SUMIFS(Pong_ELO!$G:$G,Pong_ELO!$D:$D,'Sheet1 (2)'!$A10,Pong_ELO!$L:$L,'Sheet1 (2)'!V$2))</f>
        <v>1053</v>
      </c>
      <c r="W10">
        <f>IF(SUMIFS(Pong_ELO!$G:$G,Pong_ELO!$D:$D,'Sheet1 (2)'!$A10,Pong_ELO!$L:$L,'Sheet1 (2)'!W$2)=0,NA(),SUMIFS(Pong_ELO!$G:$G,Pong_ELO!$D:$D,'Sheet1 (2)'!$A10,Pong_ELO!$L:$L,'Sheet1 (2)'!W$2))</f>
        <v>1070</v>
      </c>
      <c r="X10">
        <f>IF(SUMIFS(Pong_ELO!$G:$G,Pong_ELO!$D:$D,'Sheet1 (2)'!$A10,Pong_ELO!$L:$L,'Sheet1 (2)'!X$2)=0,NA(),SUMIFS(Pong_ELO!$G:$G,Pong_ELO!$D:$D,'Sheet1 (2)'!$A10,Pong_ELO!$L:$L,'Sheet1 (2)'!X$2))</f>
        <v>1067</v>
      </c>
      <c r="Y10">
        <f>IF(SUMIFS(Pong_ELO!$G:$G,Pong_ELO!$D:$D,'Sheet1 (2)'!$A10,Pong_ELO!$L:$L,'Sheet1 (2)'!Y$2)=0,NA(),SUMIFS(Pong_ELO!$G:$G,Pong_ELO!$D:$D,'Sheet1 (2)'!$A10,Pong_ELO!$L:$L,'Sheet1 (2)'!Y$2))</f>
        <v>1097</v>
      </c>
      <c r="Z10">
        <f>IF(SUMIFS(Pong_ELO!$G:$G,Pong_ELO!$D:$D,'Sheet1 (2)'!$A10,Pong_ELO!$L:$L,'Sheet1 (2)'!Z$2)=0,NA(),SUMIFS(Pong_ELO!$G:$G,Pong_ELO!$D:$D,'Sheet1 (2)'!$A10,Pong_ELO!$L:$L,'Sheet1 (2)'!Z$2))</f>
        <v>1085</v>
      </c>
      <c r="AA10">
        <f>IF(SUMIFS(Pong_ELO!$G:$G,Pong_ELO!$D:$D,'Sheet1 (2)'!$A10,Pong_ELO!$L:$L,'Sheet1 (2)'!AA$2)=0,NA(),SUMIFS(Pong_ELO!$G:$G,Pong_ELO!$D:$D,'Sheet1 (2)'!$A10,Pong_ELO!$L:$L,'Sheet1 (2)'!AA$2))</f>
        <v>1084</v>
      </c>
      <c r="AB10">
        <f>IF(SUMIFS(Pong_ELO!$G:$G,Pong_ELO!$D:$D,'Sheet1 (2)'!$A10,Pong_ELO!$L:$L,'Sheet1 (2)'!AB$2)=0,NA(),SUMIFS(Pong_ELO!$G:$G,Pong_ELO!$D:$D,'Sheet1 (2)'!$A10,Pong_ELO!$L:$L,'Sheet1 (2)'!AB$2))</f>
        <v>1066</v>
      </c>
      <c r="AC10">
        <f>IF(SUMIFS(Pong_ELO!$G:$G,Pong_ELO!$D:$D,'Sheet1 (2)'!$A10,Pong_ELO!$L:$L,'Sheet1 (2)'!AC$2)=0,NA(),SUMIFS(Pong_ELO!$G:$G,Pong_ELO!$D:$D,'Sheet1 (2)'!$A10,Pong_ELO!$L:$L,'Sheet1 (2)'!AC$2))</f>
        <v>1040</v>
      </c>
      <c r="AD10">
        <f>IF(SUMIFS(Pong_ELO!$G:$G,Pong_ELO!$D:$D,'Sheet1 (2)'!$A10,Pong_ELO!$L:$L,'Sheet1 (2)'!AD$2)=0,NA(),SUMIFS(Pong_ELO!$G:$G,Pong_ELO!$D:$D,'Sheet1 (2)'!$A10,Pong_ELO!$L:$L,'Sheet1 (2)'!AD$2))</f>
        <v>1014</v>
      </c>
      <c r="AE10">
        <f>IF(SUMIFS(Pong_ELO!$G:$G,Pong_ELO!$D:$D,'Sheet1 (2)'!$A10,Pong_ELO!$L:$L,'Sheet1 (2)'!AE$2)=0,NA(),SUMIFS(Pong_ELO!$G:$G,Pong_ELO!$D:$D,'Sheet1 (2)'!$A10,Pong_ELO!$L:$L,'Sheet1 (2)'!AE$2))</f>
        <v>999</v>
      </c>
      <c r="AF10">
        <f>IF(SUMIFS(Pong_ELO!$G:$G,Pong_ELO!$D:$D,'Sheet1 (2)'!$A10,Pong_ELO!$L:$L,'Sheet1 (2)'!AF$2)=0,NA(),SUMIFS(Pong_ELO!$G:$G,Pong_ELO!$D:$D,'Sheet1 (2)'!$A10,Pong_ELO!$L:$L,'Sheet1 (2)'!AF$2))</f>
        <v>983</v>
      </c>
      <c r="AG10">
        <f>IF(SUMIFS(Pong_ELO!$G:$G,Pong_ELO!$D:$D,'Sheet1 (2)'!$A10,Pong_ELO!$L:$L,'Sheet1 (2)'!AG$2)=0,NA(),SUMIFS(Pong_ELO!$G:$G,Pong_ELO!$D:$D,'Sheet1 (2)'!$A10,Pong_ELO!$L:$L,'Sheet1 (2)'!AG$2))</f>
        <v>1014</v>
      </c>
      <c r="AH10">
        <f>IF(SUMIFS(Pong_ELO!$G:$G,Pong_ELO!$D:$D,'Sheet1 (2)'!$A10,Pong_ELO!$L:$L,'Sheet1 (2)'!AH$2)=0,NA(),SUMIFS(Pong_ELO!$G:$G,Pong_ELO!$D:$D,'Sheet1 (2)'!$A10,Pong_ELO!$L:$L,'Sheet1 (2)'!AH$2))</f>
        <v>1012</v>
      </c>
      <c r="AI10">
        <f>IF(SUMIFS(Pong_ELO!$G:$G,Pong_ELO!$D:$D,'Sheet1 (2)'!$A10,Pong_ELO!$L:$L,'Sheet1 (2)'!AI$2)=0,NA(),SUMIFS(Pong_ELO!$G:$G,Pong_ELO!$D:$D,'Sheet1 (2)'!$A10,Pong_ELO!$L:$L,'Sheet1 (2)'!AI$2))</f>
        <v>1017</v>
      </c>
      <c r="AJ10" t="e">
        <f>IF(SUMIFS(Pong_ELO!$G:$G,Pong_ELO!$D:$D,'Sheet1 (2)'!$A10,Pong_ELO!$L:$L,'Sheet1 (2)'!AJ$2)=0,NA(),SUMIFS(Pong_ELO!$G:$G,Pong_ELO!$D:$D,'Sheet1 (2)'!$A10,Pong_ELO!$L:$L,'Sheet1 (2)'!AJ$2))</f>
        <v>#N/A</v>
      </c>
      <c r="AK10">
        <f>IF(SUMIFS(Pong_ELO!$G:$G,Pong_ELO!$D:$D,'Sheet1 (2)'!$A10,Pong_ELO!$L:$L,'Sheet1 (2)'!AK$2)=0,NA(),SUMIFS(Pong_ELO!$G:$G,Pong_ELO!$D:$D,'Sheet1 (2)'!$A10,Pong_ELO!$L:$L,'Sheet1 (2)'!AK$2))</f>
        <v>991</v>
      </c>
      <c r="AL10">
        <f>IF(SUMIFS(Pong_ELO!$G:$G,Pong_ELO!$D:$D,'Sheet1 (2)'!$A10,Pong_ELO!$L:$L,'Sheet1 (2)'!AL$2)=0,NA(),SUMIFS(Pong_ELO!$G:$G,Pong_ELO!$D:$D,'Sheet1 (2)'!$A10,Pong_ELO!$L:$L,'Sheet1 (2)'!AL$2))</f>
        <v>1001</v>
      </c>
      <c r="AM10">
        <f>IF(SUMIFS(Pong_ELO!$G:$G,Pong_ELO!$D:$D,'Sheet1 (2)'!$A10,Pong_ELO!$L:$L,'Sheet1 (2)'!AM$2)=0,NA(),SUMIFS(Pong_ELO!$G:$G,Pong_ELO!$D:$D,'Sheet1 (2)'!$A10,Pong_ELO!$L:$L,'Sheet1 (2)'!AM$2))</f>
        <v>988</v>
      </c>
      <c r="AN10">
        <f>IF(SUMIFS(Pong_ELO!$G:$G,Pong_ELO!$D:$D,'Sheet1 (2)'!$A10,Pong_ELO!$L:$L,'Sheet1 (2)'!AN$2)=0,NA(),SUMIFS(Pong_ELO!$G:$G,Pong_ELO!$D:$D,'Sheet1 (2)'!$A10,Pong_ELO!$L:$L,'Sheet1 (2)'!AN$2))</f>
        <v>954</v>
      </c>
      <c r="AO10" t="e">
        <f>IF(SUMIFS(Pong_ELO!$G:$G,Pong_ELO!$D:$D,'Sheet1 (2)'!$A10,Pong_ELO!$L:$L,'Sheet1 (2)'!AO$2)=0,NA(),SUMIFS(Pong_ELO!$G:$G,Pong_ELO!$D:$D,'Sheet1 (2)'!$A10,Pong_ELO!$L:$L,'Sheet1 (2)'!AO$2))</f>
        <v>#N/A</v>
      </c>
      <c r="AP10">
        <f>IF(SUMIFS(Pong_ELO!$G:$G,Pong_ELO!$D:$D,'Sheet1 (2)'!$A10,Pong_ELO!$L:$L,'Sheet1 (2)'!AP$2)=0,NA(),SUMIFS(Pong_ELO!$G:$G,Pong_ELO!$D:$D,'Sheet1 (2)'!$A10,Pong_ELO!$L:$L,'Sheet1 (2)'!AP$2))</f>
        <v>947</v>
      </c>
      <c r="AQ10">
        <f>IF(SUMIFS(Pong_ELO!$G:$G,Pong_ELO!$D:$D,'Sheet1 (2)'!$A10,Pong_ELO!$L:$L,'Sheet1 (2)'!AQ$2)=0,NA(),SUMIFS(Pong_ELO!$G:$G,Pong_ELO!$D:$D,'Sheet1 (2)'!$A10,Pong_ELO!$L:$L,'Sheet1 (2)'!AQ$2))</f>
        <v>977</v>
      </c>
      <c r="AR10">
        <f>IF(SUMIFS(Pong_ELO!$G:$G,Pong_ELO!$D:$D,'Sheet1 (2)'!$A10,Pong_ELO!$L:$L,'Sheet1 (2)'!AR$2)=0,NA(),SUMIFS(Pong_ELO!$G:$G,Pong_ELO!$D:$D,'Sheet1 (2)'!$A10,Pong_ELO!$L:$L,'Sheet1 (2)'!AR$2))</f>
        <v>975</v>
      </c>
      <c r="AS10">
        <f>IF(SUMIFS(Pong_ELO!$G:$G,Pong_ELO!$D:$D,'Sheet1 (2)'!$A10,Pong_ELO!$L:$L,'Sheet1 (2)'!AS$2)=0,NA(),SUMIFS(Pong_ELO!$G:$G,Pong_ELO!$D:$D,'Sheet1 (2)'!$A10,Pong_ELO!$L:$L,'Sheet1 (2)'!AS$2))</f>
        <v>979</v>
      </c>
      <c r="AT10">
        <f>IF(SUMIFS(Pong_ELO!$G:$G,Pong_ELO!$D:$D,'Sheet1 (2)'!$A10,Pong_ELO!$L:$L,'Sheet1 (2)'!AT$2)=0,NA(),SUMIFS(Pong_ELO!$G:$G,Pong_ELO!$D:$D,'Sheet1 (2)'!$A10,Pong_ELO!$L:$L,'Sheet1 (2)'!AT$2))</f>
        <v>1012</v>
      </c>
      <c r="AU10">
        <f>IF(SUMIFS(Pong_ELO!$G:$G,Pong_ELO!$D:$D,'Sheet1 (2)'!$A10,Pong_ELO!$L:$L,'Sheet1 (2)'!AU$2)=0,NA(),SUMIFS(Pong_ELO!$G:$G,Pong_ELO!$D:$D,'Sheet1 (2)'!$A10,Pong_ELO!$L:$L,'Sheet1 (2)'!AU$2))</f>
        <v>1015</v>
      </c>
      <c r="AV10">
        <f>IF(SUMIFS(Pong_ELO!$G:$G,Pong_ELO!$D:$D,'Sheet1 (2)'!$A10,Pong_ELO!$L:$L,'Sheet1 (2)'!AV$2)=0,NA(),SUMIFS(Pong_ELO!$G:$G,Pong_ELO!$D:$D,'Sheet1 (2)'!$A10,Pong_ELO!$L:$L,'Sheet1 (2)'!AV$2))</f>
        <v>1030</v>
      </c>
      <c r="AW10">
        <f>IF(SUMIFS(Pong_ELO!$G:$G,Pong_ELO!$D:$D,'Sheet1 (2)'!$A10,Pong_ELO!$L:$L,'Sheet1 (2)'!AW$2)=0,NA(),SUMIFS(Pong_ELO!$G:$G,Pong_ELO!$D:$D,'Sheet1 (2)'!$A10,Pong_ELO!$L:$L,'Sheet1 (2)'!AW$2))</f>
        <v>1052</v>
      </c>
      <c r="AX10">
        <f>IF(SUMIFS(Pong_ELO!$G:$G,Pong_ELO!$D:$D,'Sheet1 (2)'!$A10,Pong_ELO!$L:$L,'Sheet1 (2)'!AX$2)=0,NA(),SUMIFS(Pong_ELO!$G:$G,Pong_ELO!$D:$D,'Sheet1 (2)'!$A10,Pong_ELO!$L:$L,'Sheet1 (2)'!AX$2))</f>
        <v>1073</v>
      </c>
      <c r="AY10" t="e">
        <f>IF(SUMIFS(Pong_ELO!$G:$G,Pong_ELO!$D:$D,'Sheet1 (2)'!$A10,Pong_ELO!$L:$L,'Sheet1 (2)'!AY$2)=0,NA(),SUMIFS(Pong_ELO!$G:$G,Pong_ELO!$D:$D,'Sheet1 (2)'!$A10,Pong_ELO!$L:$L,'Sheet1 (2)'!AY$2))</f>
        <v>#N/A</v>
      </c>
      <c r="AZ10">
        <f>IF(SUMIFS(Pong_ELO!$G:$G,Pong_ELO!$D:$D,'Sheet1 (2)'!$A10,Pong_ELO!$L:$L,'Sheet1 (2)'!AZ$2)=0,NA(),SUMIFS(Pong_ELO!$G:$G,Pong_ELO!$D:$D,'Sheet1 (2)'!$A10,Pong_ELO!$L:$L,'Sheet1 (2)'!AZ$2))</f>
        <v>1062</v>
      </c>
      <c r="BA10">
        <f>IF(SUMIFS(Pong_ELO!$G:$G,Pong_ELO!$D:$D,'Sheet1 (2)'!$A10,Pong_ELO!$L:$L,'Sheet1 (2)'!BA$2)=0,NA(),SUMIFS(Pong_ELO!$G:$G,Pong_ELO!$D:$D,'Sheet1 (2)'!$A10,Pong_ELO!$L:$L,'Sheet1 (2)'!BA$2))</f>
        <v>1103</v>
      </c>
      <c r="BB10">
        <f>IF(SUMIFS(Pong_ELO!$G:$G,Pong_ELO!$D:$D,'Sheet1 (2)'!$A10,Pong_ELO!$L:$L,'Sheet1 (2)'!BB$2)=0,NA(),SUMIFS(Pong_ELO!$G:$G,Pong_ELO!$D:$D,'Sheet1 (2)'!$A10,Pong_ELO!$L:$L,'Sheet1 (2)'!BB$2))</f>
        <v>1124</v>
      </c>
      <c r="BC10">
        <f>IF(SUMIFS(Pong_ELO!$G:$G,Pong_ELO!$D:$D,'Sheet1 (2)'!$A10,Pong_ELO!$L:$L,'Sheet1 (2)'!BC$2)=0,NA(),SUMIFS(Pong_ELO!$G:$G,Pong_ELO!$D:$D,'Sheet1 (2)'!$A10,Pong_ELO!$L:$L,'Sheet1 (2)'!BC$2))</f>
        <v>1112</v>
      </c>
      <c r="BD10">
        <f>IF(SUMIFS(Pong_ELO!$G:$G,Pong_ELO!$D:$D,'Sheet1 (2)'!$A10,Pong_ELO!$L:$L,'Sheet1 (2)'!BD$2)=0,NA(),SUMIFS(Pong_ELO!$G:$G,Pong_ELO!$D:$D,'Sheet1 (2)'!$A10,Pong_ELO!$L:$L,'Sheet1 (2)'!BD$2))</f>
        <v>1122</v>
      </c>
      <c r="BE10">
        <f>IF(SUMIFS(Pong_ELO!$G:$G,Pong_ELO!$D:$D,'Sheet1 (2)'!$A10,Pong_ELO!$L:$L,'Sheet1 (2)'!BE$2)=0,NA(),SUMIFS(Pong_ELO!$G:$G,Pong_ELO!$D:$D,'Sheet1 (2)'!$A10,Pong_ELO!$L:$L,'Sheet1 (2)'!BE$2))</f>
        <v>1131</v>
      </c>
      <c r="BF10">
        <f>IF(SUMIFS(Pong_ELO!$G:$G,Pong_ELO!$D:$D,'Sheet1 (2)'!$A10,Pong_ELO!$L:$L,'Sheet1 (2)'!BF$2)=0,NA(),SUMIFS(Pong_ELO!$G:$G,Pong_ELO!$D:$D,'Sheet1 (2)'!$A10,Pong_ELO!$L:$L,'Sheet1 (2)'!BF$2))</f>
        <v>1127</v>
      </c>
      <c r="BG10">
        <f>IF(SUMIFS(Pong_ELO!$G:$G,Pong_ELO!$D:$D,'Sheet1 (2)'!$A10,Pong_ELO!$L:$L,'Sheet1 (2)'!BG$2)=0,NA(),SUMIFS(Pong_ELO!$G:$G,Pong_ELO!$D:$D,'Sheet1 (2)'!$A10,Pong_ELO!$L:$L,'Sheet1 (2)'!BG$2))</f>
        <v>1121</v>
      </c>
      <c r="BH10">
        <f>IF(SUMIFS(Pong_ELO!$G:$G,Pong_ELO!$D:$D,'Sheet1 (2)'!$A10,Pong_ELO!$L:$L,'Sheet1 (2)'!BH$2)=0,NA(),SUMIFS(Pong_ELO!$G:$G,Pong_ELO!$D:$D,'Sheet1 (2)'!$A10,Pong_ELO!$L:$L,'Sheet1 (2)'!BH$2))</f>
        <v>1128</v>
      </c>
      <c r="BI10" t="e">
        <f>IF(SUMIFS(Pong_ELO!$G:$G,Pong_ELO!$D:$D,'Sheet1 (2)'!$A10,Pong_ELO!$L:$L,'Sheet1 (2)'!BI$2)=0,NA(),SUMIFS(Pong_ELO!$G:$G,Pong_ELO!$D:$D,'Sheet1 (2)'!$A10,Pong_ELO!$L:$L,'Sheet1 (2)'!BI$2))</f>
        <v>#N/A</v>
      </c>
      <c r="BJ10">
        <f>IF(SUMIFS(Pong_ELO!$G:$G,Pong_ELO!$D:$D,'Sheet1 (2)'!$A10,Pong_ELO!$L:$L,'Sheet1 (2)'!BJ$2)=0,NA(),SUMIFS(Pong_ELO!$G:$G,Pong_ELO!$D:$D,'Sheet1 (2)'!$A10,Pong_ELO!$L:$L,'Sheet1 (2)'!BJ$2))</f>
        <v>1131</v>
      </c>
      <c r="BK10" s="7"/>
    </row>
    <row r="11" spans="1:63" x14ac:dyDescent="0.2">
      <c r="A11" t="s">
        <v>9</v>
      </c>
      <c r="B11">
        <v>1000</v>
      </c>
      <c r="C11">
        <f>IF(SUMIFS(Pong_ELO!$G:$G,Pong_ELO!$D:$D,'Sheet1 (2)'!$A11,Pong_ELO!$L:$L,'Sheet1 (2)'!C$2)=0,NA(),SUMIFS(Pong_ELO!$G:$G,Pong_ELO!$D:$D,'Sheet1 (2)'!$A11,Pong_ELO!$L:$L,'Sheet1 (2)'!C$2))</f>
        <v>1018</v>
      </c>
      <c r="D11" t="e">
        <f>IF(SUMIFS(Pong_ELO!$G:$G,Pong_ELO!$D:$D,'Sheet1 (2)'!$A11,Pong_ELO!$L:$L,'Sheet1 (2)'!D$2)=0,NA(),SUMIFS(Pong_ELO!$G:$G,Pong_ELO!$D:$D,'Sheet1 (2)'!$A11,Pong_ELO!$L:$L,'Sheet1 (2)'!D$2))</f>
        <v>#N/A</v>
      </c>
      <c r="E11">
        <f>IF(SUMIFS(Pong_ELO!$G:$G,Pong_ELO!$D:$D,'Sheet1 (2)'!$A11,Pong_ELO!$L:$L,'Sheet1 (2)'!E$2)=0,NA(),SUMIFS(Pong_ELO!$G:$G,Pong_ELO!$D:$D,'Sheet1 (2)'!$A11,Pong_ELO!$L:$L,'Sheet1 (2)'!E$2))</f>
        <v>1014</v>
      </c>
      <c r="F11" t="e">
        <f>IF(SUMIFS(Pong_ELO!$G:$G,Pong_ELO!$D:$D,'Sheet1 (2)'!$A11,Pong_ELO!$L:$L,'Sheet1 (2)'!F$2)=0,NA(),SUMIFS(Pong_ELO!$G:$G,Pong_ELO!$D:$D,'Sheet1 (2)'!$A11,Pong_ELO!$L:$L,'Sheet1 (2)'!F$2))</f>
        <v>#N/A</v>
      </c>
      <c r="G11">
        <f>IF(SUMIFS(Pong_ELO!$G:$G,Pong_ELO!$D:$D,'Sheet1 (2)'!$A11,Pong_ELO!$L:$L,'Sheet1 (2)'!G$2)=0,NA(),SUMIFS(Pong_ELO!$G:$G,Pong_ELO!$D:$D,'Sheet1 (2)'!$A11,Pong_ELO!$L:$L,'Sheet1 (2)'!G$2))</f>
        <v>1036</v>
      </c>
      <c r="H11">
        <f>IF(SUMIFS(Pong_ELO!$G:$G,Pong_ELO!$D:$D,'Sheet1 (2)'!$A11,Pong_ELO!$L:$L,'Sheet1 (2)'!H$2)=0,NA(),SUMIFS(Pong_ELO!$G:$G,Pong_ELO!$D:$D,'Sheet1 (2)'!$A11,Pong_ELO!$L:$L,'Sheet1 (2)'!H$2))</f>
        <v>1049</v>
      </c>
      <c r="I11" t="e">
        <f>IF(SUMIFS(Pong_ELO!$G:$G,Pong_ELO!$D:$D,'Sheet1 (2)'!$A11,Pong_ELO!$L:$L,'Sheet1 (2)'!I$2)=0,NA(),SUMIFS(Pong_ELO!$G:$G,Pong_ELO!$D:$D,'Sheet1 (2)'!$A11,Pong_ELO!$L:$L,'Sheet1 (2)'!I$2))</f>
        <v>#N/A</v>
      </c>
      <c r="J11">
        <f>IF(SUMIFS(Pong_ELO!$G:$G,Pong_ELO!$D:$D,'Sheet1 (2)'!$A11,Pong_ELO!$L:$L,'Sheet1 (2)'!J$2)=0,NA(),SUMIFS(Pong_ELO!$G:$G,Pong_ELO!$D:$D,'Sheet1 (2)'!$A11,Pong_ELO!$L:$L,'Sheet1 (2)'!J$2))</f>
        <v>1065</v>
      </c>
      <c r="K11" t="e">
        <f>IF(SUMIFS(Pong_ELO!$G:$G,Pong_ELO!$D:$D,'Sheet1 (2)'!$A11,Pong_ELO!$L:$L,'Sheet1 (2)'!K$2)=0,NA(),SUMIFS(Pong_ELO!$G:$G,Pong_ELO!$D:$D,'Sheet1 (2)'!$A11,Pong_ELO!$L:$L,'Sheet1 (2)'!K$2))</f>
        <v>#N/A</v>
      </c>
      <c r="L11">
        <f>IF(SUMIFS(Pong_ELO!$G:$G,Pong_ELO!$D:$D,'Sheet1 (2)'!$A11,Pong_ELO!$L:$L,'Sheet1 (2)'!L$2)=0,NA(),SUMIFS(Pong_ELO!$G:$G,Pong_ELO!$D:$D,'Sheet1 (2)'!$A11,Pong_ELO!$L:$L,'Sheet1 (2)'!L$2))</f>
        <v>1048</v>
      </c>
      <c r="M11">
        <f>IF(SUMIFS(Pong_ELO!$G:$G,Pong_ELO!$D:$D,'Sheet1 (2)'!$A11,Pong_ELO!$L:$L,'Sheet1 (2)'!M$2)=0,NA(),SUMIFS(Pong_ELO!$G:$G,Pong_ELO!$D:$D,'Sheet1 (2)'!$A11,Pong_ELO!$L:$L,'Sheet1 (2)'!M$2))</f>
        <v>1077</v>
      </c>
      <c r="N11">
        <f>IF(SUMIFS(Pong_ELO!$G:$G,Pong_ELO!$D:$D,'Sheet1 (2)'!$A11,Pong_ELO!$L:$L,'Sheet1 (2)'!N$2)=0,NA(),SUMIFS(Pong_ELO!$G:$G,Pong_ELO!$D:$D,'Sheet1 (2)'!$A11,Pong_ELO!$L:$L,'Sheet1 (2)'!N$2))</f>
        <v>1036</v>
      </c>
      <c r="O11">
        <f>IF(SUMIFS(Pong_ELO!$G:$G,Pong_ELO!$D:$D,'Sheet1 (2)'!$A11,Pong_ELO!$L:$L,'Sheet1 (2)'!O$2)=0,NA(),SUMIFS(Pong_ELO!$G:$G,Pong_ELO!$D:$D,'Sheet1 (2)'!$A11,Pong_ELO!$L:$L,'Sheet1 (2)'!O$2))</f>
        <v>1058</v>
      </c>
      <c r="P11">
        <f>IF(SUMIFS(Pong_ELO!$G:$G,Pong_ELO!$D:$D,'Sheet1 (2)'!$A11,Pong_ELO!$L:$L,'Sheet1 (2)'!P$2)=0,NA(),SUMIFS(Pong_ELO!$G:$G,Pong_ELO!$D:$D,'Sheet1 (2)'!$A11,Pong_ELO!$L:$L,'Sheet1 (2)'!P$2))</f>
        <v>1037</v>
      </c>
      <c r="Q11">
        <f>IF(SUMIFS(Pong_ELO!$G:$G,Pong_ELO!$D:$D,'Sheet1 (2)'!$A11,Pong_ELO!$L:$L,'Sheet1 (2)'!Q$2)=0,NA(),SUMIFS(Pong_ELO!$G:$G,Pong_ELO!$D:$D,'Sheet1 (2)'!$A11,Pong_ELO!$L:$L,'Sheet1 (2)'!Q$2))</f>
        <v>1031</v>
      </c>
      <c r="R11">
        <f>IF(SUMIFS(Pong_ELO!$G:$G,Pong_ELO!$D:$D,'Sheet1 (2)'!$A11,Pong_ELO!$L:$L,'Sheet1 (2)'!R$2)=0,NA(),SUMIFS(Pong_ELO!$G:$G,Pong_ELO!$D:$D,'Sheet1 (2)'!$A11,Pong_ELO!$L:$L,'Sheet1 (2)'!R$2))</f>
        <v>1024</v>
      </c>
      <c r="S11">
        <f>IF(SUMIFS(Pong_ELO!$G:$G,Pong_ELO!$D:$D,'Sheet1 (2)'!$A11,Pong_ELO!$L:$L,'Sheet1 (2)'!S$2)=0,NA(),SUMIFS(Pong_ELO!$G:$G,Pong_ELO!$D:$D,'Sheet1 (2)'!$A11,Pong_ELO!$L:$L,'Sheet1 (2)'!S$2))</f>
        <v>1017</v>
      </c>
      <c r="T11">
        <f>IF(SUMIFS(Pong_ELO!$G:$G,Pong_ELO!$D:$D,'Sheet1 (2)'!$A11,Pong_ELO!$L:$L,'Sheet1 (2)'!T$2)=0,NA(),SUMIFS(Pong_ELO!$G:$G,Pong_ELO!$D:$D,'Sheet1 (2)'!$A11,Pong_ELO!$L:$L,'Sheet1 (2)'!T$2))</f>
        <v>1020</v>
      </c>
      <c r="U11">
        <f>IF(SUMIFS(Pong_ELO!$G:$G,Pong_ELO!$D:$D,'Sheet1 (2)'!$A11,Pong_ELO!$L:$L,'Sheet1 (2)'!U$2)=0,NA(),SUMIFS(Pong_ELO!$G:$G,Pong_ELO!$D:$D,'Sheet1 (2)'!$A11,Pong_ELO!$L:$L,'Sheet1 (2)'!U$2))</f>
        <v>1052</v>
      </c>
      <c r="V11">
        <f>IF(SUMIFS(Pong_ELO!$G:$G,Pong_ELO!$D:$D,'Sheet1 (2)'!$A11,Pong_ELO!$L:$L,'Sheet1 (2)'!V$2)=0,NA(),SUMIFS(Pong_ELO!$G:$G,Pong_ELO!$D:$D,'Sheet1 (2)'!$A11,Pong_ELO!$L:$L,'Sheet1 (2)'!V$2))</f>
        <v>1059</v>
      </c>
      <c r="W11">
        <f>IF(SUMIFS(Pong_ELO!$G:$G,Pong_ELO!$D:$D,'Sheet1 (2)'!$A11,Pong_ELO!$L:$L,'Sheet1 (2)'!W$2)=0,NA(),SUMIFS(Pong_ELO!$G:$G,Pong_ELO!$D:$D,'Sheet1 (2)'!$A11,Pong_ELO!$L:$L,'Sheet1 (2)'!W$2))</f>
        <v>1060</v>
      </c>
      <c r="X11">
        <f>IF(SUMIFS(Pong_ELO!$G:$G,Pong_ELO!$D:$D,'Sheet1 (2)'!$A11,Pong_ELO!$L:$L,'Sheet1 (2)'!X$2)=0,NA(),SUMIFS(Pong_ELO!$G:$G,Pong_ELO!$D:$D,'Sheet1 (2)'!$A11,Pong_ELO!$L:$L,'Sheet1 (2)'!X$2))</f>
        <v>1067</v>
      </c>
      <c r="Y11">
        <f>IF(SUMIFS(Pong_ELO!$G:$G,Pong_ELO!$D:$D,'Sheet1 (2)'!$A11,Pong_ELO!$L:$L,'Sheet1 (2)'!Y$2)=0,NA(),SUMIFS(Pong_ELO!$G:$G,Pong_ELO!$D:$D,'Sheet1 (2)'!$A11,Pong_ELO!$L:$L,'Sheet1 (2)'!Y$2))</f>
        <v>1051</v>
      </c>
      <c r="Z11">
        <f>IF(SUMIFS(Pong_ELO!$G:$G,Pong_ELO!$D:$D,'Sheet1 (2)'!$A11,Pong_ELO!$L:$L,'Sheet1 (2)'!Z$2)=0,NA(),SUMIFS(Pong_ELO!$G:$G,Pong_ELO!$D:$D,'Sheet1 (2)'!$A11,Pong_ELO!$L:$L,'Sheet1 (2)'!Z$2))</f>
        <v>1076</v>
      </c>
      <c r="AA11">
        <f>IF(SUMIFS(Pong_ELO!$G:$G,Pong_ELO!$D:$D,'Sheet1 (2)'!$A11,Pong_ELO!$L:$L,'Sheet1 (2)'!AA$2)=0,NA(),SUMIFS(Pong_ELO!$G:$G,Pong_ELO!$D:$D,'Sheet1 (2)'!$A11,Pong_ELO!$L:$L,'Sheet1 (2)'!AA$2))</f>
        <v>1092</v>
      </c>
      <c r="AB11">
        <f>IF(SUMIFS(Pong_ELO!$G:$G,Pong_ELO!$D:$D,'Sheet1 (2)'!$A11,Pong_ELO!$L:$L,'Sheet1 (2)'!AB$2)=0,NA(),SUMIFS(Pong_ELO!$G:$G,Pong_ELO!$D:$D,'Sheet1 (2)'!$A11,Pong_ELO!$L:$L,'Sheet1 (2)'!AB$2))</f>
        <v>1110</v>
      </c>
      <c r="AC11">
        <f>IF(SUMIFS(Pong_ELO!$G:$G,Pong_ELO!$D:$D,'Sheet1 (2)'!$A11,Pong_ELO!$L:$L,'Sheet1 (2)'!AC$2)=0,NA(),SUMIFS(Pong_ELO!$G:$G,Pong_ELO!$D:$D,'Sheet1 (2)'!$A11,Pong_ELO!$L:$L,'Sheet1 (2)'!AC$2))</f>
        <v>1122</v>
      </c>
      <c r="AD11">
        <f>IF(SUMIFS(Pong_ELO!$G:$G,Pong_ELO!$D:$D,'Sheet1 (2)'!$A11,Pong_ELO!$L:$L,'Sheet1 (2)'!AD$2)=0,NA(),SUMIFS(Pong_ELO!$G:$G,Pong_ELO!$D:$D,'Sheet1 (2)'!$A11,Pong_ELO!$L:$L,'Sheet1 (2)'!AD$2))</f>
        <v>1127</v>
      </c>
      <c r="AE11" t="e">
        <f>IF(SUMIFS(Pong_ELO!$G:$G,Pong_ELO!$D:$D,'Sheet1 (2)'!$A11,Pong_ELO!$L:$L,'Sheet1 (2)'!AE$2)=0,NA(),SUMIFS(Pong_ELO!$G:$G,Pong_ELO!$D:$D,'Sheet1 (2)'!$A11,Pong_ELO!$L:$L,'Sheet1 (2)'!AE$2))</f>
        <v>#N/A</v>
      </c>
      <c r="AF11">
        <f>IF(SUMIFS(Pong_ELO!$G:$G,Pong_ELO!$D:$D,'Sheet1 (2)'!$A11,Pong_ELO!$L:$L,'Sheet1 (2)'!AF$2)=0,NA(),SUMIFS(Pong_ELO!$G:$G,Pong_ELO!$D:$D,'Sheet1 (2)'!$A11,Pong_ELO!$L:$L,'Sheet1 (2)'!AF$2))</f>
        <v>1147</v>
      </c>
      <c r="AG11" t="e">
        <f>IF(SUMIFS(Pong_ELO!$G:$G,Pong_ELO!$D:$D,'Sheet1 (2)'!$A11,Pong_ELO!$L:$L,'Sheet1 (2)'!AG$2)=0,NA(),SUMIFS(Pong_ELO!$G:$G,Pong_ELO!$D:$D,'Sheet1 (2)'!$A11,Pong_ELO!$L:$L,'Sheet1 (2)'!AG$2))</f>
        <v>#N/A</v>
      </c>
      <c r="AH11" t="e">
        <f>IF(SUMIFS(Pong_ELO!$G:$G,Pong_ELO!$D:$D,'Sheet1 (2)'!$A11,Pong_ELO!$L:$L,'Sheet1 (2)'!AH$2)=0,NA(),SUMIFS(Pong_ELO!$G:$G,Pong_ELO!$D:$D,'Sheet1 (2)'!$A11,Pong_ELO!$L:$L,'Sheet1 (2)'!AH$2))</f>
        <v>#N/A</v>
      </c>
      <c r="AI11" t="e">
        <f>IF(SUMIFS(Pong_ELO!$G:$G,Pong_ELO!$D:$D,'Sheet1 (2)'!$A11,Pong_ELO!$L:$L,'Sheet1 (2)'!AI$2)=0,NA(),SUMIFS(Pong_ELO!$G:$G,Pong_ELO!$D:$D,'Sheet1 (2)'!$A11,Pong_ELO!$L:$L,'Sheet1 (2)'!AI$2))</f>
        <v>#N/A</v>
      </c>
      <c r="AJ11" t="e">
        <f>IF(SUMIFS(Pong_ELO!$G:$G,Pong_ELO!$D:$D,'Sheet1 (2)'!$A11,Pong_ELO!$L:$L,'Sheet1 (2)'!AJ$2)=0,NA(),SUMIFS(Pong_ELO!$G:$G,Pong_ELO!$D:$D,'Sheet1 (2)'!$A11,Pong_ELO!$L:$L,'Sheet1 (2)'!AJ$2))</f>
        <v>#N/A</v>
      </c>
      <c r="AK11" t="e">
        <f>IF(SUMIFS(Pong_ELO!$G:$G,Pong_ELO!$D:$D,'Sheet1 (2)'!$A11,Pong_ELO!$L:$L,'Sheet1 (2)'!AK$2)=0,NA(),SUMIFS(Pong_ELO!$G:$G,Pong_ELO!$D:$D,'Sheet1 (2)'!$A11,Pong_ELO!$L:$L,'Sheet1 (2)'!AK$2))</f>
        <v>#N/A</v>
      </c>
      <c r="AL11" t="e">
        <f>IF(SUMIFS(Pong_ELO!$G:$G,Pong_ELO!$D:$D,'Sheet1 (2)'!$A11,Pong_ELO!$L:$L,'Sheet1 (2)'!AL$2)=0,NA(),SUMIFS(Pong_ELO!$G:$G,Pong_ELO!$D:$D,'Sheet1 (2)'!$A11,Pong_ELO!$L:$L,'Sheet1 (2)'!AL$2))</f>
        <v>#N/A</v>
      </c>
      <c r="AM11" t="e">
        <f>IF(SUMIFS(Pong_ELO!$G:$G,Pong_ELO!$D:$D,'Sheet1 (2)'!$A11,Pong_ELO!$L:$L,'Sheet1 (2)'!AM$2)=0,NA(),SUMIFS(Pong_ELO!$G:$G,Pong_ELO!$D:$D,'Sheet1 (2)'!$A11,Pong_ELO!$L:$L,'Sheet1 (2)'!AM$2))</f>
        <v>#N/A</v>
      </c>
      <c r="AN11" t="e">
        <f>IF(SUMIFS(Pong_ELO!$G:$G,Pong_ELO!$D:$D,'Sheet1 (2)'!$A11,Pong_ELO!$L:$L,'Sheet1 (2)'!AN$2)=0,NA(),SUMIFS(Pong_ELO!$G:$G,Pong_ELO!$D:$D,'Sheet1 (2)'!$A11,Pong_ELO!$L:$L,'Sheet1 (2)'!AN$2))</f>
        <v>#N/A</v>
      </c>
      <c r="AO11" t="e">
        <f>IF(SUMIFS(Pong_ELO!$G:$G,Pong_ELO!$D:$D,'Sheet1 (2)'!$A11,Pong_ELO!$L:$L,'Sheet1 (2)'!AO$2)=0,NA(),SUMIFS(Pong_ELO!$G:$G,Pong_ELO!$D:$D,'Sheet1 (2)'!$A11,Pong_ELO!$L:$L,'Sheet1 (2)'!AO$2))</f>
        <v>#N/A</v>
      </c>
      <c r="AP11" t="e">
        <f>IF(SUMIFS(Pong_ELO!$G:$G,Pong_ELO!$D:$D,'Sheet1 (2)'!$A11,Pong_ELO!$L:$L,'Sheet1 (2)'!AP$2)=0,NA(),SUMIFS(Pong_ELO!$G:$G,Pong_ELO!$D:$D,'Sheet1 (2)'!$A11,Pong_ELO!$L:$L,'Sheet1 (2)'!AP$2))</f>
        <v>#N/A</v>
      </c>
      <c r="AQ11">
        <f>IF(SUMIFS(Pong_ELO!$G:$G,Pong_ELO!$D:$D,'Sheet1 (2)'!$A11,Pong_ELO!$L:$L,'Sheet1 (2)'!AQ$2)=0,NA(),SUMIFS(Pong_ELO!$G:$G,Pong_ELO!$D:$D,'Sheet1 (2)'!$A11,Pong_ELO!$L:$L,'Sheet1 (2)'!AQ$2))</f>
        <v>1159</v>
      </c>
      <c r="AR11">
        <f>IF(SUMIFS(Pong_ELO!$G:$G,Pong_ELO!$D:$D,'Sheet1 (2)'!$A11,Pong_ELO!$L:$L,'Sheet1 (2)'!AR$2)=0,NA(),SUMIFS(Pong_ELO!$G:$G,Pong_ELO!$D:$D,'Sheet1 (2)'!$A11,Pong_ELO!$L:$L,'Sheet1 (2)'!AR$2))</f>
        <v>1136</v>
      </c>
      <c r="AS11">
        <f>IF(SUMIFS(Pong_ELO!$G:$G,Pong_ELO!$D:$D,'Sheet1 (2)'!$A11,Pong_ELO!$L:$L,'Sheet1 (2)'!AS$2)=0,NA(),SUMIFS(Pong_ELO!$G:$G,Pong_ELO!$D:$D,'Sheet1 (2)'!$A11,Pong_ELO!$L:$L,'Sheet1 (2)'!AS$2))</f>
        <v>1123</v>
      </c>
      <c r="AT11">
        <f>IF(SUMIFS(Pong_ELO!$G:$G,Pong_ELO!$D:$D,'Sheet1 (2)'!$A11,Pong_ELO!$L:$L,'Sheet1 (2)'!AT$2)=0,NA(),SUMIFS(Pong_ELO!$G:$G,Pong_ELO!$D:$D,'Sheet1 (2)'!$A11,Pong_ELO!$L:$L,'Sheet1 (2)'!AT$2))</f>
        <v>1140</v>
      </c>
      <c r="AU11">
        <f>IF(SUMIFS(Pong_ELO!$G:$G,Pong_ELO!$D:$D,'Sheet1 (2)'!$A11,Pong_ELO!$L:$L,'Sheet1 (2)'!AU$2)=0,NA(),SUMIFS(Pong_ELO!$G:$G,Pong_ELO!$D:$D,'Sheet1 (2)'!$A11,Pong_ELO!$L:$L,'Sheet1 (2)'!AU$2))</f>
        <v>1150</v>
      </c>
      <c r="AV11">
        <f>IF(SUMIFS(Pong_ELO!$G:$G,Pong_ELO!$D:$D,'Sheet1 (2)'!$A11,Pong_ELO!$L:$L,'Sheet1 (2)'!AV$2)=0,NA(),SUMIFS(Pong_ELO!$G:$G,Pong_ELO!$D:$D,'Sheet1 (2)'!$A11,Pong_ELO!$L:$L,'Sheet1 (2)'!AV$2))</f>
        <v>1167</v>
      </c>
      <c r="AW11">
        <f>IF(SUMIFS(Pong_ELO!$G:$G,Pong_ELO!$D:$D,'Sheet1 (2)'!$A11,Pong_ELO!$L:$L,'Sheet1 (2)'!AW$2)=0,NA(),SUMIFS(Pong_ELO!$G:$G,Pong_ELO!$D:$D,'Sheet1 (2)'!$A11,Pong_ELO!$L:$L,'Sheet1 (2)'!AW$2))</f>
        <v>1158</v>
      </c>
      <c r="AX11">
        <f>IF(SUMIFS(Pong_ELO!$G:$G,Pong_ELO!$D:$D,'Sheet1 (2)'!$A11,Pong_ELO!$L:$L,'Sheet1 (2)'!AX$2)=0,NA(),SUMIFS(Pong_ELO!$G:$G,Pong_ELO!$D:$D,'Sheet1 (2)'!$A11,Pong_ELO!$L:$L,'Sheet1 (2)'!AX$2))</f>
        <v>1180</v>
      </c>
      <c r="AY11" t="e">
        <f>IF(SUMIFS(Pong_ELO!$G:$G,Pong_ELO!$D:$D,'Sheet1 (2)'!$A11,Pong_ELO!$L:$L,'Sheet1 (2)'!AY$2)=0,NA(),SUMIFS(Pong_ELO!$G:$G,Pong_ELO!$D:$D,'Sheet1 (2)'!$A11,Pong_ELO!$L:$L,'Sheet1 (2)'!AY$2))</f>
        <v>#N/A</v>
      </c>
      <c r="AZ11">
        <f>IF(SUMIFS(Pong_ELO!$G:$G,Pong_ELO!$D:$D,'Sheet1 (2)'!$A11,Pong_ELO!$L:$L,'Sheet1 (2)'!AZ$2)=0,NA(),SUMIFS(Pong_ELO!$G:$G,Pong_ELO!$D:$D,'Sheet1 (2)'!$A11,Pong_ELO!$L:$L,'Sheet1 (2)'!AZ$2))</f>
        <v>1185</v>
      </c>
      <c r="BA11">
        <f>IF(SUMIFS(Pong_ELO!$G:$G,Pong_ELO!$D:$D,'Sheet1 (2)'!$A11,Pong_ELO!$L:$L,'Sheet1 (2)'!BA$2)=0,NA(),SUMIFS(Pong_ELO!$G:$G,Pong_ELO!$D:$D,'Sheet1 (2)'!$A11,Pong_ELO!$L:$L,'Sheet1 (2)'!BA$2))</f>
        <v>1161</v>
      </c>
      <c r="BB11">
        <f>IF(SUMIFS(Pong_ELO!$G:$G,Pong_ELO!$D:$D,'Sheet1 (2)'!$A11,Pong_ELO!$L:$L,'Sheet1 (2)'!BB$2)=0,NA(),SUMIFS(Pong_ELO!$G:$G,Pong_ELO!$D:$D,'Sheet1 (2)'!$A11,Pong_ELO!$L:$L,'Sheet1 (2)'!BB$2))</f>
        <v>1174</v>
      </c>
      <c r="BC11">
        <f>IF(SUMIFS(Pong_ELO!$G:$G,Pong_ELO!$D:$D,'Sheet1 (2)'!$A11,Pong_ELO!$L:$L,'Sheet1 (2)'!BC$2)=0,NA(),SUMIFS(Pong_ELO!$G:$G,Pong_ELO!$D:$D,'Sheet1 (2)'!$A11,Pong_ELO!$L:$L,'Sheet1 (2)'!BC$2))</f>
        <v>1187</v>
      </c>
      <c r="BD11">
        <f>IF(SUMIFS(Pong_ELO!$G:$G,Pong_ELO!$D:$D,'Sheet1 (2)'!$A11,Pong_ELO!$L:$L,'Sheet1 (2)'!BD$2)=0,NA(),SUMIFS(Pong_ELO!$G:$G,Pong_ELO!$D:$D,'Sheet1 (2)'!$A11,Pong_ELO!$L:$L,'Sheet1 (2)'!BD$2))</f>
        <v>1191</v>
      </c>
      <c r="BE11">
        <f>IF(SUMIFS(Pong_ELO!$G:$G,Pong_ELO!$D:$D,'Sheet1 (2)'!$A11,Pong_ELO!$L:$L,'Sheet1 (2)'!BE$2)=0,NA(),SUMIFS(Pong_ELO!$G:$G,Pong_ELO!$D:$D,'Sheet1 (2)'!$A11,Pong_ELO!$L:$L,'Sheet1 (2)'!BE$2))</f>
        <v>1164</v>
      </c>
      <c r="BF11">
        <f>IF(SUMIFS(Pong_ELO!$G:$G,Pong_ELO!$D:$D,'Sheet1 (2)'!$A11,Pong_ELO!$L:$L,'Sheet1 (2)'!BF$2)=0,NA(),SUMIFS(Pong_ELO!$G:$G,Pong_ELO!$D:$D,'Sheet1 (2)'!$A11,Pong_ELO!$L:$L,'Sheet1 (2)'!BF$2))</f>
        <v>1183</v>
      </c>
      <c r="BG11">
        <f>IF(SUMIFS(Pong_ELO!$G:$G,Pong_ELO!$D:$D,'Sheet1 (2)'!$A11,Pong_ELO!$L:$L,'Sheet1 (2)'!BG$2)=0,NA(),SUMIFS(Pong_ELO!$G:$G,Pong_ELO!$D:$D,'Sheet1 (2)'!$A11,Pong_ELO!$L:$L,'Sheet1 (2)'!BG$2))</f>
        <v>1193</v>
      </c>
      <c r="BH11">
        <f>IF(SUMIFS(Pong_ELO!$G:$G,Pong_ELO!$D:$D,'Sheet1 (2)'!$A11,Pong_ELO!$L:$L,'Sheet1 (2)'!BH$2)=0,NA(),SUMIFS(Pong_ELO!$G:$G,Pong_ELO!$D:$D,'Sheet1 (2)'!$A11,Pong_ELO!$L:$L,'Sheet1 (2)'!BH$2))</f>
        <v>1198</v>
      </c>
      <c r="BI11" t="e">
        <f>IF(SUMIFS(Pong_ELO!$G:$G,Pong_ELO!$D:$D,'Sheet1 (2)'!$A11,Pong_ELO!$L:$L,'Sheet1 (2)'!BI$2)=0,NA(),SUMIFS(Pong_ELO!$G:$G,Pong_ELO!$D:$D,'Sheet1 (2)'!$A11,Pong_ELO!$L:$L,'Sheet1 (2)'!BI$2))</f>
        <v>#N/A</v>
      </c>
      <c r="BJ11">
        <f>IF(SUMIFS(Pong_ELO!$G:$G,Pong_ELO!$D:$D,'Sheet1 (2)'!$A11,Pong_ELO!$L:$L,'Sheet1 (2)'!BJ$2)=0,NA(),SUMIFS(Pong_ELO!$G:$G,Pong_ELO!$D:$D,'Sheet1 (2)'!$A11,Pong_ELO!$L:$L,'Sheet1 (2)'!BJ$2))</f>
        <v>1203</v>
      </c>
      <c r="BK11" s="7"/>
    </row>
    <row r="12" spans="1:63" x14ac:dyDescent="0.2">
      <c r="A12" t="s">
        <v>11</v>
      </c>
      <c r="B12" t="e">
        <f>IF(B$2=MAX(Pong_ELO!$L:$L),'Sheet1 (2)'!B4,NA())</f>
        <v>#N/A</v>
      </c>
      <c r="C12" t="e">
        <f>IF(C$2=MAX(Pong_ELO!$L:$L),'Sheet1 (2)'!C4,NA())</f>
        <v>#N/A</v>
      </c>
      <c r="D12" t="e">
        <f>IF(D$2=MAX(Pong_ELO!$L:$L),'Sheet1 (2)'!D4,NA())</f>
        <v>#N/A</v>
      </c>
      <c r="E12" t="e">
        <f>IF(E$2=MAX(Pong_ELO!$L:$L),'Sheet1 (2)'!E4,NA())</f>
        <v>#N/A</v>
      </c>
      <c r="F12" t="e">
        <f>IF(F$2=MAX(Pong_ELO!$L:$L),'Sheet1 (2)'!F4,NA())</f>
        <v>#N/A</v>
      </c>
      <c r="G12" t="e">
        <f>IF(G$2=MAX(Pong_ELO!$L:$L),'Sheet1 (2)'!G4,NA())</f>
        <v>#N/A</v>
      </c>
      <c r="H12" t="e">
        <f>IF(H$2=MAX(Pong_ELO!$L:$L),'Sheet1 (2)'!H4,NA())</f>
        <v>#N/A</v>
      </c>
      <c r="I12" t="e">
        <f>IF(I$2=MAX(Pong_ELO!$L:$L),'Sheet1 (2)'!I4,NA())</f>
        <v>#N/A</v>
      </c>
      <c r="J12" t="e">
        <f>IF(J$2=MAX(Pong_ELO!$L:$L),'Sheet1 (2)'!J4,NA())</f>
        <v>#N/A</v>
      </c>
      <c r="K12" t="e">
        <f>IF(K$2=MAX(Pong_ELO!$L:$L),'Sheet1 (2)'!K4,NA())</f>
        <v>#N/A</v>
      </c>
      <c r="L12" t="e">
        <f>IF(L$2=MAX(Pong_ELO!$L:$L),'Sheet1 (2)'!L4,NA())</f>
        <v>#N/A</v>
      </c>
      <c r="M12" t="e">
        <f>IF(M$2=MAX(Pong_ELO!$L:$L),'Sheet1 (2)'!M4,NA())</f>
        <v>#N/A</v>
      </c>
      <c r="N12" t="e">
        <f>IF(N$2=MAX(Pong_ELO!$L:$L),'Sheet1 (2)'!N4,NA())</f>
        <v>#N/A</v>
      </c>
      <c r="O12" t="e">
        <f>IF(O$2=MAX(Pong_ELO!$L:$L),'Sheet1 (2)'!O4,NA())</f>
        <v>#N/A</v>
      </c>
      <c r="P12" t="e">
        <f>IF(P$2=MAX(Pong_ELO!$L:$L),'Sheet1 (2)'!P4,NA())</f>
        <v>#N/A</v>
      </c>
      <c r="Q12" t="e">
        <f>IF(Q$2=MAX(Pong_ELO!$L:$L),'Sheet1 (2)'!Q4,NA())</f>
        <v>#N/A</v>
      </c>
      <c r="R12" t="e">
        <f>IF(R$2=MAX(Pong_ELO!$L:$L),'Sheet1 (2)'!R4,NA())</f>
        <v>#N/A</v>
      </c>
      <c r="S12" t="e">
        <f>IF(S$2=MAX(Pong_ELO!$L:$L),'Sheet1 (2)'!S4,NA())</f>
        <v>#N/A</v>
      </c>
      <c r="T12" t="e">
        <f>IF(T$2=MAX(Pong_ELO!$L:$L),'Sheet1 (2)'!T4,NA())</f>
        <v>#N/A</v>
      </c>
      <c r="U12" t="e">
        <f>IF(U$2=MAX(Pong_ELO!$L:$L),'Sheet1 (2)'!U4,NA())</f>
        <v>#N/A</v>
      </c>
      <c r="V12" t="e">
        <f>IF(V$2=MAX(Pong_ELO!$L:$L),'Sheet1 (2)'!V4,NA())</f>
        <v>#N/A</v>
      </c>
      <c r="W12" t="e">
        <f>IF(W$2=MAX(Pong_ELO!$L:$L),'Sheet1 (2)'!W4,NA())</f>
        <v>#N/A</v>
      </c>
      <c r="X12" t="e">
        <f>IF(X$2=MAX(Pong_ELO!$L:$L),'Sheet1 (2)'!X4,NA())</f>
        <v>#N/A</v>
      </c>
      <c r="Y12" t="e">
        <f>IF(Y$2=MAX(Pong_ELO!$L:$L),'Sheet1 (2)'!Y4,NA())</f>
        <v>#N/A</v>
      </c>
      <c r="Z12" t="e">
        <f>IF(Z$2=MAX(Pong_ELO!$L:$L),'Sheet1 (2)'!Z4,NA())</f>
        <v>#N/A</v>
      </c>
      <c r="AA12" t="e">
        <f>IF(AA$2=MAX(Pong_ELO!$L:$L),'Sheet1 (2)'!AA4,NA())</f>
        <v>#N/A</v>
      </c>
      <c r="AB12" t="e">
        <f>IF(AB$2=MAX(Pong_ELO!$L:$L),'Sheet1 (2)'!AB4,NA())</f>
        <v>#N/A</v>
      </c>
      <c r="AC12" t="e">
        <f>IF(AC$2=MAX(Pong_ELO!$L:$L),'Sheet1 (2)'!AC4,NA())</f>
        <v>#N/A</v>
      </c>
      <c r="AD12" t="e">
        <f>IF(AD$2=MAX(Pong_ELO!$L:$L),'Sheet1 (2)'!AD4,NA())</f>
        <v>#N/A</v>
      </c>
      <c r="AE12" t="e">
        <f>IF(AE$2=MAX(Pong_ELO!$L:$L),'Sheet1 (2)'!AE4,NA())</f>
        <v>#N/A</v>
      </c>
      <c r="AF12" t="e">
        <f>IF(AF$2=MAX(Pong_ELO!$L:$L),'Sheet1 (2)'!AF4,NA())</f>
        <v>#N/A</v>
      </c>
      <c r="AG12" t="e">
        <f>IF(AG$2=MAX(Pong_ELO!$L:$L),'Sheet1 (2)'!AG4,NA())</f>
        <v>#N/A</v>
      </c>
      <c r="AH12" t="e">
        <f>IF(AH$2=MAX(Pong_ELO!$L:$L),'Sheet1 (2)'!AH4,NA())</f>
        <v>#N/A</v>
      </c>
      <c r="AI12" t="e">
        <f>IF(AI$2=MAX(Pong_ELO!$L:$L),'Sheet1 (2)'!AI4,NA())</f>
        <v>#N/A</v>
      </c>
      <c r="AJ12" t="e">
        <f>IF(AJ$2=MAX(Pong_ELO!$L:$L),'Sheet1 (2)'!AJ4,NA())</f>
        <v>#N/A</v>
      </c>
      <c r="AK12" t="e">
        <f>IF(AK$2=MAX(Pong_ELO!$L:$L),'Sheet1 (2)'!AK4,NA())</f>
        <v>#N/A</v>
      </c>
      <c r="AL12" t="e">
        <f>IF(AL$2=MAX(Pong_ELO!$L:$L),'Sheet1 (2)'!AL4,NA())</f>
        <v>#N/A</v>
      </c>
      <c r="AM12" t="e">
        <f>IF(AM$2=MAX(Pong_ELO!$L:$L),'Sheet1 (2)'!AM4,NA())</f>
        <v>#N/A</v>
      </c>
      <c r="AN12" t="e">
        <f>IF(AN$2=MAX(Pong_ELO!$L:$L),'Sheet1 (2)'!AN4,NA())</f>
        <v>#N/A</v>
      </c>
      <c r="AO12" t="e">
        <f>IF(AO$2=MAX(Pong_ELO!$L:$L),'Sheet1 (2)'!AO4,NA())</f>
        <v>#N/A</v>
      </c>
      <c r="AP12" t="e">
        <f>IF(AP$2=MAX(Pong_ELO!$L:$L),'Sheet1 (2)'!AP4,NA())</f>
        <v>#N/A</v>
      </c>
      <c r="AQ12" t="e">
        <f>IF(AQ$2=MAX(Pong_ELO!$L:$L),'Sheet1 (2)'!AQ4,NA())</f>
        <v>#N/A</v>
      </c>
      <c r="AR12" t="e">
        <f>IF(AR$2=MAX(Pong_ELO!$L:$L),'Sheet1 (2)'!AR4,NA())</f>
        <v>#N/A</v>
      </c>
      <c r="AS12" t="e">
        <f>IF(AS$2=MAX(Pong_ELO!$L:$L),'Sheet1 (2)'!AS4,NA())</f>
        <v>#N/A</v>
      </c>
      <c r="AT12" t="e">
        <f>IF(AT$2=MAX(Pong_ELO!$L:$L),'Sheet1 (2)'!AT4,NA())</f>
        <v>#N/A</v>
      </c>
      <c r="AU12" t="e">
        <f>IF(AU$2=MAX(Pong_ELO!$L:$L),'Sheet1 (2)'!AU4,NA())</f>
        <v>#N/A</v>
      </c>
      <c r="AV12" t="e">
        <f>IF(AV$2=MAX(Pong_ELO!$L:$L),'Sheet1 (2)'!AV4,NA())</f>
        <v>#N/A</v>
      </c>
      <c r="AW12" t="e">
        <f>IF(AW$2=MAX(Pong_ELO!$L:$L),'Sheet1 (2)'!AW4,NA())</f>
        <v>#N/A</v>
      </c>
      <c r="AX12" t="e">
        <f>IF(AX$2=MAX(Pong_ELO!$L:$L),'Sheet1 (2)'!AX4,NA())</f>
        <v>#N/A</v>
      </c>
      <c r="AY12" t="e">
        <f>IF(AY$2=MAX(Pong_ELO!$L:$L),'Sheet1 (2)'!AY4,NA())</f>
        <v>#N/A</v>
      </c>
      <c r="AZ12" t="e">
        <f>IF(AZ$2=MAX(Pong_ELO!$L:$L),'Sheet1 (2)'!AZ4,NA())</f>
        <v>#N/A</v>
      </c>
      <c r="BA12" t="e">
        <f>IF(BA$2=MAX(Pong_ELO!$L:$L),'Sheet1 (2)'!BA4,NA())</f>
        <v>#N/A</v>
      </c>
      <c r="BB12" t="e">
        <f>IF(BB$2=MAX(Pong_ELO!$L:$L),'Sheet1 (2)'!BB4,NA())</f>
        <v>#N/A</v>
      </c>
      <c r="BC12" t="e">
        <f>IF(BC$2=MAX(Pong_ELO!$L:$L),'Sheet1 (2)'!BC4,NA())</f>
        <v>#N/A</v>
      </c>
      <c r="BD12" t="e">
        <f>IF(BD$2=MAX(Pong_ELO!$L:$L),'Sheet1 (2)'!BD4,NA())</f>
        <v>#N/A</v>
      </c>
      <c r="BE12" t="e">
        <f>IF(BE$2=MAX(Pong_ELO!$L:$L),'Sheet1 (2)'!BE4,NA())</f>
        <v>#N/A</v>
      </c>
      <c r="BF12" t="e">
        <f>IF(BF$2=MAX(Pong_ELO!$L:$L),'Sheet1 (2)'!BF4,NA())</f>
        <v>#N/A</v>
      </c>
      <c r="BG12" t="e">
        <f>IF(BG$2=MAX(Pong_ELO!$L:$L),'Sheet1 (2)'!BG4,NA())</f>
        <v>#N/A</v>
      </c>
      <c r="BH12" t="e">
        <f>IF(BH$2=MAX(Pong_ELO!$L:$L),'Sheet1 (2)'!BH4,NA())</f>
        <v>#N/A</v>
      </c>
      <c r="BI12" t="e">
        <f>IF(BI$2=MAX(Pong_ELO!$L:$L),'Sheet1 (2)'!BI4,NA())</f>
        <v>#N/A</v>
      </c>
      <c r="BJ12">
        <f>IF(BJ$2=MAX(Pong_ELO!$L:$L),'Sheet1 (2)'!BJ4,NA())</f>
        <v>963</v>
      </c>
    </row>
    <row r="13" spans="1:63" x14ac:dyDescent="0.2">
      <c r="A13" t="s">
        <v>6</v>
      </c>
      <c r="B13" t="e">
        <f>IF(B$2=MAX(Pong_ELO!$L:$L),'Sheet1 (2)'!B5,NA())</f>
        <v>#N/A</v>
      </c>
      <c r="C13" t="e">
        <f>IF(C$2=MAX(Pong_ELO!$L:$L),'Sheet1 (2)'!C5,NA())</f>
        <v>#N/A</v>
      </c>
      <c r="D13" t="e">
        <f>IF(D$2=MAX(Pong_ELO!$L:$L),'Sheet1 (2)'!D5,NA())</f>
        <v>#N/A</v>
      </c>
      <c r="E13" t="e">
        <f>IF(E$2=MAX(Pong_ELO!$L:$L),'Sheet1 (2)'!E5,NA())</f>
        <v>#N/A</v>
      </c>
      <c r="F13" t="e">
        <f>IF(F$2=MAX(Pong_ELO!$L:$L),'Sheet1 (2)'!F5,NA())</f>
        <v>#N/A</v>
      </c>
      <c r="G13" t="e">
        <f>IF(G$2=MAX(Pong_ELO!$L:$L),'Sheet1 (2)'!G5,NA())</f>
        <v>#N/A</v>
      </c>
      <c r="H13" t="e">
        <f>IF(H$2=MAX(Pong_ELO!$L:$L),'Sheet1 (2)'!H5,NA())</f>
        <v>#N/A</v>
      </c>
      <c r="I13" t="e">
        <f>IF(I$2=MAX(Pong_ELO!$L:$L),'Sheet1 (2)'!I5,NA())</f>
        <v>#N/A</v>
      </c>
      <c r="J13" t="e">
        <f>IF(J$2=MAX(Pong_ELO!$L:$L),'Sheet1 (2)'!J5,NA())</f>
        <v>#N/A</v>
      </c>
      <c r="K13" t="e">
        <f>IF(K$2=MAX(Pong_ELO!$L:$L),'Sheet1 (2)'!K5,NA())</f>
        <v>#N/A</v>
      </c>
      <c r="L13" t="e">
        <f>IF(L$2=MAX(Pong_ELO!$L:$L),'Sheet1 (2)'!L5,NA())</f>
        <v>#N/A</v>
      </c>
      <c r="M13" t="e">
        <f>IF(M$2=MAX(Pong_ELO!$L:$L),'Sheet1 (2)'!M5,NA())</f>
        <v>#N/A</v>
      </c>
      <c r="N13" t="e">
        <f>IF(N$2=MAX(Pong_ELO!$L:$L),'Sheet1 (2)'!N5,NA())</f>
        <v>#N/A</v>
      </c>
      <c r="O13" t="e">
        <f>IF(O$2=MAX(Pong_ELO!$L:$L),'Sheet1 (2)'!O5,NA())</f>
        <v>#N/A</v>
      </c>
      <c r="P13" t="e">
        <f>IF(P$2=MAX(Pong_ELO!$L:$L),'Sheet1 (2)'!P5,NA())</f>
        <v>#N/A</v>
      </c>
      <c r="Q13" t="e">
        <f>IF(Q$2=MAX(Pong_ELO!$L:$L),'Sheet1 (2)'!Q5,NA())</f>
        <v>#N/A</v>
      </c>
      <c r="R13" t="e">
        <f>IF(R$2=MAX(Pong_ELO!$L:$L),'Sheet1 (2)'!R5,NA())</f>
        <v>#N/A</v>
      </c>
      <c r="S13" t="e">
        <f>IF(S$2=MAX(Pong_ELO!$L:$L),'Sheet1 (2)'!S5,NA())</f>
        <v>#N/A</v>
      </c>
      <c r="T13" t="e">
        <f>IF(T$2=MAX(Pong_ELO!$L:$L),'Sheet1 (2)'!T5,NA())</f>
        <v>#N/A</v>
      </c>
      <c r="U13" t="e">
        <f>IF(U$2=MAX(Pong_ELO!$L:$L),'Sheet1 (2)'!U5,NA())</f>
        <v>#N/A</v>
      </c>
      <c r="V13" t="e">
        <f>IF(V$2=MAX(Pong_ELO!$L:$L),'Sheet1 (2)'!V5,NA())</f>
        <v>#N/A</v>
      </c>
      <c r="W13" t="e">
        <f>IF(W$2=MAX(Pong_ELO!$L:$L),'Sheet1 (2)'!W5,NA())</f>
        <v>#N/A</v>
      </c>
      <c r="X13" t="e">
        <f>IF(X$2=MAX(Pong_ELO!$L:$L),'Sheet1 (2)'!X5,NA())</f>
        <v>#N/A</v>
      </c>
      <c r="Y13" t="e">
        <f>IF(Y$2=MAX(Pong_ELO!$L:$L),'Sheet1 (2)'!Y5,NA())</f>
        <v>#N/A</v>
      </c>
      <c r="Z13" t="e">
        <f>IF(Z$2=MAX(Pong_ELO!$L:$L),'Sheet1 (2)'!Z5,NA())</f>
        <v>#N/A</v>
      </c>
      <c r="AA13" t="e">
        <f>IF(AA$2=MAX(Pong_ELO!$L:$L),'Sheet1 (2)'!AA5,NA())</f>
        <v>#N/A</v>
      </c>
      <c r="AB13" t="e">
        <f>IF(AB$2=MAX(Pong_ELO!$L:$L),'Sheet1 (2)'!AB5,NA())</f>
        <v>#N/A</v>
      </c>
      <c r="AC13" t="e">
        <f>IF(AC$2=MAX(Pong_ELO!$L:$L),'Sheet1 (2)'!AC5,NA())</f>
        <v>#N/A</v>
      </c>
      <c r="AD13" t="e">
        <f>IF(AD$2=MAX(Pong_ELO!$L:$L),'Sheet1 (2)'!AD5,NA())</f>
        <v>#N/A</v>
      </c>
      <c r="AE13" t="e">
        <f>IF(AE$2=MAX(Pong_ELO!$L:$L),'Sheet1 (2)'!AE5,NA())</f>
        <v>#N/A</v>
      </c>
      <c r="AF13" t="e">
        <f>IF(AF$2=MAX(Pong_ELO!$L:$L),'Sheet1 (2)'!AF5,NA())</f>
        <v>#N/A</v>
      </c>
      <c r="AG13" t="e">
        <f>IF(AG$2=MAX(Pong_ELO!$L:$L),'Sheet1 (2)'!AG5,NA())</f>
        <v>#N/A</v>
      </c>
      <c r="AH13" t="e">
        <f>IF(AH$2=MAX(Pong_ELO!$L:$L),'Sheet1 (2)'!AH5,NA())</f>
        <v>#N/A</v>
      </c>
      <c r="AI13" t="e">
        <f>IF(AI$2=MAX(Pong_ELO!$L:$L),'Sheet1 (2)'!AI5,NA())</f>
        <v>#N/A</v>
      </c>
      <c r="AJ13" t="e">
        <f>IF(AJ$2=MAX(Pong_ELO!$L:$L),'Sheet1 (2)'!AJ5,NA())</f>
        <v>#N/A</v>
      </c>
      <c r="AK13" t="e">
        <f>IF(AK$2=MAX(Pong_ELO!$L:$L),'Sheet1 (2)'!AK5,NA())</f>
        <v>#N/A</v>
      </c>
      <c r="AL13" t="e">
        <f>IF(AL$2=MAX(Pong_ELO!$L:$L),'Sheet1 (2)'!AL5,NA())</f>
        <v>#N/A</v>
      </c>
      <c r="AM13" t="e">
        <f>IF(AM$2=MAX(Pong_ELO!$L:$L),'Sheet1 (2)'!AM5,NA())</f>
        <v>#N/A</v>
      </c>
      <c r="AN13" t="e">
        <f>IF(AN$2=MAX(Pong_ELO!$L:$L),'Sheet1 (2)'!AN5,NA())</f>
        <v>#N/A</v>
      </c>
      <c r="AO13" t="e">
        <f>IF(AO$2=MAX(Pong_ELO!$L:$L),'Sheet1 (2)'!AO5,NA())</f>
        <v>#N/A</v>
      </c>
      <c r="AP13" t="e">
        <f>IF(AP$2=MAX(Pong_ELO!$L:$L),'Sheet1 (2)'!AP5,NA())</f>
        <v>#N/A</v>
      </c>
      <c r="AQ13" t="e">
        <f>IF(AQ$2=MAX(Pong_ELO!$L:$L),'Sheet1 (2)'!AQ5,NA())</f>
        <v>#N/A</v>
      </c>
      <c r="AR13" t="e">
        <f>IF(AR$2=MAX(Pong_ELO!$L:$L),'Sheet1 (2)'!AR5,NA())</f>
        <v>#N/A</v>
      </c>
      <c r="AS13" t="e">
        <f>IF(AS$2=MAX(Pong_ELO!$L:$L),'Sheet1 (2)'!AS5,NA())</f>
        <v>#N/A</v>
      </c>
      <c r="AT13" t="e">
        <f>IF(AT$2=MAX(Pong_ELO!$L:$L),'Sheet1 (2)'!AT5,NA())</f>
        <v>#N/A</v>
      </c>
      <c r="AU13" t="e">
        <f>IF(AU$2=MAX(Pong_ELO!$L:$L),'Sheet1 (2)'!AU5,NA())</f>
        <v>#N/A</v>
      </c>
      <c r="AV13" t="e">
        <f>IF(AV$2=MAX(Pong_ELO!$L:$L),'Sheet1 (2)'!AV5,NA())</f>
        <v>#N/A</v>
      </c>
      <c r="AW13" t="e">
        <f>IF(AW$2=MAX(Pong_ELO!$L:$L),'Sheet1 (2)'!AW5,NA())</f>
        <v>#N/A</v>
      </c>
      <c r="AX13" t="e">
        <f>IF(AX$2=MAX(Pong_ELO!$L:$L),'Sheet1 (2)'!AX5,NA())</f>
        <v>#N/A</v>
      </c>
      <c r="AY13" t="e">
        <f>IF(AY$2=MAX(Pong_ELO!$L:$L),'Sheet1 (2)'!AY5,NA())</f>
        <v>#N/A</v>
      </c>
      <c r="AZ13" t="e">
        <f>IF(AZ$2=MAX(Pong_ELO!$L:$L),'Sheet1 (2)'!AZ5,NA())</f>
        <v>#N/A</v>
      </c>
      <c r="BA13" t="e">
        <f>IF(BA$2=MAX(Pong_ELO!$L:$L),'Sheet1 (2)'!BA5,NA())</f>
        <v>#N/A</v>
      </c>
      <c r="BB13" t="e">
        <f>IF(BB$2=MAX(Pong_ELO!$L:$L),'Sheet1 (2)'!BB5,NA())</f>
        <v>#N/A</v>
      </c>
      <c r="BC13" t="e">
        <f>IF(BC$2=MAX(Pong_ELO!$L:$L),'Sheet1 (2)'!BC5,NA())</f>
        <v>#N/A</v>
      </c>
      <c r="BD13" t="e">
        <f>IF(BD$2=MAX(Pong_ELO!$L:$L),'Sheet1 (2)'!BD5,NA())</f>
        <v>#N/A</v>
      </c>
      <c r="BE13" t="e">
        <f>IF(BE$2=MAX(Pong_ELO!$L:$L),'Sheet1 (2)'!BE5,NA())</f>
        <v>#N/A</v>
      </c>
      <c r="BF13" t="e">
        <f>IF(BF$2=MAX(Pong_ELO!$L:$L),'Sheet1 (2)'!BF5,NA())</f>
        <v>#N/A</v>
      </c>
      <c r="BG13" t="e">
        <f>IF(BG$2=MAX(Pong_ELO!$L:$L),'Sheet1 (2)'!BG5,NA())</f>
        <v>#N/A</v>
      </c>
      <c r="BH13" t="e">
        <f>IF(BH$2=MAX(Pong_ELO!$L:$L),'Sheet1 (2)'!BH5,NA())</f>
        <v>#N/A</v>
      </c>
      <c r="BI13" t="e">
        <f>IF(BI$2=MAX(Pong_ELO!$L:$L),'Sheet1 (2)'!BI5,NA())</f>
        <v>#N/A</v>
      </c>
      <c r="BJ13">
        <f>IF(BJ$2=MAX(Pong_ELO!$L:$L),'Sheet1 (2)'!BJ5,NA())</f>
        <v>835</v>
      </c>
    </row>
    <row r="14" spans="1:63" x14ac:dyDescent="0.2">
      <c r="A14" t="s">
        <v>7</v>
      </c>
      <c r="B14" t="e">
        <f>IF(B$2=MAX(Pong_ELO!$L:$L),'Sheet1 (2)'!B6,NA())</f>
        <v>#N/A</v>
      </c>
      <c r="C14" t="e">
        <f>IF(C$2=MAX(Pong_ELO!$L:$L),'Sheet1 (2)'!C6,NA())</f>
        <v>#N/A</v>
      </c>
      <c r="D14" t="e">
        <f>IF(D$2=MAX(Pong_ELO!$L:$L),'Sheet1 (2)'!D6,NA())</f>
        <v>#N/A</v>
      </c>
      <c r="E14" t="e">
        <f>IF(E$2=MAX(Pong_ELO!$L:$L),'Sheet1 (2)'!E6,NA())</f>
        <v>#N/A</v>
      </c>
      <c r="F14" t="e">
        <f>IF(F$2=MAX(Pong_ELO!$L:$L),'Sheet1 (2)'!F6,NA())</f>
        <v>#N/A</v>
      </c>
      <c r="G14" t="e">
        <f>IF(G$2=MAX(Pong_ELO!$L:$L),'Sheet1 (2)'!G6,NA())</f>
        <v>#N/A</v>
      </c>
      <c r="H14" t="e">
        <f>IF(H$2=MAX(Pong_ELO!$L:$L),'Sheet1 (2)'!H6,NA())</f>
        <v>#N/A</v>
      </c>
      <c r="I14" t="e">
        <f>IF(I$2=MAX(Pong_ELO!$L:$L),'Sheet1 (2)'!I6,NA())</f>
        <v>#N/A</v>
      </c>
      <c r="J14" t="e">
        <f>IF(J$2=MAX(Pong_ELO!$L:$L),'Sheet1 (2)'!J6,NA())</f>
        <v>#N/A</v>
      </c>
      <c r="K14" t="e">
        <f>IF(K$2=MAX(Pong_ELO!$L:$L),'Sheet1 (2)'!K6,NA())</f>
        <v>#N/A</v>
      </c>
      <c r="L14" t="e">
        <f>IF(L$2=MAX(Pong_ELO!$L:$L),'Sheet1 (2)'!L6,NA())</f>
        <v>#N/A</v>
      </c>
      <c r="M14" t="e">
        <f>IF(M$2=MAX(Pong_ELO!$L:$L),'Sheet1 (2)'!M6,NA())</f>
        <v>#N/A</v>
      </c>
      <c r="N14" t="e">
        <f>IF(N$2=MAX(Pong_ELO!$L:$L),'Sheet1 (2)'!N6,NA())</f>
        <v>#N/A</v>
      </c>
      <c r="O14" t="e">
        <f>IF(O$2=MAX(Pong_ELO!$L:$L),'Sheet1 (2)'!O6,NA())</f>
        <v>#N/A</v>
      </c>
      <c r="P14" t="e">
        <f>IF(P$2=MAX(Pong_ELO!$L:$L),'Sheet1 (2)'!P6,NA())</f>
        <v>#N/A</v>
      </c>
      <c r="Q14" t="e">
        <f>IF(Q$2=MAX(Pong_ELO!$L:$L),'Sheet1 (2)'!Q6,NA())</f>
        <v>#N/A</v>
      </c>
      <c r="R14" t="e">
        <f>IF(R$2=MAX(Pong_ELO!$L:$L),'Sheet1 (2)'!R6,NA())</f>
        <v>#N/A</v>
      </c>
      <c r="S14" t="e">
        <f>IF(S$2=MAX(Pong_ELO!$L:$L),'Sheet1 (2)'!S6,NA())</f>
        <v>#N/A</v>
      </c>
      <c r="T14" t="e">
        <f>IF(T$2=MAX(Pong_ELO!$L:$L),'Sheet1 (2)'!T6,NA())</f>
        <v>#N/A</v>
      </c>
      <c r="U14" t="e">
        <f>IF(U$2=MAX(Pong_ELO!$L:$L),'Sheet1 (2)'!U6,NA())</f>
        <v>#N/A</v>
      </c>
      <c r="V14" t="e">
        <f>IF(V$2=MAX(Pong_ELO!$L:$L),'Sheet1 (2)'!V6,NA())</f>
        <v>#N/A</v>
      </c>
      <c r="W14" t="e">
        <f>IF(W$2=MAX(Pong_ELO!$L:$L),'Sheet1 (2)'!W6,NA())</f>
        <v>#N/A</v>
      </c>
      <c r="X14" t="e">
        <f>IF(X$2=MAX(Pong_ELO!$L:$L),'Sheet1 (2)'!X6,NA())</f>
        <v>#N/A</v>
      </c>
      <c r="Y14" t="e">
        <f>IF(Y$2=MAX(Pong_ELO!$L:$L),'Sheet1 (2)'!Y6,NA())</f>
        <v>#N/A</v>
      </c>
      <c r="Z14" t="e">
        <f>IF(Z$2=MAX(Pong_ELO!$L:$L),'Sheet1 (2)'!Z6,NA())</f>
        <v>#N/A</v>
      </c>
      <c r="AA14" t="e">
        <f>IF(AA$2=MAX(Pong_ELO!$L:$L),'Sheet1 (2)'!AA6,NA())</f>
        <v>#N/A</v>
      </c>
      <c r="AB14" t="e">
        <f>IF(AB$2=MAX(Pong_ELO!$L:$L),'Sheet1 (2)'!AB6,NA())</f>
        <v>#N/A</v>
      </c>
      <c r="AC14" t="e">
        <f>IF(AC$2=MAX(Pong_ELO!$L:$L),'Sheet1 (2)'!AC6,NA())</f>
        <v>#N/A</v>
      </c>
      <c r="AD14" t="e">
        <f>IF(AD$2=MAX(Pong_ELO!$L:$L),'Sheet1 (2)'!AD6,NA())</f>
        <v>#N/A</v>
      </c>
      <c r="AE14" t="e">
        <f>IF(AE$2=MAX(Pong_ELO!$L:$L),'Sheet1 (2)'!AE6,NA())</f>
        <v>#N/A</v>
      </c>
      <c r="AF14" t="e">
        <f>IF(AF$2=MAX(Pong_ELO!$L:$L),'Sheet1 (2)'!AF6,NA())</f>
        <v>#N/A</v>
      </c>
      <c r="AG14" t="e">
        <f>IF(AG$2=MAX(Pong_ELO!$L:$L),'Sheet1 (2)'!AG6,NA())</f>
        <v>#N/A</v>
      </c>
      <c r="AH14" t="e">
        <f>IF(AH$2=MAX(Pong_ELO!$L:$L),'Sheet1 (2)'!AH6,NA())</f>
        <v>#N/A</v>
      </c>
      <c r="AI14" t="e">
        <f>IF(AI$2=MAX(Pong_ELO!$L:$L),'Sheet1 (2)'!AI6,NA())</f>
        <v>#N/A</v>
      </c>
      <c r="AJ14" t="e">
        <f>IF(AJ$2=MAX(Pong_ELO!$L:$L),'Sheet1 (2)'!AJ6,NA())</f>
        <v>#N/A</v>
      </c>
      <c r="AK14" t="e">
        <f>IF(AK$2=MAX(Pong_ELO!$L:$L),'Sheet1 (2)'!AK6,NA())</f>
        <v>#N/A</v>
      </c>
      <c r="AL14" t="e">
        <f>IF(AL$2=MAX(Pong_ELO!$L:$L),'Sheet1 (2)'!AL6,NA())</f>
        <v>#N/A</v>
      </c>
      <c r="AM14" t="e">
        <f>IF(AM$2=MAX(Pong_ELO!$L:$L),'Sheet1 (2)'!AM6,NA())</f>
        <v>#N/A</v>
      </c>
      <c r="AN14" t="e">
        <f>IF(AN$2=MAX(Pong_ELO!$L:$L),'Sheet1 (2)'!AN6,NA())</f>
        <v>#N/A</v>
      </c>
      <c r="AO14" t="e">
        <f>IF(AO$2=MAX(Pong_ELO!$L:$L),'Sheet1 (2)'!AO6,NA())</f>
        <v>#N/A</v>
      </c>
      <c r="AP14" t="e">
        <f>IF(AP$2=MAX(Pong_ELO!$L:$L),'Sheet1 (2)'!AP6,NA())</f>
        <v>#N/A</v>
      </c>
      <c r="AQ14" t="e">
        <f>IF(AQ$2=MAX(Pong_ELO!$L:$L),'Sheet1 (2)'!AQ6,NA())</f>
        <v>#N/A</v>
      </c>
      <c r="AR14" t="e">
        <f>IF(AR$2=MAX(Pong_ELO!$L:$L),'Sheet1 (2)'!AR6,NA())</f>
        <v>#N/A</v>
      </c>
      <c r="AS14" t="e">
        <f>IF(AS$2=MAX(Pong_ELO!$L:$L),'Sheet1 (2)'!AS6,NA())</f>
        <v>#N/A</v>
      </c>
      <c r="AT14" t="e">
        <f>IF(AT$2=MAX(Pong_ELO!$L:$L),'Sheet1 (2)'!AT6,NA())</f>
        <v>#N/A</v>
      </c>
      <c r="AU14" t="e">
        <f>IF(AU$2=MAX(Pong_ELO!$L:$L),'Sheet1 (2)'!AU6,NA())</f>
        <v>#N/A</v>
      </c>
      <c r="AV14" t="e">
        <f>IF(AV$2=MAX(Pong_ELO!$L:$L),'Sheet1 (2)'!AV6,NA())</f>
        <v>#N/A</v>
      </c>
      <c r="AW14" t="e">
        <f>IF(AW$2=MAX(Pong_ELO!$L:$L),'Sheet1 (2)'!AW6,NA())</f>
        <v>#N/A</v>
      </c>
      <c r="AX14" t="e">
        <f>IF(AX$2=MAX(Pong_ELO!$L:$L),'Sheet1 (2)'!AX6,NA())</f>
        <v>#N/A</v>
      </c>
      <c r="AY14" t="e">
        <f>IF(AY$2=MAX(Pong_ELO!$L:$L),'Sheet1 (2)'!AY6,NA())</f>
        <v>#N/A</v>
      </c>
      <c r="AZ14" t="e">
        <f>IF(AZ$2=MAX(Pong_ELO!$L:$L),'Sheet1 (2)'!AZ6,NA())</f>
        <v>#N/A</v>
      </c>
      <c r="BA14" t="e">
        <f>IF(BA$2=MAX(Pong_ELO!$L:$L),'Sheet1 (2)'!BA6,NA())</f>
        <v>#N/A</v>
      </c>
      <c r="BB14" t="e">
        <f>IF(BB$2=MAX(Pong_ELO!$L:$L),'Sheet1 (2)'!BB6,NA())</f>
        <v>#N/A</v>
      </c>
      <c r="BC14" t="e">
        <f>IF(BC$2=MAX(Pong_ELO!$L:$L),'Sheet1 (2)'!BC6,NA())</f>
        <v>#N/A</v>
      </c>
      <c r="BD14" t="e">
        <f>IF(BD$2=MAX(Pong_ELO!$L:$L),'Sheet1 (2)'!BD6,NA())</f>
        <v>#N/A</v>
      </c>
      <c r="BE14" t="e">
        <f>IF(BE$2=MAX(Pong_ELO!$L:$L),'Sheet1 (2)'!BE6,NA())</f>
        <v>#N/A</v>
      </c>
      <c r="BF14" t="e">
        <f>IF(BF$2=MAX(Pong_ELO!$L:$L),'Sheet1 (2)'!BF6,NA())</f>
        <v>#N/A</v>
      </c>
      <c r="BG14" t="e">
        <f>IF(BG$2=MAX(Pong_ELO!$L:$L),'Sheet1 (2)'!BG6,NA())</f>
        <v>#N/A</v>
      </c>
      <c r="BH14" t="e">
        <f>IF(BH$2=MAX(Pong_ELO!$L:$L),'Sheet1 (2)'!BH6,NA())</f>
        <v>#N/A</v>
      </c>
      <c r="BI14" t="e">
        <f>IF(BI$2=MAX(Pong_ELO!$L:$L),'Sheet1 (2)'!BI6,NA())</f>
        <v>#N/A</v>
      </c>
      <c r="BJ14">
        <f>IF(BJ$2=MAX(Pong_ELO!$L:$L),'Sheet1 (2)'!BJ6,NA())</f>
        <v>1076</v>
      </c>
    </row>
    <row r="15" spans="1:63" x14ac:dyDescent="0.2">
      <c r="A15" t="s">
        <v>12</v>
      </c>
      <c r="B15" t="e">
        <f>IF(B$2=MAX(Pong_ELO!$L:$L),'Sheet1 (2)'!B7,NA())</f>
        <v>#N/A</v>
      </c>
      <c r="C15" t="e">
        <f>IF(C$2=MAX(Pong_ELO!$L:$L),'Sheet1 (2)'!C7,NA())</f>
        <v>#N/A</v>
      </c>
      <c r="D15" t="e">
        <f>IF(D$2=MAX(Pong_ELO!$L:$L),'Sheet1 (2)'!D7,NA())</f>
        <v>#N/A</v>
      </c>
      <c r="E15" t="e">
        <f>IF(E$2=MAX(Pong_ELO!$L:$L),'Sheet1 (2)'!E7,NA())</f>
        <v>#N/A</v>
      </c>
      <c r="F15" t="e">
        <f>IF(F$2=MAX(Pong_ELO!$L:$L),'Sheet1 (2)'!F7,NA())</f>
        <v>#N/A</v>
      </c>
      <c r="G15" t="e">
        <f>IF(G$2=MAX(Pong_ELO!$L:$L),'Sheet1 (2)'!G7,NA())</f>
        <v>#N/A</v>
      </c>
      <c r="H15" t="e">
        <f>IF(H$2=MAX(Pong_ELO!$L:$L),'Sheet1 (2)'!H7,NA())</f>
        <v>#N/A</v>
      </c>
      <c r="I15" t="e">
        <f>IF(I$2=MAX(Pong_ELO!$L:$L),'Sheet1 (2)'!I7,NA())</f>
        <v>#N/A</v>
      </c>
      <c r="J15" t="e">
        <f>IF(J$2=MAX(Pong_ELO!$L:$L),'Sheet1 (2)'!J7,NA())</f>
        <v>#N/A</v>
      </c>
      <c r="K15" t="e">
        <f>IF(K$2=MAX(Pong_ELO!$L:$L),'Sheet1 (2)'!K7,NA())</f>
        <v>#N/A</v>
      </c>
      <c r="L15" t="e">
        <f>IF(L$2=MAX(Pong_ELO!$L:$L),'Sheet1 (2)'!L7,NA())</f>
        <v>#N/A</v>
      </c>
      <c r="M15" t="e">
        <f>IF(M$2=MAX(Pong_ELO!$L:$L),'Sheet1 (2)'!M7,NA())</f>
        <v>#N/A</v>
      </c>
      <c r="N15" t="e">
        <f>IF(N$2=MAX(Pong_ELO!$L:$L),'Sheet1 (2)'!N7,NA())</f>
        <v>#N/A</v>
      </c>
      <c r="O15" t="e">
        <f>IF(O$2=MAX(Pong_ELO!$L:$L),'Sheet1 (2)'!O7,NA())</f>
        <v>#N/A</v>
      </c>
      <c r="P15" t="e">
        <f>IF(P$2=MAX(Pong_ELO!$L:$L),'Sheet1 (2)'!P7,NA())</f>
        <v>#N/A</v>
      </c>
      <c r="Q15" t="e">
        <f>IF(Q$2=MAX(Pong_ELO!$L:$L),'Sheet1 (2)'!Q7,NA())</f>
        <v>#N/A</v>
      </c>
      <c r="R15" t="e">
        <f>IF(R$2=MAX(Pong_ELO!$L:$L),'Sheet1 (2)'!R7,NA())</f>
        <v>#N/A</v>
      </c>
      <c r="S15" t="e">
        <f>IF(S$2=MAX(Pong_ELO!$L:$L),'Sheet1 (2)'!S7,NA())</f>
        <v>#N/A</v>
      </c>
      <c r="T15" t="e">
        <f>IF(T$2=MAX(Pong_ELO!$L:$L),'Sheet1 (2)'!T7,NA())</f>
        <v>#N/A</v>
      </c>
      <c r="U15" t="e">
        <f>IF(U$2=MAX(Pong_ELO!$L:$L),'Sheet1 (2)'!U7,NA())</f>
        <v>#N/A</v>
      </c>
      <c r="V15" t="e">
        <f>IF(V$2=MAX(Pong_ELO!$L:$L),'Sheet1 (2)'!V7,NA())</f>
        <v>#N/A</v>
      </c>
      <c r="W15" t="e">
        <f>IF(W$2=MAX(Pong_ELO!$L:$L),'Sheet1 (2)'!W7,NA())</f>
        <v>#N/A</v>
      </c>
      <c r="X15" t="e">
        <f>IF(X$2=MAX(Pong_ELO!$L:$L),'Sheet1 (2)'!X7,NA())</f>
        <v>#N/A</v>
      </c>
      <c r="Y15" t="e">
        <f>IF(Y$2=MAX(Pong_ELO!$L:$L),'Sheet1 (2)'!Y7,NA())</f>
        <v>#N/A</v>
      </c>
      <c r="Z15" t="e">
        <f>IF(Z$2=MAX(Pong_ELO!$L:$L),'Sheet1 (2)'!Z7,NA())</f>
        <v>#N/A</v>
      </c>
      <c r="AA15" t="e">
        <f>IF(AA$2=MAX(Pong_ELO!$L:$L),'Sheet1 (2)'!AA7,NA())</f>
        <v>#N/A</v>
      </c>
      <c r="AB15" t="e">
        <f>IF(AB$2=MAX(Pong_ELO!$L:$L),'Sheet1 (2)'!AB7,NA())</f>
        <v>#N/A</v>
      </c>
      <c r="AC15" t="e">
        <f>IF(AC$2=MAX(Pong_ELO!$L:$L),'Sheet1 (2)'!AC7,NA())</f>
        <v>#N/A</v>
      </c>
      <c r="AD15" t="e">
        <f>IF(AD$2=MAX(Pong_ELO!$L:$L),'Sheet1 (2)'!AD7,NA())</f>
        <v>#N/A</v>
      </c>
      <c r="AE15" t="e">
        <f>IF(AE$2=MAX(Pong_ELO!$L:$L),'Sheet1 (2)'!AE7,NA())</f>
        <v>#N/A</v>
      </c>
      <c r="AF15" t="e">
        <f>IF(AF$2=MAX(Pong_ELO!$L:$L),'Sheet1 (2)'!AF7,NA())</f>
        <v>#N/A</v>
      </c>
      <c r="AG15" t="e">
        <f>IF(AG$2=MAX(Pong_ELO!$L:$L),'Sheet1 (2)'!AG7,NA())</f>
        <v>#N/A</v>
      </c>
      <c r="AH15" t="e">
        <f>IF(AH$2=MAX(Pong_ELO!$L:$L),'Sheet1 (2)'!AH7,NA())</f>
        <v>#N/A</v>
      </c>
      <c r="AI15" t="e">
        <f>IF(AI$2=MAX(Pong_ELO!$L:$L),'Sheet1 (2)'!AI7,NA())</f>
        <v>#N/A</v>
      </c>
      <c r="AJ15" t="e">
        <f>IF(AJ$2=MAX(Pong_ELO!$L:$L),'Sheet1 (2)'!AJ7,NA())</f>
        <v>#N/A</v>
      </c>
      <c r="AK15" t="e">
        <f>IF(AK$2=MAX(Pong_ELO!$L:$L),'Sheet1 (2)'!AK7,NA())</f>
        <v>#N/A</v>
      </c>
      <c r="AL15" t="e">
        <f>IF(AL$2=MAX(Pong_ELO!$L:$L),'Sheet1 (2)'!AL7,NA())</f>
        <v>#N/A</v>
      </c>
      <c r="AM15" t="e">
        <f>IF(AM$2=MAX(Pong_ELO!$L:$L),'Sheet1 (2)'!AM7,NA())</f>
        <v>#N/A</v>
      </c>
      <c r="AN15" t="e">
        <f>IF(AN$2=MAX(Pong_ELO!$L:$L),'Sheet1 (2)'!AN7,NA())</f>
        <v>#N/A</v>
      </c>
      <c r="AO15" t="e">
        <f>IF(AO$2=MAX(Pong_ELO!$L:$L),'Sheet1 (2)'!AO7,NA())</f>
        <v>#N/A</v>
      </c>
      <c r="AP15" t="e">
        <f>IF(AP$2=MAX(Pong_ELO!$L:$L),'Sheet1 (2)'!AP7,NA())</f>
        <v>#N/A</v>
      </c>
      <c r="AQ15" t="e">
        <f>IF(AQ$2=MAX(Pong_ELO!$L:$L),'Sheet1 (2)'!AQ7,NA())</f>
        <v>#N/A</v>
      </c>
      <c r="AR15" t="e">
        <f>IF(AR$2=MAX(Pong_ELO!$L:$L),'Sheet1 (2)'!AR7,NA())</f>
        <v>#N/A</v>
      </c>
      <c r="AS15" t="e">
        <f>IF(AS$2=MAX(Pong_ELO!$L:$L),'Sheet1 (2)'!AS7,NA())</f>
        <v>#N/A</v>
      </c>
      <c r="AT15" t="e">
        <f>IF(AT$2=MAX(Pong_ELO!$L:$L),'Sheet1 (2)'!AT7,NA())</f>
        <v>#N/A</v>
      </c>
      <c r="AU15" t="e">
        <f>IF(AU$2=MAX(Pong_ELO!$L:$L),'Sheet1 (2)'!AU7,NA())</f>
        <v>#N/A</v>
      </c>
      <c r="AV15" t="e">
        <f>IF(AV$2=MAX(Pong_ELO!$L:$L),'Sheet1 (2)'!AV7,NA())</f>
        <v>#N/A</v>
      </c>
      <c r="AW15" t="e">
        <f>IF(AW$2=MAX(Pong_ELO!$L:$L),'Sheet1 (2)'!AW7,NA())</f>
        <v>#N/A</v>
      </c>
      <c r="AX15" t="e">
        <f>IF(AX$2=MAX(Pong_ELO!$L:$L),'Sheet1 (2)'!AX7,NA())</f>
        <v>#N/A</v>
      </c>
      <c r="AY15" t="e">
        <f>IF(AY$2=MAX(Pong_ELO!$L:$L),'Sheet1 (2)'!AY7,NA())</f>
        <v>#N/A</v>
      </c>
      <c r="AZ15" t="e">
        <f>IF(AZ$2=MAX(Pong_ELO!$L:$L),'Sheet1 (2)'!AZ7,NA())</f>
        <v>#N/A</v>
      </c>
      <c r="BA15" t="e">
        <f>IF(BA$2=MAX(Pong_ELO!$L:$L),'Sheet1 (2)'!BA7,NA())</f>
        <v>#N/A</v>
      </c>
      <c r="BB15" t="e">
        <f>IF(BB$2=MAX(Pong_ELO!$L:$L),'Sheet1 (2)'!BB7,NA())</f>
        <v>#N/A</v>
      </c>
      <c r="BC15" t="e">
        <f>IF(BC$2=MAX(Pong_ELO!$L:$L),'Sheet1 (2)'!BC7,NA())</f>
        <v>#N/A</v>
      </c>
      <c r="BD15" t="e">
        <f>IF(BD$2=MAX(Pong_ELO!$L:$L),'Sheet1 (2)'!BD7,NA())</f>
        <v>#N/A</v>
      </c>
      <c r="BE15" t="e">
        <f>IF(BE$2=MAX(Pong_ELO!$L:$L),'Sheet1 (2)'!BE7,NA())</f>
        <v>#N/A</v>
      </c>
      <c r="BF15" t="e">
        <f>IF(BF$2=MAX(Pong_ELO!$L:$L),'Sheet1 (2)'!BF7,NA())</f>
        <v>#N/A</v>
      </c>
      <c r="BG15" t="e">
        <f>IF(BG$2=MAX(Pong_ELO!$L:$L),'Sheet1 (2)'!BG7,NA())</f>
        <v>#N/A</v>
      </c>
      <c r="BH15" t="e">
        <f>IF(BH$2=MAX(Pong_ELO!$L:$L),'Sheet1 (2)'!BH7,NA())</f>
        <v>#N/A</v>
      </c>
      <c r="BI15" t="e">
        <f>IF(BI$2=MAX(Pong_ELO!$L:$L),'Sheet1 (2)'!BI7,NA())</f>
        <v>#N/A</v>
      </c>
      <c r="BJ15">
        <f>IF(BJ$2=MAX(Pong_ELO!$L:$L),'Sheet1 (2)'!BJ7,NA())</f>
        <v>873</v>
      </c>
    </row>
    <row r="16" spans="1:63" x14ac:dyDescent="0.2">
      <c r="A16" t="s">
        <v>13</v>
      </c>
      <c r="B16" t="e">
        <f>IF(B$2=MAX(Pong_ELO!$L:$L),'Sheet1 (2)'!B8,NA())</f>
        <v>#N/A</v>
      </c>
      <c r="C16" t="e">
        <f>IF(C$2=MAX(Pong_ELO!$L:$L),'Sheet1 (2)'!C8,NA())</f>
        <v>#N/A</v>
      </c>
      <c r="D16" t="e">
        <f>IF(D$2=MAX(Pong_ELO!$L:$L),'Sheet1 (2)'!D8,NA())</f>
        <v>#N/A</v>
      </c>
      <c r="E16" t="e">
        <f>IF(E$2=MAX(Pong_ELO!$L:$L),'Sheet1 (2)'!E8,NA())</f>
        <v>#N/A</v>
      </c>
      <c r="F16" t="e">
        <f>IF(F$2=MAX(Pong_ELO!$L:$L),'Sheet1 (2)'!F8,NA())</f>
        <v>#N/A</v>
      </c>
      <c r="G16" t="e">
        <f>IF(G$2=MAX(Pong_ELO!$L:$L),'Sheet1 (2)'!G8,NA())</f>
        <v>#N/A</v>
      </c>
      <c r="H16" t="e">
        <f>IF(H$2=MAX(Pong_ELO!$L:$L),'Sheet1 (2)'!H8,NA())</f>
        <v>#N/A</v>
      </c>
      <c r="I16" t="e">
        <f>IF(I$2=MAX(Pong_ELO!$L:$L),'Sheet1 (2)'!I8,NA())</f>
        <v>#N/A</v>
      </c>
      <c r="J16" t="e">
        <f>IF(J$2=MAX(Pong_ELO!$L:$L),'Sheet1 (2)'!J8,NA())</f>
        <v>#N/A</v>
      </c>
      <c r="K16" t="e">
        <f>IF(K$2=MAX(Pong_ELO!$L:$L),'Sheet1 (2)'!K8,NA())</f>
        <v>#N/A</v>
      </c>
      <c r="L16" t="e">
        <f>IF(L$2=MAX(Pong_ELO!$L:$L),'Sheet1 (2)'!L8,NA())</f>
        <v>#N/A</v>
      </c>
      <c r="M16" t="e">
        <f>IF(M$2=MAX(Pong_ELO!$L:$L),'Sheet1 (2)'!M8,NA())</f>
        <v>#N/A</v>
      </c>
      <c r="N16" t="e">
        <f>IF(N$2=MAX(Pong_ELO!$L:$L),'Sheet1 (2)'!N8,NA())</f>
        <v>#N/A</v>
      </c>
      <c r="O16" t="e">
        <f>IF(O$2=MAX(Pong_ELO!$L:$L),'Sheet1 (2)'!O8,NA())</f>
        <v>#N/A</v>
      </c>
      <c r="P16" t="e">
        <f>IF(P$2=MAX(Pong_ELO!$L:$L),'Sheet1 (2)'!P8,NA())</f>
        <v>#N/A</v>
      </c>
      <c r="Q16" t="e">
        <f>IF(Q$2=MAX(Pong_ELO!$L:$L),'Sheet1 (2)'!Q8,NA())</f>
        <v>#N/A</v>
      </c>
      <c r="R16" t="e">
        <f>IF(R$2=MAX(Pong_ELO!$L:$L),'Sheet1 (2)'!R8,NA())</f>
        <v>#N/A</v>
      </c>
      <c r="S16" t="e">
        <f>IF(S$2=MAX(Pong_ELO!$L:$L),'Sheet1 (2)'!S8,NA())</f>
        <v>#N/A</v>
      </c>
      <c r="T16" t="e">
        <f>IF(T$2=MAX(Pong_ELO!$L:$L),'Sheet1 (2)'!T8,NA())</f>
        <v>#N/A</v>
      </c>
      <c r="U16" t="e">
        <f>IF(U$2=MAX(Pong_ELO!$L:$L),'Sheet1 (2)'!U8,NA())</f>
        <v>#N/A</v>
      </c>
      <c r="V16" t="e">
        <f>IF(V$2=MAX(Pong_ELO!$L:$L),'Sheet1 (2)'!V8,NA())</f>
        <v>#N/A</v>
      </c>
      <c r="W16" t="e">
        <f>IF(W$2=MAX(Pong_ELO!$L:$L),'Sheet1 (2)'!W8,NA())</f>
        <v>#N/A</v>
      </c>
      <c r="X16" t="e">
        <f>IF(X$2=MAX(Pong_ELO!$L:$L),'Sheet1 (2)'!X8,NA())</f>
        <v>#N/A</v>
      </c>
      <c r="Y16" t="e">
        <f>IF(Y$2=MAX(Pong_ELO!$L:$L),'Sheet1 (2)'!Y8,NA())</f>
        <v>#N/A</v>
      </c>
      <c r="Z16" t="e">
        <f>IF(Z$2=MAX(Pong_ELO!$L:$L),'Sheet1 (2)'!Z8,NA())</f>
        <v>#N/A</v>
      </c>
      <c r="AA16" t="e">
        <f>IF(AA$2=MAX(Pong_ELO!$L:$L),'Sheet1 (2)'!AA8,NA())</f>
        <v>#N/A</v>
      </c>
      <c r="AB16" t="e">
        <f>IF(AB$2=MAX(Pong_ELO!$L:$L),'Sheet1 (2)'!AB8,NA())</f>
        <v>#N/A</v>
      </c>
      <c r="AC16" t="e">
        <f>IF(AC$2=MAX(Pong_ELO!$L:$L),'Sheet1 (2)'!AC8,NA())</f>
        <v>#N/A</v>
      </c>
      <c r="AD16" t="e">
        <f>IF(AD$2=MAX(Pong_ELO!$L:$L),'Sheet1 (2)'!AD8,NA())</f>
        <v>#N/A</v>
      </c>
      <c r="AE16" t="e">
        <f>IF(AE$2=MAX(Pong_ELO!$L:$L),'Sheet1 (2)'!AE8,NA())</f>
        <v>#N/A</v>
      </c>
      <c r="AF16" t="e">
        <f>IF(AF$2=MAX(Pong_ELO!$L:$L),'Sheet1 (2)'!AF8,NA())</f>
        <v>#N/A</v>
      </c>
      <c r="AG16" t="e">
        <f>IF(AG$2=MAX(Pong_ELO!$L:$L),'Sheet1 (2)'!AG8,NA())</f>
        <v>#N/A</v>
      </c>
      <c r="AH16" t="e">
        <f>IF(AH$2=MAX(Pong_ELO!$L:$L),'Sheet1 (2)'!AH8,NA())</f>
        <v>#N/A</v>
      </c>
      <c r="AI16" t="e">
        <f>IF(AI$2=MAX(Pong_ELO!$L:$L),'Sheet1 (2)'!AI8,NA())</f>
        <v>#N/A</v>
      </c>
      <c r="AJ16" t="e">
        <f>IF(AJ$2=MAX(Pong_ELO!$L:$L),'Sheet1 (2)'!AJ8,NA())</f>
        <v>#N/A</v>
      </c>
      <c r="AK16" t="e">
        <f>IF(AK$2=MAX(Pong_ELO!$L:$L),'Sheet1 (2)'!AK8,NA())</f>
        <v>#N/A</v>
      </c>
      <c r="AL16" t="e">
        <f>IF(AL$2=MAX(Pong_ELO!$L:$L),'Sheet1 (2)'!AL8,NA())</f>
        <v>#N/A</v>
      </c>
      <c r="AM16" t="e">
        <f>IF(AM$2=MAX(Pong_ELO!$L:$L),'Sheet1 (2)'!AM8,NA())</f>
        <v>#N/A</v>
      </c>
      <c r="AN16" t="e">
        <f>IF(AN$2=MAX(Pong_ELO!$L:$L),'Sheet1 (2)'!AN8,NA())</f>
        <v>#N/A</v>
      </c>
      <c r="AO16" t="e">
        <f>IF(AO$2=MAX(Pong_ELO!$L:$L),'Sheet1 (2)'!AO8,NA())</f>
        <v>#N/A</v>
      </c>
      <c r="AP16" t="e">
        <f>IF(AP$2=MAX(Pong_ELO!$L:$L),'Sheet1 (2)'!AP8,NA())</f>
        <v>#N/A</v>
      </c>
      <c r="AQ16" t="e">
        <f>IF(AQ$2=MAX(Pong_ELO!$L:$L),'Sheet1 (2)'!AQ8,NA())</f>
        <v>#N/A</v>
      </c>
      <c r="AR16" t="e">
        <f>IF(AR$2=MAX(Pong_ELO!$L:$L),'Sheet1 (2)'!AR8,NA())</f>
        <v>#N/A</v>
      </c>
      <c r="AS16" t="e">
        <f>IF(AS$2=MAX(Pong_ELO!$L:$L),'Sheet1 (2)'!AS8,NA())</f>
        <v>#N/A</v>
      </c>
      <c r="AT16" t="e">
        <f>IF(AT$2=MAX(Pong_ELO!$L:$L),'Sheet1 (2)'!AT8,NA())</f>
        <v>#N/A</v>
      </c>
      <c r="AU16" t="e">
        <f>IF(AU$2=MAX(Pong_ELO!$L:$L),'Sheet1 (2)'!AU8,NA())</f>
        <v>#N/A</v>
      </c>
      <c r="AV16" t="e">
        <f>IF(AV$2=MAX(Pong_ELO!$L:$L),'Sheet1 (2)'!AV8,NA())</f>
        <v>#N/A</v>
      </c>
      <c r="AW16" t="e">
        <f>IF(AW$2=MAX(Pong_ELO!$L:$L),'Sheet1 (2)'!AW8,NA())</f>
        <v>#N/A</v>
      </c>
      <c r="AX16" t="e">
        <f>IF(AX$2=MAX(Pong_ELO!$L:$L),'Sheet1 (2)'!AX8,NA())</f>
        <v>#N/A</v>
      </c>
      <c r="AY16" t="e">
        <f>IF(AY$2=MAX(Pong_ELO!$L:$L),'Sheet1 (2)'!AY8,NA())</f>
        <v>#N/A</v>
      </c>
      <c r="AZ16" t="e">
        <f>IF(AZ$2=MAX(Pong_ELO!$L:$L),'Sheet1 (2)'!AZ8,NA())</f>
        <v>#N/A</v>
      </c>
      <c r="BA16" t="e">
        <f>IF(BA$2=MAX(Pong_ELO!$L:$L),'Sheet1 (2)'!BA8,NA())</f>
        <v>#N/A</v>
      </c>
      <c r="BB16" t="e">
        <f>IF(BB$2=MAX(Pong_ELO!$L:$L),'Sheet1 (2)'!BB8,NA())</f>
        <v>#N/A</v>
      </c>
      <c r="BC16" t="e">
        <f>IF(BC$2=MAX(Pong_ELO!$L:$L),'Sheet1 (2)'!BC8,NA())</f>
        <v>#N/A</v>
      </c>
      <c r="BD16" t="e">
        <f>IF(BD$2=MAX(Pong_ELO!$L:$L),'Sheet1 (2)'!BD8,NA())</f>
        <v>#N/A</v>
      </c>
      <c r="BE16" t="e">
        <f>IF(BE$2=MAX(Pong_ELO!$L:$L),'Sheet1 (2)'!BE8,NA())</f>
        <v>#N/A</v>
      </c>
      <c r="BF16" t="e">
        <f>IF(BF$2=MAX(Pong_ELO!$L:$L),'Sheet1 (2)'!BF8,NA())</f>
        <v>#N/A</v>
      </c>
      <c r="BG16" t="e">
        <f>IF(BG$2=MAX(Pong_ELO!$L:$L),'Sheet1 (2)'!BG8,NA())</f>
        <v>#N/A</v>
      </c>
      <c r="BH16" t="e">
        <f>IF(BH$2=MAX(Pong_ELO!$L:$L),'Sheet1 (2)'!BH8,NA())</f>
        <v>#N/A</v>
      </c>
      <c r="BI16" t="e">
        <f>IF(BI$2=MAX(Pong_ELO!$L:$L),'Sheet1 (2)'!BI8,NA())</f>
        <v>#N/A</v>
      </c>
      <c r="BJ16">
        <f>IF(BJ$2=MAX(Pong_ELO!$L:$L),'Sheet1 (2)'!BJ8,NA())</f>
        <v>982</v>
      </c>
    </row>
    <row r="17" spans="1:62" x14ac:dyDescent="0.2">
      <c r="A17" t="s">
        <v>87</v>
      </c>
      <c r="B17" t="e">
        <f>IF(B$2=MAX(Pong_ELO!$L:$L),'Sheet1 (2)'!B9,NA())</f>
        <v>#N/A</v>
      </c>
      <c r="C17" t="e">
        <f>IF(C$2=MAX(Pong_ELO!$L:$L),'Sheet1 (2)'!C9,NA())</f>
        <v>#N/A</v>
      </c>
      <c r="D17" t="e">
        <f>IF(D$2=MAX(Pong_ELO!$L:$L),'Sheet1 (2)'!D9,NA())</f>
        <v>#N/A</v>
      </c>
      <c r="E17" t="e">
        <f>IF(E$2=MAX(Pong_ELO!$L:$L),'Sheet1 (2)'!E9,NA())</f>
        <v>#N/A</v>
      </c>
      <c r="F17" t="e">
        <f>IF(F$2=MAX(Pong_ELO!$L:$L),'Sheet1 (2)'!F9,NA())</f>
        <v>#N/A</v>
      </c>
      <c r="G17" t="e">
        <f>IF(G$2=MAX(Pong_ELO!$L:$L),'Sheet1 (2)'!G9,NA())</f>
        <v>#N/A</v>
      </c>
      <c r="H17" t="e">
        <f>IF(H$2=MAX(Pong_ELO!$L:$L),'Sheet1 (2)'!H9,NA())</f>
        <v>#N/A</v>
      </c>
      <c r="I17" t="e">
        <f>IF(I$2=MAX(Pong_ELO!$L:$L),'Sheet1 (2)'!I9,NA())</f>
        <v>#N/A</v>
      </c>
      <c r="J17" t="e">
        <f>IF(J$2=MAX(Pong_ELO!$L:$L),'Sheet1 (2)'!J9,NA())</f>
        <v>#N/A</v>
      </c>
      <c r="K17" t="e">
        <f>IF(K$2=MAX(Pong_ELO!$L:$L),'Sheet1 (2)'!K9,NA())</f>
        <v>#N/A</v>
      </c>
      <c r="L17" t="e">
        <f>IF(L$2=MAX(Pong_ELO!$L:$L),'Sheet1 (2)'!L9,NA())</f>
        <v>#N/A</v>
      </c>
      <c r="M17" t="e">
        <f>IF(M$2=MAX(Pong_ELO!$L:$L),'Sheet1 (2)'!M9,NA())</f>
        <v>#N/A</v>
      </c>
      <c r="N17" t="e">
        <f>IF(N$2=MAX(Pong_ELO!$L:$L),'Sheet1 (2)'!N9,NA())</f>
        <v>#N/A</v>
      </c>
      <c r="O17" t="e">
        <f>IF(O$2=MAX(Pong_ELO!$L:$L),'Sheet1 (2)'!O9,NA())</f>
        <v>#N/A</v>
      </c>
      <c r="P17" t="e">
        <f>IF(P$2=MAX(Pong_ELO!$L:$L),'Sheet1 (2)'!P9,NA())</f>
        <v>#N/A</v>
      </c>
      <c r="Q17" t="e">
        <f>IF(Q$2=MAX(Pong_ELO!$L:$L),'Sheet1 (2)'!Q9,NA())</f>
        <v>#N/A</v>
      </c>
      <c r="R17" t="e">
        <f>IF(R$2=MAX(Pong_ELO!$L:$L),'Sheet1 (2)'!R9,NA())</f>
        <v>#N/A</v>
      </c>
      <c r="S17" t="e">
        <f>IF(S$2=MAX(Pong_ELO!$L:$L),'Sheet1 (2)'!S9,NA())</f>
        <v>#N/A</v>
      </c>
      <c r="T17" t="e">
        <f>IF(T$2=MAX(Pong_ELO!$L:$L),'Sheet1 (2)'!T9,NA())</f>
        <v>#N/A</v>
      </c>
      <c r="U17" t="e">
        <f>IF(U$2=MAX(Pong_ELO!$L:$L),'Sheet1 (2)'!U9,NA())</f>
        <v>#N/A</v>
      </c>
      <c r="V17" t="e">
        <f>IF(V$2=MAX(Pong_ELO!$L:$L),'Sheet1 (2)'!V9,NA())</f>
        <v>#N/A</v>
      </c>
      <c r="W17" t="e">
        <f>IF(W$2=MAX(Pong_ELO!$L:$L),'Sheet1 (2)'!W9,NA())</f>
        <v>#N/A</v>
      </c>
      <c r="X17" t="e">
        <f>IF(X$2=MAX(Pong_ELO!$L:$L),'Sheet1 (2)'!X9,NA())</f>
        <v>#N/A</v>
      </c>
      <c r="Y17" t="e">
        <f>IF(Y$2=MAX(Pong_ELO!$L:$L),'Sheet1 (2)'!Y9,NA())</f>
        <v>#N/A</v>
      </c>
      <c r="Z17" t="e">
        <f>IF(Z$2=MAX(Pong_ELO!$L:$L),'Sheet1 (2)'!Z9,NA())</f>
        <v>#N/A</v>
      </c>
      <c r="AA17" t="e">
        <f>IF(AA$2=MAX(Pong_ELO!$L:$L),'Sheet1 (2)'!AA9,NA())</f>
        <v>#N/A</v>
      </c>
      <c r="AB17" t="e">
        <f>IF(AB$2=MAX(Pong_ELO!$L:$L),'Sheet1 (2)'!AB9,NA())</f>
        <v>#N/A</v>
      </c>
      <c r="AC17" t="e">
        <f>IF(AC$2=MAX(Pong_ELO!$L:$L),'Sheet1 (2)'!AC9,NA())</f>
        <v>#N/A</v>
      </c>
      <c r="AD17" t="e">
        <f>IF(AD$2=MAX(Pong_ELO!$L:$L),'Sheet1 (2)'!AD9,NA())</f>
        <v>#N/A</v>
      </c>
      <c r="AE17" t="e">
        <f>IF(AE$2=MAX(Pong_ELO!$L:$L),'Sheet1 (2)'!AE9,NA())</f>
        <v>#N/A</v>
      </c>
      <c r="AF17" t="e">
        <f>IF(AF$2=MAX(Pong_ELO!$L:$L),'Sheet1 (2)'!AF9,NA())</f>
        <v>#N/A</v>
      </c>
      <c r="AG17" t="e">
        <f>IF(AG$2=MAX(Pong_ELO!$L:$L),'Sheet1 (2)'!AG9,NA())</f>
        <v>#N/A</v>
      </c>
      <c r="AH17" t="e">
        <f>IF(AH$2=MAX(Pong_ELO!$L:$L),'Sheet1 (2)'!AH9,NA())</f>
        <v>#N/A</v>
      </c>
      <c r="AI17" t="e">
        <f>IF(AI$2=MAX(Pong_ELO!$L:$L),'Sheet1 (2)'!AI9,NA())</f>
        <v>#N/A</v>
      </c>
      <c r="AJ17" t="e">
        <f>IF(AJ$2=MAX(Pong_ELO!$L:$L),'Sheet1 (2)'!AJ9,NA())</f>
        <v>#N/A</v>
      </c>
      <c r="AK17" t="e">
        <f>IF(AK$2=MAX(Pong_ELO!$L:$L),'Sheet1 (2)'!AK9,NA())</f>
        <v>#N/A</v>
      </c>
      <c r="AL17" t="e">
        <f>IF(AL$2=MAX(Pong_ELO!$L:$L),'Sheet1 (2)'!AL9,NA())</f>
        <v>#N/A</v>
      </c>
      <c r="AM17" t="e">
        <f>IF(AM$2=MAX(Pong_ELO!$L:$L),'Sheet1 (2)'!AM9,NA())</f>
        <v>#N/A</v>
      </c>
      <c r="AN17" t="e">
        <f>IF(AN$2=MAX(Pong_ELO!$L:$L),'Sheet1 (2)'!AN9,NA())</f>
        <v>#N/A</v>
      </c>
      <c r="AO17" t="e">
        <f>IF(AO$2=MAX(Pong_ELO!$L:$L),'Sheet1 (2)'!AO9,NA())</f>
        <v>#N/A</v>
      </c>
      <c r="AP17" t="e">
        <f>IF(AP$2=MAX(Pong_ELO!$L:$L),'Sheet1 (2)'!AP9,NA())</f>
        <v>#N/A</v>
      </c>
      <c r="AQ17" t="e">
        <f>IF(AQ$2=MAX(Pong_ELO!$L:$L),'Sheet1 (2)'!AQ9,NA())</f>
        <v>#N/A</v>
      </c>
      <c r="AR17" t="e">
        <f>IF(AR$2=MAX(Pong_ELO!$L:$L),'Sheet1 (2)'!AR9,NA())</f>
        <v>#N/A</v>
      </c>
      <c r="AS17" t="e">
        <f>IF(AS$2=MAX(Pong_ELO!$L:$L),'Sheet1 (2)'!AS9,NA())</f>
        <v>#N/A</v>
      </c>
      <c r="AT17" t="e">
        <f>IF(AT$2=MAX(Pong_ELO!$L:$L),'Sheet1 (2)'!AT9,NA())</f>
        <v>#N/A</v>
      </c>
      <c r="AU17" t="e">
        <f>IF(AU$2=MAX(Pong_ELO!$L:$L),'Sheet1 (2)'!AU9,NA())</f>
        <v>#N/A</v>
      </c>
      <c r="AV17" t="e">
        <f>IF(AV$2=MAX(Pong_ELO!$L:$L),'Sheet1 (2)'!AV9,NA())</f>
        <v>#N/A</v>
      </c>
      <c r="AW17" t="e">
        <f>IF(AW$2=MAX(Pong_ELO!$L:$L),'Sheet1 (2)'!AW9,NA())</f>
        <v>#N/A</v>
      </c>
      <c r="AX17" t="e">
        <f>IF(AX$2=MAX(Pong_ELO!$L:$L),'Sheet1 (2)'!AX9,NA())</f>
        <v>#N/A</v>
      </c>
      <c r="AY17" t="e">
        <f>IF(AY$2=MAX(Pong_ELO!$L:$L),'Sheet1 (2)'!AY9,NA())</f>
        <v>#N/A</v>
      </c>
      <c r="AZ17" t="e">
        <f>IF(AZ$2=MAX(Pong_ELO!$L:$L),'Sheet1 (2)'!AZ9,NA())</f>
        <v>#N/A</v>
      </c>
      <c r="BA17" t="e">
        <f>IF(BA$2=MAX(Pong_ELO!$L:$L),'Sheet1 (2)'!BA9,NA())</f>
        <v>#N/A</v>
      </c>
      <c r="BB17" t="e">
        <f>IF(BB$2=MAX(Pong_ELO!$L:$L),'Sheet1 (2)'!BB9,NA())</f>
        <v>#N/A</v>
      </c>
      <c r="BC17" t="e">
        <f>IF(BC$2=MAX(Pong_ELO!$L:$L),'Sheet1 (2)'!BC9,NA())</f>
        <v>#N/A</v>
      </c>
      <c r="BD17" t="e">
        <f>IF(BD$2=MAX(Pong_ELO!$L:$L),'Sheet1 (2)'!BD9,NA())</f>
        <v>#N/A</v>
      </c>
      <c r="BE17" t="e">
        <f>IF(BE$2=MAX(Pong_ELO!$L:$L),'Sheet1 (2)'!BE9,NA())</f>
        <v>#N/A</v>
      </c>
      <c r="BF17" t="e">
        <f>IF(BF$2=MAX(Pong_ELO!$L:$L),'Sheet1 (2)'!BF9,NA())</f>
        <v>#N/A</v>
      </c>
      <c r="BG17" t="e">
        <f>IF(BG$2=MAX(Pong_ELO!$L:$L),'Sheet1 (2)'!BG9,NA())</f>
        <v>#N/A</v>
      </c>
      <c r="BH17" t="e">
        <f>IF(BH$2=MAX(Pong_ELO!$L:$L),'Sheet1 (2)'!BH9,NA())</f>
        <v>#N/A</v>
      </c>
      <c r="BI17" t="e">
        <f>IF(BI$2=MAX(Pong_ELO!$L:$L),'Sheet1 (2)'!BI9,NA())</f>
        <v>#N/A</v>
      </c>
      <c r="BJ17">
        <f>IF(BJ$2=MAX(Pong_ELO!$L:$L),'Sheet1 (2)'!BJ9,NA())</f>
        <v>937</v>
      </c>
    </row>
    <row r="18" spans="1:62" x14ac:dyDescent="0.2">
      <c r="A18" t="s">
        <v>14</v>
      </c>
      <c r="B18" t="e">
        <f>IF(B$2=MAX(Pong_ELO!$L:$L),'Sheet1 (2)'!B10,NA())</f>
        <v>#N/A</v>
      </c>
      <c r="C18" t="e">
        <f>IF(C$2=MAX(Pong_ELO!$L:$L),'Sheet1 (2)'!C10,NA())</f>
        <v>#N/A</v>
      </c>
      <c r="D18" t="e">
        <f>IF(D$2=MAX(Pong_ELO!$L:$L),'Sheet1 (2)'!D10,NA())</f>
        <v>#N/A</v>
      </c>
      <c r="E18" t="e">
        <f>IF(E$2=MAX(Pong_ELO!$L:$L),'Sheet1 (2)'!E10,NA())</f>
        <v>#N/A</v>
      </c>
      <c r="F18" t="e">
        <f>IF(F$2=MAX(Pong_ELO!$L:$L),'Sheet1 (2)'!F10,NA())</f>
        <v>#N/A</v>
      </c>
      <c r="G18" t="e">
        <f>IF(G$2=MAX(Pong_ELO!$L:$L),'Sheet1 (2)'!G10,NA())</f>
        <v>#N/A</v>
      </c>
      <c r="H18" t="e">
        <f>IF(H$2=MAX(Pong_ELO!$L:$L),'Sheet1 (2)'!H10,NA())</f>
        <v>#N/A</v>
      </c>
      <c r="I18" t="e">
        <f>IF(I$2=MAX(Pong_ELO!$L:$L),'Sheet1 (2)'!I10,NA())</f>
        <v>#N/A</v>
      </c>
      <c r="J18" t="e">
        <f>IF(J$2=MAX(Pong_ELO!$L:$L),'Sheet1 (2)'!J10,NA())</f>
        <v>#N/A</v>
      </c>
      <c r="K18" t="e">
        <f>IF(K$2=MAX(Pong_ELO!$L:$L),'Sheet1 (2)'!K10,NA())</f>
        <v>#N/A</v>
      </c>
      <c r="L18" t="e">
        <f>IF(L$2=MAX(Pong_ELO!$L:$L),'Sheet1 (2)'!L10,NA())</f>
        <v>#N/A</v>
      </c>
      <c r="M18" t="e">
        <f>IF(M$2=MAX(Pong_ELO!$L:$L),'Sheet1 (2)'!M10,NA())</f>
        <v>#N/A</v>
      </c>
      <c r="N18" t="e">
        <f>IF(N$2=MAX(Pong_ELO!$L:$L),'Sheet1 (2)'!N10,NA())</f>
        <v>#N/A</v>
      </c>
      <c r="O18" t="e">
        <f>IF(O$2=MAX(Pong_ELO!$L:$L),'Sheet1 (2)'!O10,NA())</f>
        <v>#N/A</v>
      </c>
      <c r="P18" t="e">
        <f>IF(P$2=MAX(Pong_ELO!$L:$L),'Sheet1 (2)'!P10,NA())</f>
        <v>#N/A</v>
      </c>
      <c r="Q18" t="e">
        <f>IF(Q$2=MAX(Pong_ELO!$L:$L),'Sheet1 (2)'!Q10,NA())</f>
        <v>#N/A</v>
      </c>
      <c r="R18" t="e">
        <f>IF(R$2=MAX(Pong_ELO!$L:$L),'Sheet1 (2)'!R10,NA())</f>
        <v>#N/A</v>
      </c>
      <c r="S18" t="e">
        <f>IF(S$2=MAX(Pong_ELO!$L:$L),'Sheet1 (2)'!S10,NA())</f>
        <v>#N/A</v>
      </c>
      <c r="T18" t="e">
        <f>IF(T$2=MAX(Pong_ELO!$L:$L),'Sheet1 (2)'!T10,NA())</f>
        <v>#N/A</v>
      </c>
      <c r="U18" t="e">
        <f>IF(U$2=MAX(Pong_ELO!$L:$L),'Sheet1 (2)'!U10,NA())</f>
        <v>#N/A</v>
      </c>
      <c r="V18" t="e">
        <f>IF(V$2=MAX(Pong_ELO!$L:$L),'Sheet1 (2)'!V10,NA())</f>
        <v>#N/A</v>
      </c>
      <c r="W18" t="e">
        <f>IF(W$2=MAX(Pong_ELO!$L:$L),'Sheet1 (2)'!W10,NA())</f>
        <v>#N/A</v>
      </c>
      <c r="X18" t="e">
        <f>IF(X$2=MAX(Pong_ELO!$L:$L),'Sheet1 (2)'!X10,NA())</f>
        <v>#N/A</v>
      </c>
      <c r="Y18" t="e">
        <f>IF(Y$2=MAX(Pong_ELO!$L:$L),'Sheet1 (2)'!Y10,NA())</f>
        <v>#N/A</v>
      </c>
      <c r="Z18" t="e">
        <f>IF(Z$2=MAX(Pong_ELO!$L:$L),'Sheet1 (2)'!Z10,NA())</f>
        <v>#N/A</v>
      </c>
      <c r="AA18" t="e">
        <f>IF(AA$2=MAX(Pong_ELO!$L:$L),'Sheet1 (2)'!AA10,NA())</f>
        <v>#N/A</v>
      </c>
      <c r="AB18" t="e">
        <f>IF(AB$2=MAX(Pong_ELO!$L:$L),'Sheet1 (2)'!AB10,NA())</f>
        <v>#N/A</v>
      </c>
      <c r="AC18" t="e">
        <f>IF(AC$2=MAX(Pong_ELO!$L:$L),'Sheet1 (2)'!AC10,NA())</f>
        <v>#N/A</v>
      </c>
      <c r="AD18" t="e">
        <f>IF(AD$2=MAX(Pong_ELO!$L:$L),'Sheet1 (2)'!AD10,NA())</f>
        <v>#N/A</v>
      </c>
      <c r="AE18" t="e">
        <f>IF(AE$2=MAX(Pong_ELO!$L:$L),'Sheet1 (2)'!AE10,NA())</f>
        <v>#N/A</v>
      </c>
      <c r="AF18" t="e">
        <f>IF(AF$2=MAX(Pong_ELO!$L:$L),'Sheet1 (2)'!AF10,NA())</f>
        <v>#N/A</v>
      </c>
      <c r="AG18" t="e">
        <f>IF(AG$2=MAX(Pong_ELO!$L:$L),'Sheet1 (2)'!AG10,NA())</f>
        <v>#N/A</v>
      </c>
      <c r="AH18" t="e">
        <f>IF(AH$2=MAX(Pong_ELO!$L:$L),'Sheet1 (2)'!AH10,NA())</f>
        <v>#N/A</v>
      </c>
      <c r="AI18" t="e">
        <f>IF(AI$2=MAX(Pong_ELO!$L:$L),'Sheet1 (2)'!AI10,NA())</f>
        <v>#N/A</v>
      </c>
      <c r="AJ18" t="e">
        <f>IF(AJ$2=MAX(Pong_ELO!$L:$L),'Sheet1 (2)'!AJ10,NA())</f>
        <v>#N/A</v>
      </c>
      <c r="AK18" t="e">
        <f>IF(AK$2=MAX(Pong_ELO!$L:$L),'Sheet1 (2)'!AK10,NA())</f>
        <v>#N/A</v>
      </c>
      <c r="AL18" t="e">
        <f>IF(AL$2=MAX(Pong_ELO!$L:$L),'Sheet1 (2)'!AL10,NA())</f>
        <v>#N/A</v>
      </c>
      <c r="AM18" t="e">
        <f>IF(AM$2=MAX(Pong_ELO!$L:$L),'Sheet1 (2)'!AM10,NA())</f>
        <v>#N/A</v>
      </c>
      <c r="AN18" t="e">
        <f>IF(AN$2=MAX(Pong_ELO!$L:$L),'Sheet1 (2)'!AN10,NA())</f>
        <v>#N/A</v>
      </c>
      <c r="AO18" t="e">
        <f>IF(AO$2=MAX(Pong_ELO!$L:$L),'Sheet1 (2)'!AO10,NA())</f>
        <v>#N/A</v>
      </c>
      <c r="AP18" t="e">
        <f>IF(AP$2=MAX(Pong_ELO!$L:$L),'Sheet1 (2)'!AP10,NA())</f>
        <v>#N/A</v>
      </c>
      <c r="AQ18" t="e">
        <f>IF(AQ$2=MAX(Pong_ELO!$L:$L),'Sheet1 (2)'!AQ10,NA())</f>
        <v>#N/A</v>
      </c>
      <c r="AR18" t="e">
        <f>IF(AR$2=MAX(Pong_ELO!$L:$L),'Sheet1 (2)'!AR10,NA())</f>
        <v>#N/A</v>
      </c>
      <c r="AS18" t="e">
        <f>IF(AS$2=MAX(Pong_ELO!$L:$L),'Sheet1 (2)'!AS10,NA())</f>
        <v>#N/A</v>
      </c>
      <c r="AT18" t="e">
        <f>IF(AT$2=MAX(Pong_ELO!$L:$L),'Sheet1 (2)'!AT10,NA())</f>
        <v>#N/A</v>
      </c>
      <c r="AU18" t="e">
        <f>IF(AU$2=MAX(Pong_ELO!$L:$L),'Sheet1 (2)'!AU10,NA())</f>
        <v>#N/A</v>
      </c>
      <c r="AV18" t="e">
        <f>IF(AV$2=MAX(Pong_ELO!$L:$L),'Sheet1 (2)'!AV10,NA())</f>
        <v>#N/A</v>
      </c>
      <c r="AW18" t="e">
        <f>IF(AW$2=MAX(Pong_ELO!$L:$L),'Sheet1 (2)'!AW10,NA())</f>
        <v>#N/A</v>
      </c>
      <c r="AX18" t="e">
        <f>IF(AX$2=MAX(Pong_ELO!$L:$L),'Sheet1 (2)'!AX10,NA())</f>
        <v>#N/A</v>
      </c>
      <c r="AY18" t="e">
        <f>IF(AY$2=MAX(Pong_ELO!$L:$L),'Sheet1 (2)'!AY10,NA())</f>
        <v>#N/A</v>
      </c>
      <c r="AZ18" t="e">
        <f>IF(AZ$2=MAX(Pong_ELO!$L:$L),'Sheet1 (2)'!AZ10,NA())</f>
        <v>#N/A</v>
      </c>
      <c r="BA18" t="e">
        <f>IF(BA$2=MAX(Pong_ELO!$L:$L),'Sheet1 (2)'!BA10,NA())</f>
        <v>#N/A</v>
      </c>
      <c r="BB18" t="e">
        <f>IF(BB$2=MAX(Pong_ELO!$L:$L),'Sheet1 (2)'!BB10,NA())</f>
        <v>#N/A</v>
      </c>
      <c r="BC18" t="e">
        <f>IF(BC$2=MAX(Pong_ELO!$L:$L),'Sheet1 (2)'!BC10,NA())</f>
        <v>#N/A</v>
      </c>
      <c r="BD18" t="e">
        <f>IF(BD$2=MAX(Pong_ELO!$L:$L),'Sheet1 (2)'!BD10,NA())</f>
        <v>#N/A</v>
      </c>
      <c r="BE18" t="e">
        <f>IF(BE$2=MAX(Pong_ELO!$L:$L),'Sheet1 (2)'!BE10,NA())</f>
        <v>#N/A</v>
      </c>
      <c r="BF18" t="e">
        <f>IF(BF$2=MAX(Pong_ELO!$L:$L),'Sheet1 (2)'!BF10,NA())</f>
        <v>#N/A</v>
      </c>
      <c r="BG18" t="e">
        <f>IF(BG$2=MAX(Pong_ELO!$L:$L),'Sheet1 (2)'!BG10,NA())</f>
        <v>#N/A</v>
      </c>
      <c r="BH18" t="e">
        <f>IF(BH$2=MAX(Pong_ELO!$L:$L),'Sheet1 (2)'!BH10,NA())</f>
        <v>#N/A</v>
      </c>
      <c r="BI18" t="e">
        <f>IF(BI$2=MAX(Pong_ELO!$L:$L),'Sheet1 (2)'!BI10,NA())</f>
        <v>#N/A</v>
      </c>
      <c r="BJ18">
        <f>IF(BJ$2=MAX(Pong_ELO!$L:$L),'Sheet1 (2)'!BJ10,NA())</f>
        <v>1131</v>
      </c>
    </row>
    <row r="19" spans="1:62" x14ac:dyDescent="0.2">
      <c r="A19" t="s">
        <v>9</v>
      </c>
      <c r="B19" t="e">
        <f>IF(B$2=MAX(Pong_ELO!$L:$L),'Sheet1 (2)'!B11,NA())</f>
        <v>#N/A</v>
      </c>
      <c r="C19" t="e">
        <f>IF(C$2=MAX(Pong_ELO!$L:$L),'Sheet1 (2)'!C11,NA())</f>
        <v>#N/A</v>
      </c>
      <c r="D19" t="e">
        <f>IF(D$2=MAX(Pong_ELO!$L:$L),'Sheet1 (2)'!D11,NA())</f>
        <v>#N/A</v>
      </c>
      <c r="E19" t="e">
        <f>IF(E$2=MAX(Pong_ELO!$L:$L),'Sheet1 (2)'!E11,NA())</f>
        <v>#N/A</v>
      </c>
      <c r="F19" t="e">
        <f>IF(F$2=MAX(Pong_ELO!$L:$L),'Sheet1 (2)'!F11,NA())</f>
        <v>#N/A</v>
      </c>
      <c r="G19" t="e">
        <f>IF(G$2=MAX(Pong_ELO!$L:$L),'Sheet1 (2)'!G11,NA())</f>
        <v>#N/A</v>
      </c>
      <c r="H19" t="e">
        <f>IF(H$2=MAX(Pong_ELO!$L:$L),'Sheet1 (2)'!H11,NA())</f>
        <v>#N/A</v>
      </c>
      <c r="I19" t="e">
        <f>IF(I$2=MAX(Pong_ELO!$L:$L),'Sheet1 (2)'!I11,NA())</f>
        <v>#N/A</v>
      </c>
      <c r="J19" t="e">
        <f>IF(J$2=MAX(Pong_ELO!$L:$L),'Sheet1 (2)'!J11,NA())</f>
        <v>#N/A</v>
      </c>
      <c r="K19" t="e">
        <f>IF(K$2=MAX(Pong_ELO!$L:$L),'Sheet1 (2)'!K11,NA())</f>
        <v>#N/A</v>
      </c>
      <c r="L19" t="e">
        <f>IF(L$2=MAX(Pong_ELO!$L:$L),'Sheet1 (2)'!L11,NA())</f>
        <v>#N/A</v>
      </c>
      <c r="M19" t="e">
        <f>IF(M$2=MAX(Pong_ELO!$L:$L),'Sheet1 (2)'!M11,NA())</f>
        <v>#N/A</v>
      </c>
      <c r="N19" t="e">
        <f>IF(N$2=MAX(Pong_ELO!$L:$L),'Sheet1 (2)'!N11,NA())</f>
        <v>#N/A</v>
      </c>
      <c r="O19" t="e">
        <f>IF(O$2=MAX(Pong_ELO!$L:$L),'Sheet1 (2)'!O11,NA())</f>
        <v>#N/A</v>
      </c>
      <c r="P19" t="e">
        <f>IF(P$2=MAX(Pong_ELO!$L:$L),'Sheet1 (2)'!P11,NA())</f>
        <v>#N/A</v>
      </c>
      <c r="Q19" t="e">
        <f>IF(Q$2=MAX(Pong_ELO!$L:$L),'Sheet1 (2)'!Q11,NA())</f>
        <v>#N/A</v>
      </c>
      <c r="R19" t="e">
        <f>IF(R$2=MAX(Pong_ELO!$L:$L),'Sheet1 (2)'!R11,NA())</f>
        <v>#N/A</v>
      </c>
      <c r="S19" t="e">
        <f>IF(S$2=MAX(Pong_ELO!$L:$L),'Sheet1 (2)'!S11,NA())</f>
        <v>#N/A</v>
      </c>
      <c r="T19" t="e">
        <f>IF(T$2=MAX(Pong_ELO!$L:$L),'Sheet1 (2)'!T11,NA())</f>
        <v>#N/A</v>
      </c>
      <c r="U19" t="e">
        <f>IF(U$2=MAX(Pong_ELO!$L:$L),'Sheet1 (2)'!U11,NA())</f>
        <v>#N/A</v>
      </c>
      <c r="V19" t="e">
        <f>IF(V$2=MAX(Pong_ELO!$L:$L),'Sheet1 (2)'!V11,NA())</f>
        <v>#N/A</v>
      </c>
      <c r="W19" t="e">
        <f>IF(W$2=MAX(Pong_ELO!$L:$L),'Sheet1 (2)'!W11,NA())</f>
        <v>#N/A</v>
      </c>
      <c r="X19" t="e">
        <f>IF(X$2=MAX(Pong_ELO!$L:$L),'Sheet1 (2)'!X11,NA())</f>
        <v>#N/A</v>
      </c>
      <c r="Y19" t="e">
        <f>IF(Y$2=MAX(Pong_ELO!$L:$L),'Sheet1 (2)'!Y11,NA())</f>
        <v>#N/A</v>
      </c>
      <c r="Z19" t="e">
        <f>IF(Z$2=MAX(Pong_ELO!$L:$L),'Sheet1 (2)'!Z11,NA())</f>
        <v>#N/A</v>
      </c>
      <c r="AA19" t="e">
        <f>IF(AA$2=MAX(Pong_ELO!$L:$L),'Sheet1 (2)'!AA11,NA())</f>
        <v>#N/A</v>
      </c>
      <c r="AB19" t="e">
        <f>IF(AB$2=MAX(Pong_ELO!$L:$L),'Sheet1 (2)'!AB11,NA())</f>
        <v>#N/A</v>
      </c>
      <c r="AC19" t="e">
        <f>IF(AC$2=MAX(Pong_ELO!$L:$L),'Sheet1 (2)'!AC11,NA())</f>
        <v>#N/A</v>
      </c>
      <c r="AD19" t="e">
        <f>IF(AD$2=MAX(Pong_ELO!$L:$L),'Sheet1 (2)'!AD11,NA())</f>
        <v>#N/A</v>
      </c>
      <c r="AE19" t="e">
        <f>IF(AE$2=MAX(Pong_ELO!$L:$L),'Sheet1 (2)'!AE11,NA())</f>
        <v>#N/A</v>
      </c>
      <c r="AF19" t="e">
        <f>IF(AF$2=MAX(Pong_ELO!$L:$L),'Sheet1 (2)'!AF11,NA())</f>
        <v>#N/A</v>
      </c>
      <c r="AG19" t="e">
        <f>IF(AG$2=MAX(Pong_ELO!$L:$L),'Sheet1 (2)'!AG11,NA())</f>
        <v>#N/A</v>
      </c>
      <c r="AH19" t="e">
        <f>IF(AH$2=MAX(Pong_ELO!$L:$L),'Sheet1 (2)'!AH11,NA())</f>
        <v>#N/A</v>
      </c>
      <c r="AI19" t="e">
        <f>IF(AI$2=MAX(Pong_ELO!$L:$L),'Sheet1 (2)'!AI11,NA())</f>
        <v>#N/A</v>
      </c>
      <c r="AJ19" t="e">
        <f>IF(AJ$2=MAX(Pong_ELO!$L:$L),'Sheet1 (2)'!AJ11,NA())</f>
        <v>#N/A</v>
      </c>
      <c r="AK19" t="e">
        <f>IF(AK$2=MAX(Pong_ELO!$L:$L),'Sheet1 (2)'!AK11,NA())</f>
        <v>#N/A</v>
      </c>
      <c r="AL19" t="e">
        <f>IF(AL$2=MAX(Pong_ELO!$L:$L),'Sheet1 (2)'!AL11,NA())</f>
        <v>#N/A</v>
      </c>
      <c r="AM19" t="e">
        <f>IF(AM$2=MAX(Pong_ELO!$L:$L),'Sheet1 (2)'!AM11,NA())</f>
        <v>#N/A</v>
      </c>
      <c r="AN19" t="e">
        <f>IF(AN$2=MAX(Pong_ELO!$L:$L),'Sheet1 (2)'!AN11,NA())</f>
        <v>#N/A</v>
      </c>
      <c r="AO19" t="e">
        <f>IF(AO$2=MAX(Pong_ELO!$L:$L),'Sheet1 (2)'!AO11,NA())</f>
        <v>#N/A</v>
      </c>
      <c r="AP19" t="e">
        <f>IF(AP$2=MAX(Pong_ELO!$L:$L),'Sheet1 (2)'!AP11,NA())</f>
        <v>#N/A</v>
      </c>
      <c r="AQ19" t="e">
        <f>IF(AQ$2=MAX(Pong_ELO!$L:$L),'Sheet1 (2)'!AQ11,NA())</f>
        <v>#N/A</v>
      </c>
      <c r="AR19" t="e">
        <f>IF(AR$2=MAX(Pong_ELO!$L:$L),'Sheet1 (2)'!AR11,NA())</f>
        <v>#N/A</v>
      </c>
      <c r="AS19" t="e">
        <f>IF(AS$2=MAX(Pong_ELO!$L:$L),'Sheet1 (2)'!AS11,NA())</f>
        <v>#N/A</v>
      </c>
      <c r="AT19" t="e">
        <f>IF(AT$2=MAX(Pong_ELO!$L:$L),'Sheet1 (2)'!AT11,NA())</f>
        <v>#N/A</v>
      </c>
      <c r="AU19" t="e">
        <f>IF(AU$2=MAX(Pong_ELO!$L:$L),'Sheet1 (2)'!AU11,NA())</f>
        <v>#N/A</v>
      </c>
      <c r="AV19" t="e">
        <f>IF(AV$2=MAX(Pong_ELO!$L:$L),'Sheet1 (2)'!AV11,NA())</f>
        <v>#N/A</v>
      </c>
      <c r="AW19" t="e">
        <f>IF(AW$2=MAX(Pong_ELO!$L:$L),'Sheet1 (2)'!AW11,NA())</f>
        <v>#N/A</v>
      </c>
      <c r="AX19" t="e">
        <f>IF(AX$2=MAX(Pong_ELO!$L:$L),'Sheet1 (2)'!AX11,NA())</f>
        <v>#N/A</v>
      </c>
      <c r="AY19" t="e">
        <f>IF(AY$2=MAX(Pong_ELO!$L:$L),'Sheet1 (2)'!AY11,NA())</f>
        <v>#N/A</v>
      </c>
      <c r="AZ19" t="e">
        <f>IF(AZ$2=MAX(Pong_ELO!$L:$L),'Sheet1 (2)'!AZ11,NA())</f>
        <v>#N/A</v>
      </c>
      <c r="BA19" t="e">
        <f>IF(BA$2=MAX(Pong_ELO!$L:$L),'Sheet1 (2)'!BA11,NA())</f>
        <v>#N/A</v>
      </c>
      <c r="BB19" t="e">
        <f>IF(BB$2=MAX(Pong_ELO!$L:$L),'Sheet1 (2)'!BB11,NA())</f>
        <v>#N/A</v>
      </c>
      <c r="BC19" t="e">
        <f>IF(BC$2=MAX(Pong_ELO!$L:$L),'Sheet1 (2)'!BC11,NA())</f>
        <v>#N/A</v>
      </c>
      <c r="BD19" t="e">
        <f>IF(BD$2=MAX(Pong_ELO!$L:$L),'Sheet1 (2)'!BD11,NA())</f>
        <v>#N/A</v>
      </c>
      <c r="BE19" t="e">
        <f>IF(BE$2=MAX(Pong_ELO!$L:$L),'Sheet1 (2)'!BE11,NA())</f>
        <v>#N/A</v>
      </c>
      <c r="BF19" t="e">
        <f>IF(BF$2=MAX(Pong_ELO!$L:$L),'Sheet1 (2)'!BF11,NA())</f>
        <v>#N/A</v>
      </c>
      <c r="BG19" t="e">
        <f>IF(BG$2=MAX(Pong_ELO!$L:$L),'Sheet1 (2)'!BG11,NA())</f>
        <v>#N/A</v>
      </c>
      <c r="BH19" t="e">
        <f>IF(BH$2=MAX(Pong_ELO!$L:$L),'Sheet1 (2)'!BH11,NA())</f>
        <v>#N/A</v>
      </c>
      <c r="BI19" t="e">
        <f>IF(BI$2=MAX(Pong_ELO!$L:$L),'Sheet1 (2)'!BI11,NA())</f>
        <v>#N/A</v>
      </c>
      <c r="BJ19">
        <f>IF(BJ$2=MAX(Pong_ELO!$L:$L),'Sheet1 (2)'!BJ11,NA())</f>
        <v>1203</v>
      </c>
    </row>
    <row r="23" spans="1:62" x14ac:dyDescent="0.2">
      <c r="AE23">
        <f>MATCH(AE24,3:3,0)</f>
        <v>2</v>
      </c>
      <c r="AF23">
        <f t="shared" ref="AF23:AJ23" si="0">MATCH(AF24,3:3,0)</f>
        <v>13</v>
      </c>
      <c r="AG23">
        <f t="shared" si="0"/>
        <v>23</v>
      </c>
      <c r="AH23">
        <f t="shared" si="0"/>
        <v>33</v>
      </c>
      <c r="AI23">
        <f t="shared" si="0"/>
        <v>43</v>
      </c>
      <c r="AJ23">
        <f t="shared" si="0"/>
        <v>53</v>
      </c>
    </row>
    <row r="24" spans="1:62" x14ac:dyDescent="0.2">
      <c r="AE24">
        <v>2019</v>
      </c>
      <c r="AF24">
        <v>2020</v>
      </c>
      <c r="AG24">
        <v>2021</v>
      </c>
      <c r="AH24">
        <v>2022</v>
      </c>
      <c r="AI24">
        <v>2023</v>
      </c>
      <c r="AJ24">
        <v>2024</v>
      </c>
      <c r="AM24" s="8">
        <v>2019</v>
      </c>
      <c r="AN24" s="8">
        <v>2020</v>
      </c>
      <c r="AO24" s="8">
        <v>2021</v>
      </c>
      <c r="AP24" s="8">
        <v>2022</v>
      </c>
      <c r="AQ24" s="8">
        <v>2023</v>
      </c>
      <c r="AR24" s="8">
        <v>2024</v>
      </c>
    </row>
    <row r="25" spans="1:62" x14ac:dyDescent="0.2">
      <c r="AC25" t="s">
        <v>11</v>
      </c>
      <c r="AD25">
        <v>1000</v>
      </c>
      <c r="AE25" cm="1">
        <f t="array" ref="AE25">IFERROR(INDEX(4:4,AE$23+10),AD25)</f>
        <v>1045</v>
      </c>
      <c r="AF25" cm="1">
        <f t="array" ref="AF25">IFERROR(INDEX(4:4,AF$23+9),AE25)</f>
        <v>1040</v>
      </c>
      <c r="AG25" cm="1">
        <f t="array" ref="AG25">IFERROR(INDEX(4:4,AG$23+9),AF25)</f>
        <v>1028</v>
      </c>
      <c r="AH25" cm="1">
        <f t="array" ref="AH25">IFERROR(INDEX(4:4,AH$23+9),AG25)</f>
        <v>1041</v>
      </c>
      <c r="AI25" cm="1">
        <f t="array" ref="AI25">IFERROR(INDEX(4:4,AI$23+9),AH25)</f>
        <v>993</v>
      </c>
      <c r="AJ25" cm="1">
        <f t="array" ref="AJ25">IFERROR(INDEX(4:4,AJ$23+9),AI25)</f>
        <v>963</v>
      </c>
      <c r="AL25" s="8" t="s">
        <v>11</v>
      </c>
      <c r="AM25" s="7">
        <f>AE25-AD25</f>
        <v>45</v>
      </c>
      <c r="AN25" s="7">
        <f t="shared" ref="AN25:AR32" si="1">AF25-AE25</f>
        <v>-5</v>
      </c>
      <c r="AO25" s="7">
        <f t="shared" si="1"/>
        <v>-12</v>
      </c>
      <c r="AP25" s="7">
        <f t="shared" si="1"/>
        <v>13</v>
      </c>
      <c r="AQ25" s="7">
        <f t="shared" si="1"/>
        <v>-48</v>
      </c>
      <c r="AR25" s="7">
        <f t="shared" si="1"/>
        <v>-30</v>
      </c>
    </row>
    <row r="26" spans="1:62" x14ac:dyDescent="0.2">
      <c r="AC26" t="s">
        <v>6</v>
      </c>
      <c r="AD26">
        <v>1000</v>
      </c>
      <c r="AE26" cm="1">
        <f t="array" ref="AE26">IFERROR(INDEX(5:5,AE$23+10),AD26)</f>
        <v>968</v>
      </c>
      <c r="AF26" cm="1">
        <f t="array" ref="AF26">IFERROR(INDEX(5:5,AF$23+9),AE26)</f>
        <v>893</v>
      </c>
      <c r="AG26" cm="1">
        <f t="array" ref="AG26">IFERROR(INDEX(5:5,AG$23+9),AF26)</f>
        <v>827</v>
      </c>
      <c r="AH26" cm="1">
        <f t="array" ref="AH26">IFERROR(INDEX(5:5,AH$23+9),AG26)</f>
        <v>916</v>
      </c>
      <c r="AI26" cm="1">
        <f t="array" ref="AI26">IFERROR(INDEX(5:5,AI$23+9),AH26)</f>
        <v>938</v>
      </c>
      <c r="AJ26" cm="1">
        <f t="array" ref="AJ26">IFERROR(INDEX(5:5,AJ$23+9),AI26)</f>
        <v>835</v>
      </c>
      <c r="AL26" s="8" t="s">
        <v>6</v>
      </c>
      <c r="AM26" s="7">
        <f t="shared" ref="AM26:AM32" si="2">AE26-AD26</f>
        <v>-32</v>
      </c>
      <c r="AN26" s="7">
        <f t="shared" si="1"/>
        <v>-75</v>
      </c>
      <c r="AO26" s="7">
        <f t="shared" si="1"/>
        <v>-66</v>
      </c>
      <c r="AP26" s="7">
        <f t="shared" si="1"/>
        <v>89</v>
      </c>
      <c r="AQ26" s="7">
        <f t="shared" si="1"/>
        <v>22</v>
      </c>
      <c r="AR26" s="7">
        <f t="shared" si="1"/>
        <v>-103</v>
      </c>
    </row>
    <row r="27" spans="1:62" x14ac:dyDescent="0.2">
      <c r="AC27" t="s">
        <v>7</v>
      </c>
      <c r="AD27">
        <v>1000</v>
      </c>
      <c r="AE27" cm="1">
        <f t="array" ref="AE27">IFERROR(INDEX(6:6,AE$23+10),AD27)</f>
        <v>999</v>
      </c>
      <c r="AF27" cm="1">
        <f t="array" ref="AF27">IFERROR(INDEX(6:6,AF$23+9),AE27)</f>
        <v>1046</v>
      </c>
      <c r="AG27" cm="1">
        <f t="array" ref="AG27">IFERROR(INDEX(6:6,AG$23+9),AF27)</f>
        <v>1105</v>
      </c>
      <c r="AH27" cm="1">
        <f t="array" ref="AH27">IFERROR(INDEX(6:6,AH$23+9),AG27)</f>
        <v>1106</v>
      </c>
      <c r="AI27" cm="1">
        <f t="array" ref="AI27">IFERROR(INDEX(6:6,AI$23+9),AH27)</f>
        <v>1088</v>
      </c>
      <c r="AJ27" cm="1">
        <f t="array" ref="AJ27">IFERROR(INDEX(6:6,AJ$23+9),AI27)</f>
        <v>1076</v>
      </c>
      <c r="AL27" s="8" t="s">
        <v>7</v>
      </c>
      <c r="AM27" s="7">
        <f t="shared" si="2"/>
        <v>-1</v>
      </c>
      <c r="AN27" s="7">
        <f t="shared" si="1"/>
        <v>47</v>
      </c>
      <c r="AO27" s="7">
        <f t="shared" si="1"/>
        <v>59</v>
      </c>
      <c r="AP27" s="7">
        <f t="shared" si="1"/>
        <v>1</v>
      </c>
      <c r="AQ27" s="7">
        <f t="shared" si="1"/>
        <v>-18</v>
      </c>
      <c r="AR27" s="7">
        <f t="shared" si="1"/>
        <v>-12</v>
      </c>
    </row>
    <row r="28" spans="1:62" x14ac:dyDescent="0.2">
      <c r="AC28" t="s">
        <v>12</v>
      </c>
      <c r="AD28">
        <v>1000</v>
      </c>
      <c r="AE28" cm="1">
        <f t="array" ref="AE28">IFERROR(INDEX(7:7,AE$23+10),AD28)</f>
        <v>928</v>
      </c>
      <c r="AF28" cm="1">
        <f t="array" ref="AF28">IFERROR(INDEX(7:7,AF$23+9),AE28)</f>
        <v>1013</v>
      </c>
      <c r="AG28" cm="1">
        <f t="array" ref="AG28">IFERROR(INDEX(7:7,AG$23+9),AF28)</f>
        <v>969</v>
      </c>
      <c r="AH28" cm="1">
        <f t="array" ref="AH28">IFERROR(INDEX(7:7,AH$23+9),AG28)</f>
        <v>859</v>
      </c>
      <c r="AI28" cm="1">
        <f t="array" ref="AI28">IFERROR(INDEX(7:7,AI$23+9),AH28)</f>
        <v>840</v>
      </c>
      <c r="AJ28" cm="1">
        <f t="array" ref="AJ28">IFERROR(INDEX(7:7,AJ$23+9),AI28)</f>
        <v>873</v>
      </c>
      <c r="AL28" s="8" t="s">
        <v>12</v>
      </c>
      <c r="AM28" s="7">
        <f t="shared" si="2"/>
        <v>-72</v>
      </c>
      <c r="AN28" s="7">
        <f t="shared" si="1"/>
        <v>85</v>
      </c>
      <c r="AO28" s="7">
        <f t="shared" si="1"/>
        <v>-44</v>
      </c>
      <c r="AP28" s="7">
        <f t="shared" si="1"/>
        <v>-110</v>
      </c>
      <c r="AQ28" s="7">
        <f t="shared" si="1"/>
        <v>-19</v>
      </c>
      <c r="AR28" s="7">
        <f t="shared" si="1"/>
        <v>33</v>
      </c>
    </row>
    <row r="29" spans="1:62" x14ac:dyDescent="0.2">
      <c r="AC29" t="s">
        <v>13</v>
      </c>
      <c r="AD29">
        <v>1000</v>
      </c>
      <c r="AE29" cm="1">
        <f t="array" ref="AE29">IFERROR(INDEX(8:8,AE$23+10),AD29)</f>
        <v>948</v>
      </c>
      <c r="AF29" cm="1">
        <f t="array" ref="AF29">IFERROR(INDEX(8:8,AF$23+9),AE29)</f>
        <v>869</v>
      </c>
      <c r="AG29" cm="1">
        <f t="array" ref="AG29">IFERROR(INDEX(8:8,AG$23+9),AF29)</f>
        <v>953</v>
      </c>
      <c r="AH29" cm="1">
        <f t="array" ref="AH29">IFERROR(INDEX(8:8,AH$23+9),AG29)</f>
        <v>953</v>
      </c>
      <c r="AI29" cm="1">
        <f t="array" ref="AI29">IFERROR(INDEX(8:8,AI$23+9),AH29)</f>
        <v>898</v>
      </c>
      <c r="AJ29" cm="1">
        <f t="array" ref="AJ29">IFERROR(INDEX(8:8,AJ$23+9),AI29)</f>
        <v>982</v>
      </c>
      <c r="AL29" s="8" t="s">
        <v>13</v>
      </c>
      <c r="AM29" s="7">
        <f t="shared" si="2"/>
        <v>-52</v>
      </c>
      <c r="AN29" s="7">
        <f t="shared" si="1"/>
        <v>-79</v>
      </c>
      <c r="AO29" s="7">
        <f t="shared" si="1"/>
        <v>84</v>
      </c>
      <c r="AP29" s="7">
        <f t="shared" si="1"/>
        <v>0</v>
      </c>
      <c r="AQ29" s="7">
        <f t="shared" si="1"/>
        <v>-55</v>
      </c>
      <c r="AR29" s="7">
        <f t="shared" si="1"/>
        <v>84</v>
      </c>
    </row>
    <row r="30" spans="1:62" x14ac:dyDescent="0.2">
      <c r="AC30" t="s">
        <v>87</v>
      </c>
      <c r="AD30">
        <v>1000</v>
      </c>
      <c r="AE30" cm="1">
        <f t="array" ref="AE30">IFERROR(INDEX(9:9,AE$23+10),AD30)</f>
        <v>1040</v>
      </c>
      <c r="AF30" cm="1">
        <f t="array" ref="AF30">IFERROR(INDEX(9:9,AF$23+9),AE30)</f>
        <v>1027</v>
      </c>
      <c r="AG30" cm="1">
        <f t="array" ref="AG30">IFERROR(INDEX(9:9,AG$23+9),AF30)</f>
        <v>988</v>
      </c>
      <c r="AH30" cm="1">
        <f t="array" ref="AH30">IFERROR(INDEX(9:9,AH$23+9),AG30)</f>
        <v>1031</v>
      </c>
      <c r="AI30" cm="1">
        <f t="array" ref="AI30">IFERROR(INDEX(9:9,AI$23+9),AH30)</f>
        <v>996</v>
      </c>
      <c r="AJ30" cm="1">
        <f t="array" ref="AJ30">IFERROR(INDEX(9:9,AJ$23+9),AI30)</f>
        <v>937</v>
      </c>
      <c r="AL30" s="8" t="s">
        <v>87</v>
      </c>
      <c r="AM30" s="7">
        <f t="shared" si="2"/>
        <v>40</v>
      </c>
      <c r="AN30" s="7">
        <f t="shared" si="1"/>
        <v>-13</v>
      </c>
      <c r="AO30" s="7">
        <f t="shared" si="1"/>
        <v>-39</v>
      </c>
      <c r="AP30" s="7">
        <f t="shared" si="1"/>
        <v>43</v>
      </c>
      <c r="AQ30" s="7">
        <f t="shared" si="1"/>
        <v>-35</v>
      </c>
      <c r="AR30" s="7">
        <f t="shared" si="1"/>
        <v>-59</v>
      </c>
    </row>
    <row r="31" spans="1:62" x14ac:dyDescent="0.2">
      <c r="AC31" t="s">
        <v>14</v>
      </c>
      <c r="AD31">
        <v>1000</v>
      </c>
      <c r="AE31" cm="1">
        <f t="array" ref="AE31">IFERROR(INDEX(10:10,AE$23+10),AD31)</f>
        <v>1024</v>
      </c>
      <c r="AF31" cm="1">
        <f t="array" ref="AF31">IFERROR(INDEX(10:10,AF$23+9),AE31)</f>
        <v>1053</v>
      </c>
      <c r="AG31" cm="1">
        <f t="array" ref="AG31">IFERROR(INDEX(10:10,AG$23+9),AF31)</f>
        <v>983</v>
      </c>
      <c r="AH31" cm="1">
        <f t="array" ref="AH31">IFERROR(INDEX(10:10,AH$23+9),AG31)</f>
        <v>947</v>
      </c>
      <c r="AI31" cm="1">
        <f t="array" ref="AI31">IFERROR(INDEX(10:10,AI$23+9),AH31)</f>
        <v>1062</v>
      </c>
      <c r="AJ31" cm="1">
        <f t="array" ref="AJ31">IFERROR(INDEX(10:10,AJ$23+9),AI31)</f>
        <v>1131</v>
      </c>
      <c r="AL31" s="8" t="s">
        <v>14</v>
      </c>
      <c r="AM31" s="7">
        <f t="shared" si="2"/>
        <v>24</v>
      </c>
      <c r="AN31" s="7">
        <f t="shared" si="1"/>
        <v>29</v>
      </c>
      <c r="AO31" s="7">
        <f t="shared" si="1"/>
        <v>-70</v>
      </c>
      <c r="AP31" s="7">
        <f t="shared" si="1"/>
        <v>-36</v>
      </c>
      <c r="AQ31" s="7">
        <f t="shared" si="1"/>
        <v>115</v>
      </c>
      <c r="AR31" s="7">
        <f t="shared" si="1"/>
        <v>69</v>
      </c>
    </row>
    <row r="32" spans="1:62" x14ac:dyDescent="0.2">
      <c r="AC32" t="s">
        <v>9</v>
      </c>
      <c r="AD32">
        <v>1000</v>
      </c>
      <c r="AE32" cm="1">
        <f t="array" ref="AE32">IFERROR(INDEX(11:11,AE$23+10),AD32)</f>
        <v>1048</v>
      </c>
      <c r="AF32" cm="1">
        <f t="array" ref="AF32">IFERROR(INDEX(11:11,AF$23+9),AE32)</f>
        <v>1059</v>
      </c>
      <c r="AG32" cm="1">
        <f t="array" ref="AG32">IFERROR(INDEX(11:11,AG$23+9),AF32)</f>
        <v>1147</v>
      </c>
      <c r="AH32" cm="1">
        <f t="array" ref="AH32">IFERROR(INDEX(11:11,AH$23+9),AG32)</f>
        <v>1147</v>
      </c>
      <c r="AI32" cm="1">
        <f t="array" ref="AI32">IFERROR(INDEX(11:11,AI$23+9),AH32)</f>
        <v>1185</v>
      </c>
      <c r="AJ32" cm="1">
        <f t="array" ref="AJ32">IFERROR(INDEX(11:11,AJ$23+9),AI32)</f>
        <v>1203</v>
      </c>
      <c r="AL32" s="8" t="s">
        <v>9</v>
      </c>
      <c r="AM32" s="7">
        <f t="shared" si="2"/>
        <v>48</v>
      </c>
      <c r="AN32" s="7">
        <f t="shared" si="1"/>
        <v>11</v>
      </c>
      <c r="AO32" s="7">
        <f t="shared" si="1"/>
        <v>88</v>
      </c>
      <c r="AP32" s="7">
        <f t="shared" si="1"/>
        <v>0</v>
      </c>
      <c r="AQ32" s="7">
        <f t="shared" si="1"/>
        <v>38</v>
      </c>
      <c r="AR32" s="7">
        <f t="shared" si="1"/>
        <v>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2CC30-3B37-B748-BE76-E0808238636E}">
  <dimension ref="A1:I12"/>
  <sheetViews>
    <sheetView workbookViewId="0">
      <selection sqref="A1:B12"/>
    </sheetView>
  </sheetViews>
  <sheetFormatPr baseColWidth="10" defaultRowHeight="16" x14ac:dyDescent="0.2"/>
  <cols>
    <col min="1" max="6" width="20.83203125" style="3" customWidth="1"/>
    <col min="11" max="11" width="8.33203125" bestFit="1" customWidth="1"/>
    <col min="12" max="12" width="5.1640625" bestFit="1" customWidth="1"/>
  </cols>
  <sheetData>
    <row r="1" spans="1:9" x14ac:dyDescent="0.2">
      <c r="B1" s="3" t="s">
        <v>131</v>
      </c>
      <c r="C1" s="3" t="s">
        <v>132</v>
      </c>
      <c r="D1" s="3" t="s">
        <v>136</v>
      </c>
      <c r="F1" s="3" t="s">
        <v>133</v>
      </c>
    </row>
    <row r="2" spans="1:9" x14ac:dyDescent="0.2">
      <c r="A2" t="s">
        <v>11</v>
      </c>
      <c r="B2">
        <v>963</v>
      </c>
      <c r="H2" t="s">
        <v>134</v>
      </c>
      <c r="I2">
        <f>STDEV(C3,C6,C9,C12)</f>
        <v>84.352435254314585</v>
      </c>
    </row>
    <row r="3" spans="1:9" x14ac:dyDescent="0.2">
      <c r="A3" t="s">
        <v>13</v>
      </c>
      <c r="B3">
        <v>982</v>
      </c>
      <c r="C3" s="3">
        <f>SUM(B2:B3)</f>
        <v>1945</v>
      </c>
      <c r="D3" s="3">
        <f>STANDARDIZE(C3,AVERAGE($C$3:$C$12),_xlfn.STDEV.P($C$3:$C$12))</f>
        <v>-0.75289503402464486</v>
      </c>
      <c r="E3" s="5">
        <f>_xlfn.NORM.DIST(D3,0,1,TRUE)</f>
        <v>0.22575649625823749</v>
      </c>
      <c r="F3" s="4">
        <f>E3/SUM(E:E)</f>
        <v>0.11219068524878324</v>
      </c>
      <c r="H3" t="s">
        <v>135</v>
      </c>
      <c r="I3">
        <f>AVERAGE(C3,C6,C9,C12)</f>
        <v>2000</v>
      </c>
    </row>
    <row r="4" spans="1:9" x14ac:dyDescent="0.2">
      <c r="F4" s="4"/>
    </row>
    <row r="5" spans="1:9" x14ac:dyDescent="0.2">
      <c r="A5" t="s">
        <v>6</v>
      </c>
      <c r="B5">
        <v>835</v>
      </c>
      <c r="F5" s="4"/>
    </row>
    <row r="6" spans="1:9" x14ac:dyDescent="0.2">
      <c r="A6" t="s">
        <v>7</v>
      </c>
      <c r="B6">
        <v>1076</v>
      </c>
      <c r="C6" s="3">
        <f>SUM(B5:B6)</f>
        <v>1911</v>
      </c>
      <c r="D6" s="3">
        <f>STANDARDIZE(C6,AVERAGE($C$3:$C$12),_xlfn.STDEV.P($C$3:$C$12))</f>
        <v>-1.2183210550580619</v>
      </c>
      <c r="E6" s="5">
        <f>_xlfn.NORM.DIST(D6,0,1,TRUE)</f>
        <v>0.11155099596717916</v>
      </c>
      <c r="F6" s="4">
        <f>E6/SUM(E:E)</f>
        <v>5.5435758816111742E-2</v>
      </c>
    </row>
    <row r="7" spans="1:9" x14ac:dyDescent="0.2">
      <c r="F7" s="4"/>
    </row>
    <row r="8" spans="1:9" x14ac:dyDescent="0.2">
      <c r="A8" t="s">
        <v>12</v>
      </c>
      <c r="B8">
        <v>873</v>
      </c>
      <c r="F8" s="4"/>
    </row>
    <row r="9" spans="1:9" x14ac:dyDescent="0.2">
      <c r="A9" t="s">
        <v>9</v>
      </c>
      <c r="B9">
        <v>1203</v>
      </c>
      <c r="C9" s="3">
        <f>SUM(B8:B9)</f>
        <v>2076</v>
      </c>
      <c r="D9" s="3">
        <f>STANDARDIZE(C9,AVERAGE($C$3:$C$12),_xlfn.STDEV.P($C$3:$C$12))</f>
        <v>1.040364047015873</v>
      </c>
      <c r="E9" s="5">
        <f>_xlfn.NORM.DIST(D9,0,1,TRUE)</f>
        <v>0.85091460069162927</v>
      </c>
      <c r="F9" s="4">
        <f>E9/SUM(E:E)</f>
        <v>0.42286575900163187</v>
      </c>
    </row>
    <row r="10" spans="1:9" x14ac:dyDescent="0.2">
      <c r="F10" s="4"/>
    </row>
    <row r="11" spans="1:9" x14ac:dyDescent="0.2">
      <c r="A11" t="s">
        <v>14</v>
      </c>
      <c r="B11">
        <v>1131</v>
      </c>
      <c r="F11" s="4"/>
    </row>
    <row r="12" spans="1:9" x14ac:dyDescent="0.2">
      <c r="A12" s="3" t="s">
        <v>187</v>
      </c>
      <c r="B12">
        <v>937</v>
      </c>
      <c r="C12" s="3">
        <f>SUM(B11:B12)</f>
        <v>2068</v>
      </c>
      <c r="D12" s="3">
        <f>STANDARDIZE(C12,AVERAGE($C$3:$C$12),_xlfn.STDEV.P($C$3:$C$12))</f>
        <v>0.9308520420668337</v>
      </c>
      <c r="E12" s="5">
        <f>_xlfn.NORM.DIST(D12,0,1,TRUE)</f>
        <v>0.82403494747469097</v>
      </c>
      <c r="F12" s="4">
        <f>E12/SUM(E:E)</f>
        <v>0.40950779693347306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95"/>
  <sheetViews>
    <sheetView workbookViewId="0">
      <selection activeCell="F12" sqref="F12"/>
    </sheetView>
  </sheetViews>
  <sheetFormatPr baseColWidth="10" defaultRowHeight="16" x14ac:dyDescent="0.2"/>
  <cols>
    <col min="1" max="1" width="4.1640625" bestFit="1" customWidth="1"/>
    <col min="2" max="2" width="23" bestFit="1" customWidth="1"/>
    <col min="3" max="3" width="25.6640625" bestFit="1" customWidth="1"/>
    <col min="4" max="4" width="9.83203125" bestFit="1" customWidth="1"/>
    <col min="5" max="5" width="10.1640625" bestFit="1" customWidth="1"/>
    <col min="6" max="6" width="9.1640625" bestFit="1" customWidth="1"/>
    <col min="7" max="7" width="15.33203125" bestFit="1" customWidth="1"/>
    <col min="9" max="9" width="7" bestFit="1" customWidth="1"/>
  </cols>
  <sheetData>
    <row r="1" spans="1:12" x14ac:dyDescent="0.2">
      <c r="B1" t="s">
        <v>0</v>
      </c>
      <c r="C1" t="s">
        <v>48</v>
      </c>
      <c r="D1" t="s">
        <v>1</v>
      </c>
      <c r="E1" t="s">
        <v>2</v>
      </c>
      <c r="F1" t="s">
        <v>3</v>
      </c>
      <c r="G1" t="s">
        <v>4</v>
      </c>
      <c r="H1" t="s">
        <v>102</v>
      </c>
      <c r="I1" t="s">
        <v>127</v>
      </c>
      <c r="J1" t="s">
        <v>128</v>
      </c>
      <c r="K1" t="s">
        <v>129</v>
      </c>
      <c r="L1" t="s">
        <v>130</v>
      </c>
    </row>
    <row r="2" spans="1:12" x14ac:dyDescent="0.2">
      <c r="A2">
        <v>1</v>
      </c>
      <c r="B2" t="s">
        <v>5</v>
      </c>
      <c r="C2" t="s">
        <v>49</v>
      </c>
      <c r="D2" t="s">
        <v>6</v>
      </c>
      <c r="E2">
        <v>1000</v>
      </c>
      <c r="F2">
        <v>0</v>
      </c>
      <c r="G2">
        <v>971</v>
      </c>
      <c r="H2" t="str">
        <f t="shared" ref="H2" si="0">LEFT(B2,4)</f>
        <v>2019</v>
      </c>
      <c r="I2">
        <f>COUNTIFS(D:D,D2,H:H,H2)</f>
        <v>7</v>
      </c>
      <c r="J2">
        <f>_xlfn.MAXIFS(I:I,H:H,H2)</f>
        <v>7</v>
      </c>
      <c r="K2" s="1">
        <f>ROUNDDOWN(COUNTIFS($D$1:D2,D2,$H$1:H2,H2)/COUNTIFS(D:D,D2,H:H,H2)*10,0)</f>
        <v>1</v>
      </c>
      <c r="L2" s="2">
        <f>(VALUE(H2)-2018)*10+K2</f>
        <v>11</v>
      </c>
    </row>
    <row r="3" spans="1:12" x14ac:dyDescent="0.2">
      <c r="A3">
        <v>2</v>
      </c>
      <c r="B3" t="s">
        <v>5</v>
      </c>
      <c r="C3" t="s">
        <v>50</v>
      </c>
      <c r="D3" t="s">
        <v>7</v>
      </c>
      <c r="E3">
        <v>1000</v>
      </c>
      <c r="F3">
        <v>2</v>
      </c>
      <c r="G3">
        <v>997</v>
      </c>
      <c r="H3" t="str">
        <f t="shared" ref="H3:H66" si="1">LEFT(B3,4)</f>
        <v>2019</v>
      </c>
      <c r="I3">
        <f t="shared" ref="I3:I66" si="2">COUNTIFS(D:D,D3,H:H,H3)</f>
        <v>6</v>
      </c>
      <c r="J3">
        <f t="shared" ref="J3:J66" si="3">_xlfn.MAXIFS(I:I,H:H,H3)</f>
        <v>7</v>
      </c>
      <c r="K3" s="1">
        <f>ROUNDDOWN(COUNTIFS($D$1:D3,D3,$H$1:H3,H3)/COUNTIFS(D:D,D3,H:H,H3)*10,0)</f>
        <v>1</v>
      </c>
      <c r="L3" s="2">
        <f t="shared" ref="L3:L66" si="4">(VALUE(H3)-2018)*10+K3</f>
        <v>11</v>
      </c>
    </row>
    <row r="4" spans="1:12" x14ac:dyDescent="0.2">
      <c r="A4">
        <v>3</v>
      </c>
      <c r="B4" t="s">
        <v>5</v>
      </c>
      <c r="C4" t="s">
        <v>49</v>
      </c>
      <c r="D4" t="s">
        <v>87</v>
      </c>
      <c r="E4">
        <v>1000</v>
      </c>
      <c r="F4">
        <v>5</v>
      </c>
      <c r="G4">
        <v>1014</v>
      </c>
      <c r="H4" t="str">
        <f t="shared" si="1"/>
        <v>2019</v>
      </c>
      <c r="I4">
        <f t="shared" si="2"/>
        <v>7</v>
      </c>
      <c r="J4">
        <f t="shared" si="3"/>
        <v>7</v>
      </c>
      <c r="K4" s="1">
        <f>ROUNDDOWN(COUNTIFS($D$1:D4,D4,$H$1:H4,H4)/COUNTIFS(D:D,D4,H:H,H4)*10,0)</f>
        <v>1</v>
      </c>
      <c r="L4" s="2">
        <f t="shared" si="4"/>
        <v>11</v>
      </c>
    </row>
    <row r="5" spans="1:12" x14ac:dyDescent="0.2">
      <c r="A5">
        <v>4</v>
      </c>
      <c r="B5" t="s">
        <v>5</v>
      </c>
      <c r="C5" t="s">
        <v>50</v>
      </c>
      <c r="D5" t="s">
        <v>9</v>
      </c>
      <c r="E5">
        <v>1000</v>
      </c>
      <c r="F5">
        <v>5</v>
      </c>
      <c r="G5">
        <v>1018</v>
      </c>
      <c r="H5" t="str">
        <f t="shared" si="1"/>
        <v>2019</v>
      </c>
      <c r="I5">
        <f t="shared" si="2"/>
        <v>6</v>
      </c>
      <c r="J5">
        <f t="shared" si="3"/>
        <v>7</v>
      </c>
      <c r="K5" s="1">
        <f>ROUNDDOWN(COUNTIFS($D$1:D5,D5,$H$1:H5,H5)/COUNTIFS(D:D,D5,H:H,H5)*10,0)</f>
        <v>1</v>
      </c>
      <c r="L5" s="2">
        <f t="shared" si="4"/>
        <v>11</v>
      </c>
    </row>
    <row r="6" spans="1:12" x14ac:dyDescent="0.2">
      <c r="A6">
        <v>5</v>
      </c>
      <c r="B6" t="s">
        <v>10</v>
      </c>
      <c r="C6" t="s">
        <v>51</v>
      </c>
      <c r="D6" t="s">
        <v>11</v>
      </c>
      <c r="E6">
        <v>1000</v>
      </c>
      <c r="F6">
        <v>3</v>
      </c>
      <c r="G6">
        <v>989</v>
      </c>
      <c r="H6" t="str">
        <f t="shared" si="1"/>
        <v>2019</v>
      </c>
      <c r="I6">
        <f t="shared" si="2"/>
        <v>6</v>
      </c>
      <c r="J6">
        <f t="shared" si="3"/>
        <v>7</v>
      </c>
      <c r="K6" s="1">
        <f>ROUNDDOWN(COUNTIFS($D$1:D6,D6,$H$1:H6,H6)/COUNTIFS(D:D,D6,H:H,H6)*10,0)</f>
        <v>1</v>
      </c>
      <c r="L6" s="2">
        <f t="shared" si="4"/>
        <v>11</v>
      </c>
    </row>
    <row r="7" spans="1:12" x14ac:dyDescent="0.2">
      <c r="A7">
        <v>6</v>
      </c>
      <c r="B7" t="s">
        <v>10</v>
      </c>
      <c r="C7" t="s">
        <v>51</v>
      </c>
      <c r="D7" t="s">
        <v>12</v>
      </c>
      <c r="E7">
        <v>1000</v>
      </c>
      <c r="F7">
        <v>1</v>
      </c>
      <c r="G7">
        <v>973</v>
      </c>
      <c r="H7" t="str">
        <f t="shared" si="1"/>
        <v>2019</v>
      </c>
      <c r="I7">
        <f t="shared" si="2"/>
        <v>6</v>
      </c>
      <c r="J7">
        <f t="shared" si="3"/>
        <v>7</v>
      </c>
      <c r="K7" s="1">
        <f>ROUNDDOWN(COUNTIFS($D$1:D7,D7,$H$1:H7,H7)/COUNTIFS(D:D,D7,H:H,H7)*10,0)</f>
        <v>1</v>
      </c>
      <c r="L7" s="2">
        <f t="shared" si="4"/>
        <v>11</v>
      </c>
    </row>
    <row r="8" spans="1:12" x14ac:dyDescent="0.2">
      <c r="A8">
        <v>7</v>
      </c>
      <c r="B8" t="s">
        <v>10</v>
      </c>
      <c r="C8" t="s">
        <v>52</v>
      </c>
      <c r="D8" t="s">
        <v>13</v>
      </c>
      <c r="E8">
        <v>1000</v>
      </c>
      <c r="F8">
        <v>5</v>
      </c>
      <c r="G8">
        <v>1027</v>
      </c>
      <c r="H8" t="str">
        <f t="shared" si="1"/>
        <v>2019</v>
      </c>
      <c r="I8">
        <f t="shared" si="2"/>
        <v>7</v>
      </c>
      <c r="J8">
        <f t="shared" si="3"/>
        <v>7</v>
      </c>
      <c r="K8" s="1">
        <f>ROUNDDOWN(COUNTIFS($D$1:D8,D8,$H$1:H8,H8)/COUNTIFS(D:D,D8,H:H,H8)*10,0)</f>
        <v>1</v>
      </c>
      <c r="L8" s="2">
        <f t="shared" si="4"/>
        <v>11</v>
      </c>
    </row>
    <row r="9" spans="1:12" x14ac:dyDescent="0.2">
      <c r="A9">
        <v>8</v>
      </c>
      <c r="B9" t="s">
        <v>10</v>
      </c>
      <c r="C9" t="s">
        <v>52</v>
      </c>
      <c r="D9" t="s">
        <v>14</v>
      </c>
      <c r="E9">
        <v>1000</v>
      </c>
      <c r="F9">
        <v>3</v>
      </c>
      <c r="G9">
        <v>1011</v>
      </c>
      <c r="H9" t="str">
        <f t="shared" si="1"/>
        <v>2019</v>
      </c>
      <c r="I9">
        <f t="shared" si="2"/>
        <v>7</v>
      </c>
      <c r="J9">
        <f t="shared" si="3"/>
        <v>7</v>
      </c>
      <c r="K9" s="1">
        <f>ROUNDDOWN(COUNTIFS($D$1:D9,D9,$H$1:H9,H9)/COUNTIFS(D:D,D9,H:H,H9)*10,0)</f>
        <v>1</v>
      </c>
      <c r="L9" s="2">
        <f t="shared" si="4"/>
        <v>11</v>
      </c>
    </row>
    <row r="10" spans="1:12" x14ac:dyDescent="0.2">
      <c r="A10">
        <v>9</v>
      </c>
      <c r="B10" t="s">
        <v>15</v>
      </c>
      <c r="C10" t="s">
        <v>50</v>
      </c>
      <c r="D10" t="s">
        <v>7</v>
      </c>
      <c r="E10">
        <v>997</v>
      </c>
      <c r="F10">
        <v>3</v>
      </c>
      <c r="G10">
        <v>994</v>
      </c>
      <c r="H10" t="str">
        <f t="shared" si="1"/>
        <v>2019</v>
      </c>
      <c r="I10">
        <f t="shared" si="2"/>
        <v>6</v>
      </c>
      <c r="J10">
        <f t="shared" si="3"/>
        <v>7</v>
      </c>
      <c r="K10" s="1">
        <f>ROUNDDOWN(COUNTIFS($D$1:D10,D10,$H$1:H10,H10)/COUNTIFS(D:D,D10,H:H,H10)*10,0)</f>
        <v>3</v>
      </c>
      <c r="L10" s="2">
        <f t="shared" si="4"/>
        <v>13</v>
      </c>
    </row>
    <row r="11" spans="1:12" x14ac:dyDescent="0.2">
      <c r="A11">
        <v>10</v>
      </c>
      <c r="B11" t="s">
        <v>15</v>
      </c>
      <c r="C11" t="s">
        <v>52</v>
      </c>
      <c r="D11" t="s">
        <v>13</v>
      </c>
      <c r="E11">
        <v>1027</v>
      </c>
      <c r="F11">
        <v>2</v>
      </c>
      <c r="G11">
        <v>1012</v>
      </c>
      <c r="H11" t="str">
        <f t="shared" si="1"/>
        <v>2019</v>
      </c>
      <c r="I11">
        <f t="shared" si="2"/>
        <v>7</v>
      </c>
      <c r="J11">
        <f t="shared" si="3"/>
        <v>7</v>
      </c>
      <c r="K11" s="1">
        <f>ROUNDDOWN(COUNTIFS($D$1:D11,D11,$H$1:H11,H11)/COUNTIFS(D:D,D11,H:H,H11)*10,0)</f>
        <v>2</v>
      </c>
      <c r="L11" s="2">
        <f t="shared" si="4"/>
        <v>12</v>
      </c>
    </row>
    <row r="12" spans="1:12" x14ac:dyDescent="0.2">
      <c r="A12">
        <v>11</v>
      </c>
      <c r="B12" t="s">
        <v>15</v>
      </c>
      <c r="C12" t="s">
        <v>52</v>
      </c>
      <c r="D12" t="s">
        <v>14</v>
      </c>
      <c r="E12">
        <v>1011</v>
      </c>
      <c r="F12">
        <v>5</v>
      </c>
      <c r="G12">
        <v>1033</v>
      </c>
      <c r="H12" t="str">
        <f t="shared" si="1"/>
        <v>2019</v>
      </c>
      <c r="I12">
        <f t="shared" si="2"/>
        <v>7</v>
      </c>
      <c r="J12">
        <f t="shared" si="3"/>
        <v>7</v>
      </c>
      <c r="K12" s="1">
        <f>ROUNDDOWN(COUNTIFS($D$1:D12,D12,$H$1:H12,H12)/COUNTIFS(D:D,D12,H:H,H12)*10,0)</f>
        <v>2</v>
      </c>
      <c r="L12" s="2">
        <f t="shared" si="4"/>
        <v>12</v>
      </c>
    </row>
    <row r="13" spans="1:12" x14ac:dyDescent="0.2">
      <c r="A13">
        <v>12</v>
      </c>
      <c r="B13" t="s">
        <v>15</v>
      </c>
      <c r="C13" t="s">
        <v>50</v>
      </c>
      <c r="D13" t="s">
        <v>9</v>
      </c>
      <c r="E13">
        <v>1018</v>
      </c>
      <c r="F13">
        <v>3</v>
      </c>
      <c r="G13">
        <v>1014</v>
      </c>
      <c r="H13" t="str">
        <f t="shared" si="1"/>
        <v>2019</v>
      </c>
      <c r="I13">
        <f t="shared" si="2"/>
        <v>6</v>
      </c>
      <c r="J13">
        <f t="shared" si="3"/>
        <v>7</v>
      </c>
      <c r="K13" s="1">
        <f>ROUNDDOWN(COUNTIFS($D$1:D13,D13,$H$1:H13,H13)/COUNTIFS(D:D,D13,H:H,H13)*10,0)</f>
        <v>3</v>
      </c>
      <c r="L13" s="2">
        <f t="shared" si="4"/>
        <v>13</v>
      </c>
    </row>
    <row r="14" spans="1:12" x14ac:dyDescent="0.2">
      <c r="A14">
        <v>13</v>
      </c>
      <c r="B14" t="s">
        <v>16</v>
      </c>
      <c r="C14" t="s">
        <v>51</v>
      </c>
      <c r="D14" t="s">
        <v>11</v>
      </c>
      <c r="E14">
        <v>989</v>
      </c>
      <c r="F14">
        <v>4</v>
      </c>
      <c r="G14">
        <v>1009</v>
      </c>
      <c r="H14" t="str">
        <f t="shared" si="1"/>
        <v>2019</v>
      </c>
      <c r="I14">
        <f t="shared" si="2"/>
        <v>6</v>
      </c>
      <c r="J14">
        <f t="shared" si="3"/>
        <v>7</v>
      </c>
      <c r="K14" s="1">
        <f>ROUNDDOWN(COUNTIFS($D$1:D14,D14,$H$1:H14,H14)/COUNTIFS(D:D,D14,H:H,H14)*10,0)</f>
        <v>3</v>
      </c>
      <c r="L14" s="2">
        <f t="shared" si="4"/>
        <v>13</v>
      </c>
    </row>
    <row r="15" spans="1:12" x14ac:dyDescent="0.2">
      <c r="A15">
        <v>14</v>
      </c>
      <c r="B15" t="s">
        <v>16</v>
      </c>
      <c r="C15" t="s">
        <v>49</v>
      </c>
      <c r="D15" t="s">
        <v>6</v>
      </c>
      <c r="E15">
        <v>971</v>
      </c>
      <c r="F15">
        <v>1</v>
      </c>
      <c r="G15">
        <v>951</v>
      </c>
      <c r="H15" t="str">
        <f t="shared" si="1"/>
        <v>2019</v>
      </c>
      <c r="I15">
        <f t="shared" si="2"/>
        <v>7</v>
      </c>
      <c r="J15">
        <f t="shared" si="3"/>
        <v>7</v>
      </c>
      <c r="K15" s="1">
        <f>ROUNDDOWN(COUNTIFS($D$1:D15,D15,$H$1:H15,H15)/COUNTIFS(D:D,D15,H:H,H15)*10,0)</f>
        <v>2</v>
      </c>
      <c r="L15" s="2">
        <f t="shared" si="4"/>
        <v>12</v>
      </c>
    </row>
    <row r="16" spans="1:12" x14ac:dyDescent="0.2">
      <c r="A16">
        <v>15</v>
      </c>
      <c r="B16" t="s">
        <v>16</v>
      </c>
      <c r="C16" t="s">
        <v>51</v>
      </c>
      <c r="D16" t="s">
        <v>12</v>
      </c>
      <c r="E16">
        <v>973</v>
      </c>
      <c r="F16">
        <v>2</v>
      </c>
      <c r="G16">
        <v>974</v>
      </c>
      <c r="H16" t="str">
        <f t="shared" si="1"/>
        <v>2019</v>
      </c>
      <c r="I16">
        <f t="shared" si="2"/>
        <v>6</v>
      </c>
      <c r="J16">
        <f t="shared" si="3"/>
        <v>7</v>
      </c>
      <c r="K16" s="1">
        <f>ROUNDDOWN(COUNTIFS($D$1:D16,D16,$H$1:H16,H16)/COUNTIFS(D:D,D16,H:H,H16)*10,0)</f>
        <v>3</v>
      </c>
      <c r="L16" s="2">
        <f t="shared" si="4"/>
        <v>13</v>
      </c>
    </row>
    <row r="17" spans="1:12" x14ac:dyDescent="0.2">
      <c r="A17">
        <v>16</v>
      </c>
      <c r="B17" t="s">
        <v>16</v>
      </c>
      <c r="C17" t="s">
        <v>49</v>
      </c>
      <c r="D17" t="s">
        <v>87</v>
      </c>
      <c r="E17">
        <v>1014</v>
      </c>
      <c r="F17">
        <v>3</v>
      </c>
      <c r="G17">
        <v>1013</v>
      </c>
      <c r="H17" t="str">
        <f t="shared" si="1"/>
        <v>2019</v>
      </c>
      <c r="I17">
        <f t="shared" si="2"/>
        <v>7</v>
      </c>
      <c r="J17">
        <f t="shared" si="3"/>
        <v>7</v>
      </c>
      <c r="K17" s="1">
        <f>ROUNDDOWN(COUNTIFS($D$1:D17,D17,$H$1:H17,H17)/COUNTIFS(D:D,D17,H:H,H17)*10,0)</f>
        <v>2</v>
      </c>
      <c r="L17" s="2">
        <f t="shared" si="4"/>
        <v>12</v>
      </c>
    </row>
    <row r="18" spans="1:12" x14ac:dyDescent="0.2">
      <c r="A18">
        <v>17</v>
      </c>
      <c r="B18" t="s">
        <v>17</v>
      </c>
      <c r="C18" t="s">
        <v>49</v>
      </c>
      <c r="D18" t="s">
        <v>6</v>
      </c>
      <c r="E18">
        <v>951</v>
      </c>
      <c r="F18">
        <v>4</v>
      </c>
      <c r="G18">
        <v>962</v>
      </c>
      <c r="H18" t="str">
        <f t="shared" si="1"/>
        <v>2019</v>
      </c>
      <c r="I18">
        <f t="shared" si="2"/>
        <v>7</v>
      </c>
      <c r="J18">
        <f t="shared" si="3"/>
        <v>7</v>
      </c>
      <c r="K18" s="1">
        <f>ROUNDDOWN(COUNTIFS($D$1:D18,D18,$H$1:H18,H18)/COUNTIFS(D:D,D18,H:H,H18)*10,0)</f>
        <v>4</v>
      </c>
      <c r="L18" s="2">
        <f t="shared" si="4"/>
        <v>14</v>
      </c>
    </row>
    <row r="19" spans="1:12" x14ac:dyDescent="0.2">
      <c r="A19">
        <v>18</v>
      </c>
      <c r="B19" t="s">
        <v>17</v>
      </c>
      <c r="C19" t="s">
        <v>52</v>
      </c>
      <c r="D19" t="s">
        <v>13</v>
      </c>
      <c r="E19">
        <v>1012</v>
      </c>
      <c r="F19">
        <v>0</v>
      </c>
      <c r="G19">
        <v>975</v>
      </c>
      <c r="H19" t="str">
        <f t="shared" si="1"/>
        <v>2019</v>
      </c>
      <c r="I19">
        <f t="shared" si="2"/>
        <v>7</v>
      </c>
      <c r="J19">
        <f t="shared" si="3"/>
        <v>7</v>
      </c>
      <c r="K19" s="1">
        <f>ROUNDDOWN(COUNTIFS($D$1:D19,D19,$H$1:H19,H19)/COUNTIFS(D:D,D19,H:H,H19)*10,0)</f>
        <v>4</v>
      </c>
      <c r="L19" s="2">
        <f t="shared" si="4"/>
        <v>14</v>
      </c>
    </row>
    <row r="20" spans="1:12" x14ac:dyDescent="0.2">
      <c r="A20">
        <v>19</v>
      </c>
      <c r="B20" t="s">
        <v>17</v>
      </c>
      <c r="C20" t="s">
        <v>49</v>
      </c>
      <c r="D20" t="s">
        <v>87</v>
      </c>
      <c r="E20">
        <v>1013</v>
      </c>
      <c r="F20">
        <v>5</v>
      </c>
      <c r="G20">
        <v>1024</v>
      </c>
      <c r="H20" t="str">
        <f t="shared" si="1"/>
        <v>2019</v>
      </c>
      <c r="I20">
        <f t="shared" si="2"/>
        <v>7</v>
      </c>
      <c r="J20">
        <f t="shared" si="3"/>
        <v>7</v>
      </c>
      <c r="K20" s="1">
        <f>ROUNDDOWN(COUNTIFS($D$1:D20,D20,$H$1:H20,H20)/COUNTIFS(D:D,D20,H:H,H20)*10,0)</f>
        <v>4</v>
      </c>
      <c r="L20" s="2">
        <f t="shared" si="4"/>
        <v>14</v>
      </c>
    </row>
    <row r="21" spans="1:12" x14ac:dyDescent="0.2">
      <c r="A21">
        <v>20</v>
      </c>
      <c r="B21" t="s">
        <v>17</v>
      </c>
      <c r="C21" t="s">
        <v>52</v>
      </c>
      <c r="D21" t="s">
        <v>14</v>
      </c>
      <c r="E21">
        <v>1033</v>
      </c>
      <c r="F21">
        <v>6</v>
      </c>
      <c r="G21">
        <v>1048</v>
      </c>
      <c r="H21" t="str">
        <f t="shared" si="1"/>
        <v>2019</v>
      </c>
      <c r="I21">
        <f t="shared" si="2"/>
        <v>7</v>
      </c>
      <c r="J21">
        <f t="shared" si="3"/>
        <v>7</v>
      </c>
      <c r="K21" s="1">
        <f>ROUNDDOWN(COUNTIFS($D$1:D21,D21,$H$1:H21,H21)/COUNTIFS(D:D,D21,H:H,H21)*10,0)</f>
        <v>4</v>
      </c>
      <c r="L21" s="2">
        <f t="shared" si="4"/>
        <v>14</v>
      </c>
    </row>
    <row r="22" spans="1:12" x14ac:dyDescent="0.2">
      <c r="A22">
        <v>21</v>
      </c>
      <c r="B22" t="s">
        <v>18</v>
      </c>
      <c r="C22" t="s">
        <v>51</v>
      </c>
      <c r="D22" t="s">
        <v>11</v>
      </c>
      <c r="E22">
        <v>1009</v>
      </c>
      <c r="F22">
        <v>2</v>
      </c>
      <c r="G22">
        <v>993</v>
      </c>
      <c r="H22" t="str">
        <f t="shared" si="1"/>
        <v>2019</v>
      </c>
      <c r="I22">
        <f t="shared" si="2"/>
        <v>6</v>
      </c>
      <c r="J22">
        <f t="shared" si="3"/>
        <v>7</v>
      </c>
      <c r="K22" s="1">
        <f>ROUNDDOWN(COUNTIFS($D$1:D22,D22,$H$1:H22,H22)/COUNTIFS(D:D,D22,H:H,H22)*10,0)</f>
        <v>5</v>
      </c>
      <c r="L22" s="2">
        <f t="shared" si="4"/>
        <v>15</v>
      </c>
    </row>
    <row r="23" spans="1:12" x14ac:dyDescent="0.2">
      <c r="A23">
        <v>22</v>
      </c>
      <c r="B23" t="s">
        <v>18</v>
      </c>
      <c r="C23" t="s">
        <v>50</v>
      </c>
      <c r="D23" t="s">
        <v>7</v>
      </c>
      <c r="E23">
        <v>994</v>
      </c>
      <c r="F23">
        <v>2</v>
      </c>
      <c r="G23">
        <v>979</v>
      </c>
      <c r="H23" t="str">
        <f t="shared" si="1"/>
        <v>2019</v>
      </c>
      <c r="I23">
        <f t="shared" si="2"/>
        <v>6</v>
      </c>
      <c r="J23">
        <f t="shared" si="3"/>
        <v>7</v>
      </c>
      <c r="K23" s="1">
        <f>ROUNDDOWN(COUNTIFS($D$1:D23,D23,$H$1:H23,H23)/COUNTIFS(D:D,D23,H:H,H23)*10,0)</f>
        <v>5</v>
      </c>
      <c r="L23" s="2">
        <f t="shared" si="4"/>
        <v>15</v>
      </c>
    </row>
    <row r="24" spans="1:12" x14ac:dyDescent="0.2">
      <c r="A24">
        <v>23</v>
      </c>
      <c r="B24" t="s">
        <v>18</v>
      </c>
      <c r="C24" t="s">
        <v>51</v>
      </c>
      <c r="D24" t="s">
        <v>12</v>
      </c>
      <c r="E24">
        <v>974</v>
      </c>
      <c r="F24">
        <v>5</v>
      </c>
      <c r="G24">
        <v>983</v>
      </c>
      <c r="H24" t="str">
        <f t="shared" si="1"/>
        <v>2019</v>
      </c>
      <c r="I24">
        <f t="shared" si="2"/>
        <v>6</v>
      </c>
      <c r="J24">
        <f t="shared" si="3"/>
        <v>7</v>
      </c>
      <c r="K24" s="1">
        <f>ROUNDDOWN(COUNTIFS($D$1:D24,D24,$H$1:H24,H24)/COUNTIFS(D:D,D24,H:H,H24)*10,0)</f>
        <v>5</v>
      </c>
      <c r="L24" s="2">
        <f t="shared" si="4"/>
        <v>15</v>
      </c>
    </row>
    <row r="25" spans="1:12" x14ac:dyDescent="0.2">
      <c r="A25">
        <v>24</v>
      </c>
      <c r="B25" t="s">
        <v>18</v>
      </c>
      <c r="C25" t="s">
        <v>50</v>
      </c>
      <c r="D25" t="s">
        <v>9</v>
      </c>
      <c r="E25">
        <v>1014</v>
      </c>
      <c r="F25">
        <v>6</v>
      </c>
      <c r="G25">
        <v>1036</v>
      </c>
      <c r="H25" t="str">
        <f t="shared" si="1"/>
        <v>2019</v>
      </c>
      <c r="I25">
        <f t="shared" si="2"/>
        <v>6</v>
      </c>
      <c r="J25">
        <f t="shared" si="3"/>
        <v>7</v>
      </c>
      <c r="K25" s="1">
        <f>ROUNDDOWN(COUNTIFS($D$1:D25,D25,$H$1:H25,H25)/COUNTIFS(D:D,D25,H:H,H25)*10,0)</f>
        <v>5</v>
      </c>
      <c r="L25" s="2">
        <f t="shared" si="4"/>
        <v>15</v>
      </c>
    </row>
    <row r="26" spans="1:12" x14ac:dyDescent="0.2">
      <c r="A26">
        <v>25</v>
      </c>
      <c r="B26" t="s">
        <v>19</v>
      </c>
      <c r="C26" t="s">
        <v>51</v>
      </c>
      <c r="D26" t="s">
        <v>11</v>
      </c>
      <c r="E26">
        <v>993</v>
      </c>
      <c r="F26">
        <v>5</v>
      </c>
      <c r="G26">
        <v>1007</v>
      </c>
      <c r="H26" t="str">
        <f t="shared" si="1"/>
        <v>2019</v>
      </c>
      <c r="I26">
        <f t="shared" si="2"/>
        <v>6</v>
      </c>
      <c r="J26">
        <f t="shared" si="3"/>
        <v>7</v>
      </c>
      <c r="K26" s="1">
        <f>ROUNDDOWN(COUNTIFS($D$1:D26,D26,$H$1:H26,H26)/COUNTIFS(D:D,D26,H:H,H26)*10,0)</f>
        <v>6</v>
      </c>
      <c r="L26" s="2">
        <f t="shared" si="4"/>
        <v>16</v>
      </c>
    </row>
    <row r="27" spans="1:12" x14ac:dyDescent="0.2">
      <c r="A27">
        <v>26</v>
      </c>
      <c r="B27" t="s">
        <v>19</v>
      </c>
      <c r="C27" t="s">
        <v>49</v>
      </c>
      <c r="D27" t="s">
        <v>6</v>
      </c>
      <c r="E27">
        <v>962</v>
      </c>
      <c r="F27">
        <v>4</v>
      </c>
      <c r="G27">
        <v>971</v>
      </c>
      <c r="H27" t="str">
        <f t="shared" si="1"/>
        <v>2019</v>
      </c>
      <c r="I27">
        <f t="shared" si="2"/>
        <v>7</v>
      </c>
      <c r="J27">
        <f t="shared" si="3"/>
        <v>7</v>
      </c>
      <c r="K27" s="1">
        <f>ROUNDDOWN(COUNTIFS($D$1:D27,D27,$H$1:H27,H27)/COUNTIFS(D:D,D27,H:H,H27)*10,0)</f>
        <v>5</v>
      </c>
      <c r="L27" s="2">
        <f t="shared" si="4"/>
        <v>15</v>
      </c>
    </row>
    <row r="28" spans="1:12" x14ac:dyDescent="0.2">
      <c r="A28">
        <v>27</v>
      </c>
      <c r="B28" t="s">
        <v>19</v>
      </c>
      <c r="C28" t="s">
        <v>51</v>
      </c>
      <c r="D28" t="s">
        <v>12</v>
      </c>
      <c r="E28">
        <v>983</v>
      </c>
      <c r="F28">
        <v>1</v>
      </c>
      <c r="G28">
        <v>956</v>
      </c>
      <c r="H28" t="str">
        <f t="shared" si="1"/>
        <v>2019</v>
      </c>
      <c r="I28">
        <f t="shared" si="2"/>
        <v>6</v>
      </c>
      <c r="J28">
        <f t="shared" si="3"/>
        <v>7</v>
      </c>
      <c r="K28" s="1">
        <f>ROUNDDOWN(COUNTIFS($D$1:D28,D28,$H$1:H28,H28)/COUNTIFS(D:D,D28,H:H,H28)*10,0)</f>
        <v>6</v>
      </c>
      <c r="L28" s="2">
        <f t="shared" si="4"/>
        <v>16</v>
      </c>
    </row>
    <row r="29" spans="1:12" x14ac:dyDescent="0.2">
      <c r="A29">
        <v>28</v>
      </c>
      <c r="B29" t="s">
        <v>19</v>
      </c>
      <c r="C29" t="s">
        <v>49</v>
      </c>
      <c r="D29" t="s">
        <v>87</v>
      </c>
      <c r="E29">
        <v>1024</v>
      </c>
      <c r="F29">
        <v>4</v>
      </c>
      <c r="G29">
        <v>1028</v>
      </c>
      <c r="H29" t="str">
        <f t="shared" si="1"/>
        <v>2019</v>
      </c>
      <c r="I29">
        <f t="shared" si="2"/>
        <v>7</v>
      </c>
      <c r="J29">
        <f t="shared" si="3"/>
        <v>7</v>
      </c>
      <c r="K29" s="1">
        <f>ROUNDDOWN(COUNTIFS($D$1:D29,D29,$H$1:H29,H29)/COUNTIFS(D:D,D29,H:H,H29)*10,0)</f>
        <v>5</v>
      </c>
      <c r="L29" s="2">
        <f t="shared" si="4"/>
        <v>15</v>
      </c>
    </row>
    <row r="30" spans="1:12" x14ac:dyDescent="0.2">
      <c r="A30">
        <v>29</v>
      </c>
      <c r="B30" t="s">
        <v>20</v>
      </c>
      <c r="C30" t="s">
        <v>50</v>
      </c>
      <c r="D30" t="s">
        <v>7</v>
      </c>
      <c r="E30">
        <v>979</v>
      </c>
      <c r="F30">
        <v>3</v>
      </c>
      <c r="G30">
        <v>975</v>
      </c>
      <c r="H30" t="str">
        <f t="shared" si="1"/>
        <v>2019</v>
      </c>
      <c r="I30">
        <f t="shared" si="2"/>
        <v>6</v>
      </c>
      <c r="J30">
        <f t="shared" si="3"/>
        <v>7</v>
      </c>
      <c r="K30" s="1">
        <f>ROUNDDOWN(COUNTIFS($D$1:D30,D30,$H$1:H30,H30)/COUNTIFS(D:D,D30,H:H,H30)*10,0)</f>
        <v>6</v>
      </c>
      <c r="L30" s="2">
        <f t="shared" si="4"/>
        <v>16</v>
      </c>
    </row>
    <row r="31" spans="1:12" x14ac:dyDescent="0.2">
      <c r="A31">
        <v>30</v>
      </c>
      <c r="B31" t="s">
        <v>20</v>
      </c>
      <c r="C31" t="s">
        <v>52</v>
      </c>
      <c r="D31" t="s">
        <v>13</v>
      </c>
      <c r="E31">
        <v>975</v>
      </c>
      <c r="F31">
        <v>2</v>
      </c>
      <c r="G31">
        <v>955</v>
      </c>
      <c r="H31" t="str">
        <f t="shared" si="1"/>
        <v>2019</v>
      </c>
      <c r="I31">
        <f t="shared" si="2"/>
        <v>7</v>
      </c>
      <c r="J31">
        <f t="shared" si="3"/>
        <v>7</v>
      </c>
      <c r="K31" s="1">
        <f>ROUNDDOWN(COUNTIFS($D$1:D31,D31,$H$1:H31,H31)/COUNTIFS(D:D,D31,H:H,H31)*10,0)</f>
        <v>5</v>
      </c>
      <c r="L31" s="2">
        <f t="shared" si="4"/>
        <v>15</v>
      </c>
    </row>
    <row r="32" spans="1:12" x14ac:dyDescent="0.2">
      <c r="A32">
        <v>31</v>
      </c>
      <c r="B32" t="s">
        <v>20</v>
      </c>
      <c r="C32" t="s">
        <v>52</v>
      </c>
      <c r="D32" t="s">
        <v>14</v>
      </c>
      <c r="E32">
        <v>1048</v>
      </c>
      <c r="F32">
        <v>6</v>
      </c>
      <c r="G32">
        <v>1059</v>
      </c>
      <c r="H32" t="str">
        <f t="shared" si="1"/>
        <v>2019</v>
      </c>
      <c r="I32">
        <f t="shared" si="2"/>
        <v>7</v>
      </c>
      <c r="J32">
        <f t="shared" si="3"/>
        <v>7</v>
      </c>
      <c r="K32" s="1">
        <f>ROUNDDOWN(COUNTIFS($D$1:D32,D32,$H$1:H32,H32)/COUNTIFS(D:D,D32,H:H,H32)*10,0)</f>
        <v>5</v>
      </c>
      <c r="L32" s="2">
        <f t="shared" si="4"/>
        <v>15</v>
      </c>
    </row>
    <row r="33" spans="1:12" x14ac:dyDescent="0.2">
      <c r="A33">
        <v>32</v>
      </c>
      <c r="B33" t="s">
        <v>20</v>
      </c>
      <c r="C33" t="s">
        <v>50</v>
      </c>
      <c r="D33" t="s">
        <v>9</v>
      </c>
      <c r="E33">
        <v>1036</v>
      </c>
      <c r="F33">
        <v>6</v>
      </c>
      <c r="G33">
        <v>1049</v>
      </c>
      <c r="H33" t="str">
        <f t="shared" si="1"/>
        <v>2019</v>
      </c>
      <c r="I33">
        <f t="shared" si="2"/>
        <v>6</v>
      </c>
      <c r="J33">
        <f t="shared" si="3"/>
        <v>7</v>
      </c>
      <c r="K33" s="1">
        <f>ROUNDDOWN(COUNTIFS($D$1:D33,D33,$H$1:H33,H33)/COUNTIFS(D:D,D33,H:H,H33)*10,0)</f>
        <v>6</v>
      </c>
      <c r="L33" s="2">
        <f t="shared" si="4"/>
        <v>16</v>
      </c>
    </row>
    <row r="34" spans="1:12" x14ac:dyDescent="0.2">
      <c r="A34">
        <v>33</v>
      </c>
      <c r="B34" t="s">
        <v>21</v>
      </c>
      <c r="C34" t="s">
        <v>49</v>
      </c>
      <c r="D34" t="s">
        <v>6</v>
      </c>
      <c r="E34">
        <v>971</v>
      </c>
      <c r="F34">
        <v>6</v>
      </c>
      <c r="G34">
        <v>998</v>
      </c>
      <c r="H34" t="str">
        <f t="shared" si="1"/>
        <v>2019</v>
      </c>
      <c r="I34">
        <f t="shared" si="2"/>
        <v>7</v>
      </c>
      <c r="J34">
        <f t="shared" si="3"/>
        <v>7</v>
      </c>
      <c r="K34" s="1">
        <f>ROUNDDOWN(COUNTIFS($D$1:D34,D34,$H$1:H34,H34)/COUNTIFS(D:D,D34,H:H,H34)*10,0)</f>
        <v>7</v>
      </c>
      <c r="L34" s="2">
        <f t="shared" si="4"/>
        <v>17</v>
      </c>
    </row>
    <row r="35" spans="1:12" x14ac:dyDescent="0.2">
      <c r="A35">
        <v>34</v>
      </c>
      <c r="B35" t="s">
        <v>21</v>
      </c>
      <c r="C35" t="s">
        <v>52</v>
      </c>
      <c r="D35" t="s">
        <v>13</v>
      </c>
      <c r="E35">
        <v>955</v>
      </c>
      <c r="F35">
        <v>3</v>
      </c>
      <c r="G35">
        <v>937</v>
      </c>
      <c r="H35" t="str">
        <f t="shared" si="1"/>
        <v>2019</v>
      </c>
      <c r="I35">
        <f t="shared" si="2"/>
        <v>7</v>
      </c>
      <c r="J35">
        <f t="shared" si="3"/>
        <v>7</v>
      </c>
      <c r="K35" s="1">
        <f>ROUNDDOWN(COUNTIFS($D$1:D35,D35,$H$1:H35,H35)/COUNTIFS(D:D,D35,H:H,H35)*10,0)</f>
        <v>7</v>
      </c>
      <c r="L35" s="2">
        <f t="shared" si="4"/>
        <v>17</v>
      </c>
    </row>
    <row r="36" spans="1:12" x14ac:dyDescent="0.2">
      <c r="A36">
        <v>35</v>
      </c>
      <c r="B36" t="s">
        <v>21</v>
      </c>
      <c r="C36" t="s">
        <v>49</v>
      </c>
      <c r="D36" t="s">
        <v>87</v>
      </c>
      <c r="E36">
        <v>1028</v>
      </c>
      <c r="F36">
        <v>4</v>
      </c>
      <c r="G36">
        <v>1033</v>
      </c>
      <c r="H36" t="str">
        <f t="shared" si="1"/>
        <v>2019</v>
      </c>
      <c r="I36">
        <f t="shared" si="2"/>
        <v>7</v>
      </c>
      <c r="J36">
        <f t="shared" si="3"/>
        <v>7</v>
      </c>
      <c r="K36" s="1">
        <f>ROUNDDOWN(COUNTIFS($D$1:D36,D36,$H$1:H36,H36)/COUNTIFS(D:D,D36,H:H,H36)*10,0)</f>
        <v>7</v>
      </c>
      <c r="L36" s="2">
        <f t="shared" si="4"/>
        <v>17</v>
      </c>
    </row>
    <row r="37" spans="1:12" x14ac:dyDescent="0.2">
      <c r="A37">
        <v>36</v>
      </c>
      <c r="B37" t="s">
        <v>21</v>
      </c>
      <c r="C37" t="s">
        <v>52</v>
      </c>
      <c r="D37" t="s">
        <v>14</v>
      </c>
      <c r="E37">
        <v>1059</v>
      </c>
      <c r="F37">
        <v>4</v>
      </c>
      <c r="G37">
        <v>1045</v>
      </c>
      <c r="H37" t="str">
        <f t="shared" si="1"/>
        <v>2019</v>
      </c>
      <c r="I37">
        <f t="shared" si="2"/>
        <v>7</v>
      </c>
      <c r="J37">
        <f t="shared" si="3"/>
        <v>7</v>
      </c>
      <c r="K37" s="1">
        <f>ROUNDDOWN(COUNTIFS($D$1:D37,D37,$H$1:H37,H37)/COUNTIFS(D:D,D37,H:H,H37)*10,0)</f>
        <v>7</v>
      </c>
      <c r="L37" s="2">
        <f t="shared" si="4"/>
        <v>17</v>
      </c>
    </row>
    <row r="38" spans="1:12" x14ac:dyDescent="0.2">
      <c r="A38">
        <v>37</v>
      </c>
      <c r="B38" t="s">
        <v>22</v>
      </c>
      <c r="C38" t="s">
        <v>51</v>
      </c>
      <c r="D38" t="s">
        <v>11</v>
      </c>
      <c r="E38">
        <v>1007</v>
      </c>
      <c r="F38">
        <v>7</v>
      </c>
      <c r="G38">
        <v>1040</v>
      </c>
      <c r="H38" t="str">
        <f t="shared" si="1"/>
        <v>2019</v>
      </c>
      <c r="I38">
        <f t="shared" si="2"/>
        <v>6</v>
      </c>
      <c r="J38">
        <f t="shared" si="3"/>
        <v>7</v>
      </c>
      <c r="K38" s="1">
        <f>ROUNDDOWN(COUNTIFS($D$1:D38,D38,$H$1:H38,H38)/COUNTIFS(D:D,D38,H:H,H38)*10,0)</f>
        <v>8</v>
      </c>
      <c r="L38" s="2">
        <f t="shared" si="4"/>
        <v>18</v>
      </c>
    </row>
    <row r="39" spans="1:12" x14ac:dyDescent="0.2">
      <c r="A39">
        <v>38</v>
      </c>
      <c r="B39" t="s">
        <v>22</v>
      </c>
      <c r="C39" t="s">
        <v>51</v>
      </c>
      <c r="D39" t="s">
        <v>12</v>
      </c>
      <c r="E39">
        <v>956</v>
      </c>
      <c r="F39">
        <v>0</v>
      </c>
      <c r="G39">
        <v>933</v>
      </c>
      <c r="H39" t="str">
        <f t="shared" si="1"/>
        <v>2019</v>
      </c>
      <c r="I39">
        <f t="shared" si="2"/>
        <v>6</v>
      </c>
      <c r="J39">
        <f t="shared" si="3"/>
        <v>7</v>
      </c>
      <c r="K39" s="1">
        <f>ROUNDDOWN(COUNTIFS($D$1:D39,D39,$H$1:H39,H39)/COUNTIFS(D:D,D39,H:H,H39)*10,0)</f>
        <v>8</v>
      </c>
      <c r="L39" s="2">
        <f t="shared" si="4"/>
        <v>18</v>
      </c>
    </row>
    <row r="40" spans="1:12" x14ac:dyDescent="0.2">
      <c r="A40">
        <v>39</v>
      </c>
      <c r="B40" t="s">
        <v>22</v>
      </c>
      <c r="C40" t="s">
        <v>52</v>
      </c>
      <c r="D40" t="s">
        <v>13</v>
      </c>
      <c r="E40">
        <v>937</v>
      </c>
      <c r="F40">
        <v>3</v>
      </c>
      <c r="G40">
        <v>939</v>
      </c>
      <c r="H40" t="str">
        <f t="shared" si="1"/>
        <v>2019</v>
      </c>
      <c r="I40">
        <f t="shared" si="2"/>
        <v>7</v>
      </c>
      <c r="J40">
        <f t="shared" si="3"/>
        <v>7</v>
      </c>
      <c r="K40" s="1">
        <f>ROUNDDOWN(COUNTIFS($D$1:D40,D40,$H$1:H40,H40)/COUNTIFS(D:D,D40,H:H,H40)*10,0)</f>
        <v>8</v>
      </c>
      <c r="L40" s="2">
        <f t="shared" si="4"/>
        <v>18</v>
      </c>
    </row>
    <row r="41" spans="1:12" x14ac:dyDescent="0.2">
      <c r="A41">
        <v>40</v>
      </c>
      <c r="B41" t="s">
        <v>22</v>
      </c>
      <c r="C41" t="s">
        <v>52</v>
      </c>
      <c r="D41" t="s">
        <v>14</v>
      </c>
      <c r="E41">
        <v>1045</v>
      </c>
      <c r="F41">
        <v>2</v>
      </c>
      <c r="G41">
        <v>1033</v>
      </c>
      <c r="H41" t="str">
        <f t="shared" si="1"/>
        <v>2019</v>
      </c>
      <c r="I41">
        <f t="shared" si="2"/>
        <v>7</v>
      </c>
      <c r="J41">
        <f t="shared" si="3"/>
        <v>7</v>
      </c>
      <c r="K41" s="1">
        <f>ROUNDDOWN(COUNTIFS($D$1:D41,D41,$H$1:H41,H41)/COUNTIFS(D:D,D41,H:H,H41)*10,0)</f>
        <v>8</v>
      </c>
      <c r="L41" s="2">
        <f t="shared" si="4"/>
        <v>18</v>
      </c>
    </row>
    <row r="42" spans="1:12" x14ac:dyDescent="0.2">
      <c r="A42">
        <v>41</v>
      </c>
      <c r="B42" t="s">
        <v>23</v>
      </c>
      <c r="C42" t="s">
        <v>49</v>
      </c>
      <c r="D42" t="s">
        <v>6</v>
      </c>
      <c r="E42">
        <v>998</v>
      </c>
      <c r="F42">
        <v>3</v>
      </c>
      <c r="G42">
        <v>982</v>
      </c>
      <c r="H42" t="str">
        <f t="shared" si="1"/>
        <v>2019</v>
      </c>
      <c r="I42">
        <f t="shared" si="2"/>
        <v>7</v>
      </c>
      <c r="J42">
        <f t="shared" si="3"/>
        <v>7</v>
      </c>
      <c r="K42" s="1">
        <f>ROUNDDOWN(COUNTIFS($D$1:D42,D42,$H$1:H42,H42)/COUNTIFS(D:D,D42,H:H,H42)*10,0)</f>
        <v>8</v>
      </c>
      <c r="L42" s="2">
        <f t="shared" si="4"/>
        <v>18</v>
      </c>
    </row>
    <row r="43" spans="1:12" x14ac:dyDescent="0.2">
      <c r="A43">
        <v>42</v>
      </c>
      <c r="B43" t="s">
        <v>23</v>
      </c>
      <c r="C43" t="s">
        <v>50</v>
      </c>
      <c r="D43" t="s">
        <v>7</v>
      </c>
      <c r="E43">
        <v>975</v>
      </c>
      <c r="F43">
        <v>4</v>
      </c>
      <c r="G43">
        <v>982</v>
      </c>
      <c r="H43" t="str">
        <f t="shared" si="1"/>
        <v>2019</v>
      </c>
      <c r="I43">
        <f t="shared" si="2"/>
        <v>6</v>
      </c>
      <c r="J43">
        <f t="shared" si="3"/>
        <v>7</v>
      </c>
      <c r="K43" s="1">
        <f>ROUNDDOWN(COUNTIFS($D$1:D43,D43,$H$1:H43,H43)/COUNTIFS(D:D,D43,H:H,H43)*10,0)</f>
        <v>8</v>
      </c>
      <c r="L43" s="2">
        <f t="shared" si="4"/>
        <v>18</v>
      </c>
    </row>
    <row r="44" spans="1:12" x14ac:dyDescent="0.2">
      <c r="A44">
        <v>43</v>
      </c>
      <c r="B44" t="s">
        <v>23</v>
      </c>
      <c r="C44" t="s">
        <v>49</v>
      </c>
      <c r="D44" t="s">
        <v>87</v>
      </c>
      <c r="E44">
        <v>1033</v>
      </c>
      <c r="F44">
        <v>4</v>
      </c>
      <c r="G44">
        <v>1026</v>
      </c>
      <c r="H44" t="str">
        <f t="shared" si="1"/>
        <v>2019</v>
      </c>
      <c r="I44">
        <f t="shared" si="2"/>
        <v>7</v>
      </c>
      <c r="J44">
        <f t="shared" si="3"/>
        <v>7</v>
      </c>
      <c r="K44" s="1">
        <f>ROUNDDOWN(COUNTIFS($D$1:D44,D44,$H$1:H44,H44)/COUNTIFS(D:D,D44,H:H,H44)*10,0)</f>
        <v>8</v>
      </c>
      <c r="L44" s="2">
        <f t="shared" si="4"/>
        <v>18</v>
      </c>
    </row>
    <row r="45" spans="1:12" x14ac:dyDescent="0.2">
      <c r="A45">
        <v>44</v>
      </c>
      <c r="B45" t="s">
        <v>23</v>
      </c>
      <c r="C45" t="s">
        <v>50</v>
      </c>
      <c r="D45" t="s">
        <v>9</v>
      </c>
      <c r="E45">
        <v>1049</v>
      </c>
      <c r="F45">
        <v>5</v>
      </c>
      <c r="G45">
        <v>1065</v>
      </c>
      <c r="H45" t="str">
        <f t="shared" si="1"/>
        <v>2019</v>
      </c>
      <c r="I45">
        <f t="shared" si="2"/>
        <v>6</v>
      </c>
      <c r="J45">
        <f t="shared" si="3"/>
        <v>7</v>
      </c>
      <c r="K45" s="1">
        <f>ROUNDDOWN(COUNTIFS($D$1:D45,D45,$H$1:H45,H45)/COUNTIFS(D:D,D45,H:H,H45)*10,0)</f>
        <v>8</v>
      </c>
      <c r="L45" s="2">
        <f t="shared" si="4"/>
        <v>18</v>
      </c>
    </row>
    <row r="46" spans="1:12" x14ac:dyDescent="0.2">
      <c r="A46">
        <v>45</v>
      </c>
      <c r="B46" t="s">
        <v>24</v>
      </c>
      <c r="C46" t="s">
        <v>11</v>
      </c>
      <c r="D46" t="s">
        <v>11</v>
      </c>
      <c r="E46">
        <v>1040</v>
      </c>
      <c r="F46">
        <v>4</v>
      </c>
      <c r="G46">
        <v>1045</v>
      </c>
      <c r="H46" t="str">
        <f t="shared" si="1"/>
        <v>2019</v>
      </c>
      <c r="I46">
        <f t="shared" si="2"/>
        <v>6</v>
      </c>
      <c r="J46">
        <f t="shared" si="3"/>
        <v>7</v>
      </c>
      <c r="K46" s="1">
        <f>ROUNDDOWN(COUNTIFS($D$1:D46,D46,$H$1:H46,H46)/COUNTIFS(D:D,D46,H:H,H46)*10,0)</f>
        <v>10</v>
      </c>
      <c r="L46" s="2">
        <f t="shared" si="4"/>
        <v>20</v>
      </c>
    </row>
    <row r="47" spans="1:12" x14ac:dyDescent="0.2">
      <c r="A47">
        <v>46</v>
      </c>
      <c r="B47" t="s">
        <v>24</v>
      </c>
      <c r="C47" t="s">
        <v>12</v>
      </c>
      <c r="D47" t="s">
        <v>12</v>
      </c>
      <c r="E47">
        <v>933</v>
      </c>
      <c r="F47">
        <v>3</v>
      </c>
      <c r="G47">
        <v>928</v>
      </c>
      <c r="H47" t="str">
        <f t="shared" si="1"/>
        <v>2019</v>
      </c>
      <c r="I47">
        <f t="shared" si="2"/>
        <v>6</v>
      </c>
      <c r="J47">
        <f t="shared" si="3"/>
        <v>7</v>
      </c>
      <c r="K47" s="1">
        <f>ROUNDDOWN(COUNTIFS($D$1:D47,D47,$H$1:H47,H47)/COUNTIFS(D:D,D47,H:H,H47)*10,0)</f>
        <v>10</v>
      </c>
      <c r="L47" s="2">
        <f t="shared" si="4"/>
        <v>20</v>
      </c>
    </row>
    <row r="48" spans="1:12" x14ac:dyDescent="0.2">
      <c r="A48">
        <v>47</v>
      </c>
      <c r="B48" t="s">
        <v>25</v>
      </c>
      <c r="C48" t="s">
        <v>13</v>
      </c>
      <c r="D48" t="s">
        <v>13</v>
      </c>
      <c r="E48">
        <v>939</v>
      </c>
      <c r="F48">
        <v>4</v>
      </c>
      <c r="G48">
        <v>948</v>
      </c>
      <c r="H48" t="str">
        <f t="shared" si="1"/>
        <v>2019</v>
      </c>
      <c r="I48">
        <f t="shared" si="2"/>
        <v>7</v>
      </c>
      <c r="J48">
        <f t="shared" si="3"/>
        <v>7</v>
      </c>
      <c r="K48" s="1">
        <f>ROUNDDOWN(COUNTIFS($D$1:D48,D48,$H$1:H48,H48)/COUNTIFS(D:D,D48,H:H,H48)*10,0)</f>
        <v>10</v>
      </c>
      <c r="L48" s="2">
        <f t="shared" si="4"/>
        <v>20</v>
      </c>
    </row>
    <row r="49" spans="1:12" x14ac:dyDescent="0.2">
      <c r="A49">
        <v>48</v>
      </c>
      <c r="B49" t="s">
        <v>25</v>
      </c>
      <c r="C49" t="s">
        <v>14</v>
      </c>
      <c r="D49" t="s">
        <v>14</v>
      </c>
      <c r="E49">
        <v>1033</v>
      </c>
      <c r="F49">
        <v>3</v>
      </c>
      <c r="G49">
        <v>1024</v>
      </c>
      <c r="H49" t="str">
        <f t="shared" si="1"/>
        <v>2019</v>
      </c>
      <c r="I49">
        <f t="shared" si="2"/>
        <v>7</v>
      </c>
      <c r="J49">
        <f t="shared" si="3"/>
        <v>7</v>
      </c>
      <c r="K49" s="1">
        <f>ROUNDDOWN(COUNTIFS($D$1:D49,D49,$H$1:H49,H49)/COUNTIFS(D:D,D49,H:H,H49)*10,0)</f>
        <v>10</v>
      </c>
      <c r="L49" s="2">
        <f t="shared" si="4"/>
        <v>20</v>
      </c>
    </row>
    <row r="50" spans="1:12" x14ac:dyDescent="0.2">
      <c r="A50">
        <v>49</v>
      </c>
      <c r="B50" t="s">
        <v>26</v>
      </c>
      <c r="C50" t="s">
        <v>6</v>
      </c>
      <c r="D50" t="s">
        <v>6</v>
      </c>
      <c r="E50">
        <v>982</v>
      </c>
      <c r="F50">
        <v>2</v>
      </c>
      <c r="G50">
        <v>968</v>
      </c>
      <c r="H50" t="str">
        <f t="shared" si="1"/>
        <v>2019</v>
      </c>
      <c r="I50">
        <f t="shared" si="2"/>
        <v>7</v>
      </c>
      <c r="J50">
        <f t="shared" si="3"/>
        <v>7</v>
      </c>
      <c r="K50" s="1">
        <f>ROUNDDOWN(COUNTIFS($D$1:D50,D50,$H$1:H50,H50)/COUNTIFS(D:D,D50,H:H,H50)*10,0)</f>
        <v>10</v>
      </c>
      <c r="L50" s="2">
        <f t="shared" si="4"/>
        <v>20</v>
      </c>
    </row>
    <row r="51" spans="1:12" x14ac:dyDescent="0.2">
      <c r="A51">
        <v>50</v>
      </c>
      <c r="B51" t="s">
        <v>26</v>
      </c>
      <c r="C51" t="s">
        <v>8</v>
      </c>
      <c r="D51" t="s">
        <v>87</v>
      </c>
      <c r="E51">
        <v>1026</v>
      </c>
      <c r="F51">
        <v>6</v>
      </c>
      <c r="G51">
        <v>1040</v>
      </c>
      <c r="H51" t="str">
        <f t="shared" si="1"/>
        <v>2019</v>
      </c>
      <c r="I51">
        <f t="shared" si="2"/>
        <v>7</v>
      </c>
      <c r="J51">
        <f t="shared" si="3"/>
        <v>7</v>
      </c>
      <c r="K51" s="1">
        <f>ROUNDDOWN(COUNTIFS($D$1:D51,D51,$H$1:H51,H51)/COUNTIFS(D:D,D51,H:H,H51)*10,0)</f>
        <v>10</v>
      </c>
      <c r="L51" s="2">
        <f t="shared" si="4"/>
        <v>20</v>
      </c>
    </row>
    <row r="52" spans="1:12" x14ac:dyDescent="0.2">
      <c r="A52">
        <v>51</v>
      </c>
      <c r="B52" t="s">
        <v>27</v>
      </c>
      <c r="C52" t="s">
        <v>7</v>
      </c>
      <c r="D52" t="s">
        <v>7</v>
      </c>
      <c r="E52">
        <v>982</v>
      </c>
      <c r="F52">
        <v>5</v>
      </c>
      <c r="G52">
        <v>999</v>
      </c>
      <c r="H52" t="str">
        <f t="shared" si="1"/>
        <v>2019</v>
      </c>
      <c r="I52">
        <f t="shared" si="2"/>
        <v>6</v>
      </c>
      <c r="J52">
        <f t="shared" si="3"/>
        <v>7</v>
      </c>
      <c r="K52" s="1">
        <f>ROUNDDOWN(COUNTIFS($D$1:D52,D52,$H$1:H52,H52)/COUNTIFS(D:D,D52,H:H,H52)*10,0)</f>
        <v>10</v>
      </c>
      <c r="L52" s="2">
        <f t="shared" si="4"/>
        <v>20</v>
      </c>
    </row>
    <row r="53" spans="1:12" x14ac:dyDescent="0.2">
      <c r="A53">
        <v>52</v>
      </c>
      <c r="B53" t="s">
        <v>27</v>
      </c>
      <c r="C53" t="s">
        <v>9</v>
      </c>
      <c r="D53" t="s">
        <v>9</v>
      </c>
      <c r="E53">
        <v>1065</v>
      </c>
      <c r="F53">
        <v>2</v>
      </c>
      <c r="G53">
        <v>1048</v>
      </c>
      <c r="H53" t="str">
        <f t="shared" si="1"/>
        <v>2019</v>
      </c>
      <c r="I53">
        <f t="shared" si="2"/>
        <v>6</v>
      </c>
      <c r="J53">
        <f t="shared" si="3"/>
        <v>7</v>
      </c>
      <c r="K53" s="1">
        <f>ROUNDDOWN(COUNTIFS($D$1:D53,D53,$H$1:H53,H53)/COUNTIFS(D:D,D53,H:H,H53)*10,0)</f>
        <v>10</v>
      </c>
      <c r="L53" s="2">
        <f t="shared" si="4"/>
        <v>20</v>
      </c>
    </row>
    <row r="54" spans="1:12" x14ac:dyDescent="0.2">
      <c r="A54">
        <v>53</v>
      </c>
      <c r="B54" t="s">
        <v>28</v>
      </c>
      <c r="C54" t="s">
        <v>53</v>
      </c>
      <c r="D54" t="s">
        <v>87</v>
      </c>
      <c r="E54">
        <v>1040</v>
      </c>
      <c r="F54">
        <v>4</v>
      </c>
      <c r="G54">
        <v>1064</v>
      </c>
      <c r="H54" t="str">
        <f t="shared" si="1"/>
        <v>2020</v>
      </c>
      <c r="I54">
        <f t="shared" si="2"/>
        <v>10</v>
      </c>
      <c r="J54">
        <f t="shared" si="3"/>
        <v>10</v>
      </c>
      <c r="K54" s="1">
        <f>ROUNDDOWN(COUNTIFS($D$1:D54,D54,$H$1:H54,H54)/COUNTIFS(D:D,D54,H:H,H54)*10,0)</f>
        <v>1</v>
      </c>
      <c r="L54" s="2">
        <f t="shared" si="4"/>
        <v>21</v>
      </c>
    </row>
    <row r="55" spans="1:12" x14ac:dyDescent="0.2">
      <c r="A55">
        <v>54</v>
      </c>
      <c r="B55" t="s">
        <v>28</v>
      </c>
      <c r="C55" t="s">
        <v>54</v>
      </c>
      <c r="D55" t="s">
        <v>14</v>
      </c>
      <c r="E55">
        <v>1024</v>
      </c>
      <c r="F55">
        <v>1</v>
      </c>
      <c r="G55">
        <v>996</v>
      </c>
      <c r="H55" t="str">
        <f t="shared" si="1"/>
        <v>2020</v>
      </c>
      <c r="I55">
        <f t="shared" si="2"/>
        <v>9</v>
      </c>
      <c r="J55">
        <f t="shared" si="3"/>
        <v>10</v>
      </c>
      <c r="K55" s="1">
        <f>ROUNDDOWN(COUNTIFS($D$1:D55,D55,$H$1:H55,H55)/COUNTIFS(D:D,D55,H:H,H55)*10,0)</f>
        <v>1</v>
      </c>
      <c r="L55" s="2">
        <f t="shared" si="4"/>
        <v>21</v>
      </c>
    </row>
    <row r="56" spans="1:12" x14ac:dyDescent="0.2">
      <c r="A56">
        <v>55</v>
      </c>
      <c r="B56" t="s">
        <v>28</v>
      </c>
      <c r="C56" t="s">
        <v>53</v>
      </c>
      <c r="D56" t="s">
        <v>9</v>
      </c>
      <c r="E56">
        <v>1048</v>
      </c>
      <c r="F56">
        <v>5</v>
      </c>
      <c r="G56">
        <v>1077</v>
      </c>
      <c r="H56" t="str">
        <f t="shared" si="1"/>
        <v>2020</v>
      </c>
      <c r="I56">
        <f t="shared" si="2"/>
        <v>10</v>
      </c>
      <c r="J56">
        <f t="shared" si="3"/>
        <v>10</v>
      </c>
      <c r="K56" s="1">
        <f>ROUNDDOWN(COUNTIFS($D$1:D56,D56,$H$1:H56,H56)/COUNTIFS(D:D,D56,H:H,H56)*10,0)</f>
        <v>1</v>
      </c>
      <c r="L56" s="2">
        <f t="shared" si="4"/>
        <v>21</v>
      </c>
    </row>
    <row r="57" spans="1:12" x14ac:dyDescent="0.2">
      <c r="A57">
        <v>56</v>
      </c>
      <c r="B57" t="s">
        <v>28</v>
      </c>
      <c r="C57" t="s">
        <v>54</v>
      </c>
      <c r="D57" t="s">
        <v>11</v>
      </c>
      <c r="E57">
        <v>1045</v>
      </c>
      <c r="F57">
        <v>2</v>
      </c>
      <c r="G57">
        <v>1020</v>
      </c>
      <c r="H57" t="str">
        <f t="shared" si="1"/>
        <v>2020</v>
      </c>
      <c r="I57">
        <f t="shared" si="2"/>
        <v>9</v>
      </c>
      <c r="J57">
        <f t="shared" si="3"/>
        <v>10</v>
      </c>
      <c r="K57" s="1">
        <f>ROUNDDOWN(COUNTIFS($D$1:D57,D57,$H$1:H57,H57)/COUNTIFS(D:D,D57,H:H,H57)*10,0)</f>
        <v>1</v>
      </c>
      <c r="L57" s="2">
        <f t="shared" si="4"/>
        <v>21</v>
      </c>
    </row>
    <row r="58" spans="1:12" x14ac:dyDescent="0.2">
      <c r="A58">
        <v>57</v>
      </c>
      <c r="B58" t="s">
        <v>29</v>
      </c>
      <c r="C58" t="s">
        <v>55</v>
      </c>
      <c r="D58" t="s">
        <v>6</v>
      </c>
      <c r="E58">
        <v>968</v>
      </c>
      <c r="F58">
        <v>0</v>
      </c>
      <c r="G58">
        <v>949</v>
      </c>
      <c r="H58" t="str">
        <f t="shared" si="1"/>
        <v>2020</v>
      </c>
      <c r="I58">
        <f t="shared" si="2"/>
        <v>8</v>
      </c>
      <c r="J58">
        <f t="shared" si="3"/>
        <v>10</v>
      </c>
      <c r="K58" s="1">
        <f>ROUNDDOWN(COUNTIFS($D$1:D58,D58,$H$1:H58,H58)/COUNTIFS(D:D,D58,H:H,H58)*10,0)</f>
        <v>1</v>
      </c>
      <c r="L58" s="2">
        <f t="shared" si="4"/>
        <v>21</v>
      </c>
    </row>
    <row r="59" spans="1:12" x14ac:dyDescent="0.2">
      <c r="A59">
        <v>58</v>
      </c>
      <c r="B59" t="s">
        <v>29</v>
      </c>
      <c r="C59" t="s">
        <v>56</v>
      </c>
      <c r="D59" t="s">
        <v>7</v>
      </c>
      <c r="E59">
        <v>999</v>
      </c>
      <c r="F59">
        <v>7</v>
      </c>
      <c r="G59">
        <v>1032</v>
      </c>
      <c r="H59" t="str">
        <f t="shared" si="1"/>
        <v>2020</v>
      </c>
      <c r="I59">
        <f t="shared" si="2"/>
        <v>9</v>
      </c>
      <c r="J59">
        <f t="shared" si="3"/>
        <v>10</v>
      </c>
      <c r="K59" s="1">
        <f>ROUNDDOWN(COUNTIFS($D$1:D59,D59,$H$1:H59,H59)/COUNTIFS(D:D,D59,H:H,H59)*10,0)</f>
        <v>1</v>
      </c>
      <c r="L59" s="2">
        <f t="shared" si="4"/>
        <v>21</v>
      </c>
    </row>
    <row r="60" spans="1:12" x14ac:dyDescent="0.2">
      <c r="A60">
        <v>59</v>
      </c>
      <c r="B60" t="s">
        <v>29</v>
      </c>
      <c r="C60" t="s">
        <v>55</v>
      </c>
      <c r="D60" t="s">
        <v>12</v>
      </c>
      <c r="E60">
        <v>928</v>
      </c>
      <c r="F60">
        <v>2</v>
      </c>
      <c r="G60">
        <v>926</v>
      </c>
      <c r="H60" t="str">
        <f t="shared" si="1"/>
        <v>2020</v>
      </c>
      <c r="I60">
        <f t="shared" si="2"/>
        <v>8</v>
      </c>
      <c r="J60">
        <f t="shared" si="3"/>
        <v>10</v>
      </c>
      <c r="K60" s="1">
        <f>ROUNDDOWN(COUNTIFS($D$1:D60,D60,$H$1:H60,H60)/COUNTIFS(D:D,D60,H:H,H60)*10,0)</f>
        <v>1</v>
      </c>
      <c r="L60" s="2">
        <f t="shared" si="4"/>
        <v>21</v>
      </c>
    </row>
    <row r="61" spans="1:12" x14ac:dyDescent="0.2">
      <c r="A61">
        <v>60</v>
      </c>
      <c r="B61" t="s">
        <v>29</v>
      </c>
      <c r="C61" t="s">
        <v>56</v>
      </c>
      <c r="D61" t="s">
        <v>13</v>
      </c>
      <c r="E61">
        <v>948</v>
      </c>
      <c r="F61">
        <v>0</v>
      </c>
      <c r="G61">
        <v>936</v>
      </c>
      <c r="H61" t="str">
        <f t="shared" si="1"/>
        <v>2020</v>
      </c>
      <c r="I61">
        <f t="shared" si="2"/>
        <v>9</v>
      </c>
      <c r="J61">
        <f t="shared" si="3"/>
        <v>10</v>
      </c>
      <c r="K61" s="1">
        <f>ROUNDDOWN(COUNTIFS($D$1:D61,D61,$H$1:H61,H61)/COUNTIFS(D:D,D61,H:H,H61)*10,0)</f>
        <v>1</v>
      </c>
      <c r="L61" s="2">
        <f t="shared" si="4"/>
        <v>21</v>
      </c>
    </row>
    <row r="62" spans="1:12" x14ac:dyDescent="0.2">
      <c r="A62">
        <v>61</v>
      </c>
      <c r="B62" t="s">
        <v>30</v>
      </c>
      <c r="C62" t="s">
        <v>56</v>
      </c>
      <c r="D62" t="s">
        <v>7</v>
      </c>
      <c r="E62">
        <v>1032</v>
      </c>
      <c r="F62">
        <v>8</v>
      </c>
      <c r="G62">
        <v>1066</v>
      </c>
      <c r="H62" t="str">
        <f t="shared" si="1"/>
        <v>2020</v>
      </c>
      <c r="I62">
        <f t="shared" si="2"/>
        <v>9</v>
      </c>
      <c r="J62">
        <f t="shared" si="3"/>
        <v>10</v>
      </c>
      <c r="K62" s="1">
        <f>ROUNDDOWN(COUNTIFS($D$1:D62,D62,$H$1:H62,H62)/COUNTIFS(D:D,D62,H:H,H62)*10,0)</f>
        <v>2</v>
      </c>
      <c r="L62" s="2">
        <f t="shared" si="4"/>
        <v>22</v>
      </c>
    </row>
    <row r="63" spans="1:12" x14ac:dyDescent="0.2">
      <c r="A63">
        <v>62</v>
      </c>
      <c r="B63" t="s">
        <v>30</v>
      </c>
      <c r="C63" t="s">
        <v>56</v>
      </c>
      <c r="D63" t="s">
        <v>13</v>
      </c>
      <c r="E63">
        <v>936</v>
      </c>
      <c r="F63">
        <v>0</v>
      </c>
      <c r="G63">
        <v>915</v>
      </c>
      <c r="H63" t="str">
        <f t="shared" si="1"/>
        <v>2020</v>
      </c>
      <c r="I63">
        <f t="shared" si="2"/>
        <v>9</v>
      </c>
      <c r="J63">
        <f t="shared" si="3"/>
        <v>10</v>
      </c>
      <c r="K63" s="1">
        <f>ROUNDDOWN(COUNTIFS($D$1:D63,D63,$H$1:H63,H63)/COUNTIFS(D:D,D63,H:H,H63)*10,0)</f>
        <v>2</v>
      </c>
      <c r="L63" s="2">
        <f t="shared" si="4"/>
        <v>22</v>
      </c>
    </row>
    <row r="64" spans="1:12" x14ac:dyDescent="0.2">
      <c r="A64">
        <v>63</v>
      </c>
      <c r="B64" t="s">
        <v>30</v>
      </c>
      <c r="C64" t="s">
        <v>53</v>
      </c>
      <c r="D64" t="s">
        <v>87</v>
      </c>
      <c r="E64">
        <v>1040</v>
      </c>
      <c r="F64">
        <v>5</v>
      </c>
      <c r="G64">
        <v>1039</v>
      </c>
      <c r="H64" t="str">
        <f t="shared" si="1"/>
        <v>2020</v>
      </c>
      <c r="I64">
        <f t="shared" si="2"/>
        <v>10</v>
      </c>
      <c r="J64">
        <f t="shared" si="3"/>
        <v>10</v>
      </c>
      <c r="K64" s="1">
        <f>ROUNDDOWN(COUNTIFS($D$1:D64,D64,$H$1:H64,H64)/COUNTIFS(D:D,D64,H:H,H64)*10,0)</f>
        <v>2</v>
      </c>
      <c r="L64" s="2">
        <f t="shared" si="4"/>
        <v>22</v>
      </c>
    </row>
    <row r="65" spans="1:12" x14ac:dyDescent="0.2">
      <c r="A65">
        <v>64</v>
      </c>
      <c r="B65" t="s">
        <v>30</v>
      </c>
      <c r="C65" t="s">
        <v>53</v>
      </c>
      <c r="D65" t="s">
        <v>9</v>
      </c>
      <c r="E65">
        <v>1048</v>
      </c>
      <c r="F65">
        <v>2</v>
      </c>
      <c r="G65">
        <v>1036</v>
      </c>
      <c r="H65" t="str">
        <f t="shared" si="1"/>
        <v>2020</v>
      </c>
      <c r="I65">
        <f t="shared" si="2"/>
        <v>10</v>
      </c>
      <c r="J65">
        <f t="shared" si="3"/>
        <v>10</v>
      </c>
      <c r="K65" s="1">
        <f>ROUNDDOWN(COUNTIFS($D$1:D65,D65,$H$1:H65,H65)/COUNTIFS(D:D,D65,H:H,H65)*10,0)</f>
        <v>2</v>
      </c>
      <c r="L65" s="2">
        <f t="shared" si="4"/>
        <v>22</v>
      </c>
    </row>
    <row r="66" spans="1:12" x14ac:dyDescent="0.2">
      <c r="A66">
        <v>65</v>
      </c>
      <c r="B66" t="s">
        <v>31</v>
      </c>
      <c r="C66" t="s">
        <v>55</v>
      </c>
      <c r="D66" t="s">
        <v>6</v>
      </c>
      <c r="E66">
        <v>949</v>
      </c>
      <c r="F66">
        <v>0</v>
      </c>
      <c r="G66">
        <v>928</v>
      </c>
      <c r="H66" t="str">
        <f t="shared" si="1"/>
        <v>2020</v>
      </c>
      <c r="I66">
        <f t="shared" si="2"/>
        <v>8</v>
      </c>
      <c r="J66">
        <f t="shared" si="3"/>
        <v>10</v>
      </c>
      <c r="K66" s="1">
        <f>ROUNDDOWN(COUNTIFS($D$1:D66,D66,$H$1:H66,H66)/COUNTIFS(D:D,D66,H:H,H66)*10,0)</f>
        <v>2</v>
      </c>
      <c r="L66" s="2">
        <f t="shared" si="4"/>
        <v>22</v>
      </c>
    </row>
    <row r="67" spans="1:12" x14ac:dyDescent="0.2">
      <c r="A67">
        <v>66</v>
      </c>
      <c r="B67" t="s">
        <v>31</v>
      </c>
      <c r="C67" t="s">
        <v>55</v>
      </c>
      <c r="D67" t="s">
        <v>12</v>
      </c>
      <c r="E67">
        <v>926</v>
      </c>
      <c r="F67">
        <v>5</v>
      </c>
      <c r="G67">
        <v>953</v>
      </c>
      <c r="H67" t="str">
        <f t="shared" ref="H67:H130" si="5">LEFT(B67,4)</f>
        <v>2020</v>
      </c>
      <c r="I67">
        <f t="shared" ref="I67:I130" si="6">COUNTIFS(D:D,D67,H:H,H67)</f>
        <v>8</v>
      </c>
      <c r="J67">
        <f t="shared" ref="J67:J130" si="7">_xlfn.MAXIFS(I:I,H:H,H67)</f>
        <v>10</v>
      </c>
      <c r="K67" s="1">
        <f>ROUNDDOWN(COUNTIFS($D$1:D67,D67,$H$1:H67,H67)/COUNTIFS(D:D,D67,H:H,H67)*10,0)</f>
        <v>2</v>
      </c>
      <c r="L67" s="2">
        <f t="shared" ref="L67:L130" si="8">(VALUE(H67)-2018)*10+K67</f>
        <v>22</v>
      </c>
    </row>
    <row r="68" spans="1:12" x14ac:dyDescent="0.2">
      <c r="A68">
        <v>67</v>
      </c>
      <c r="B68" t="s">
        <v>31</v>
      </c>
      <c r="C68" t="s">
        <v>54</v>
      </c>
      <c r="D68" t="s">
        <v>14</v>
      </c>
      <c r="E68">
        <v>1024</v>
      </c>
      <c r="F68">
        <v>4</v>
      </c>
      <c r="G68">
        <v>1028</v>
      </c>
      <c r="H68" t="str">
        <f t="shared" si="5"/>
        <v>2020</v>
      </c>
      <c r="I68">
        <f t="shared" si="6"/>
        <v>9</v>
      </c>
      <c r="J68">
        <f t="shared" si="7"/>
        <v>10</v>
      </c>
      <c r="K68" s="1">
        <f>ROUNDDOWN(COUNTIFS($D$1:D68,D68,$H$1:H68,H68)/COUNTIFS(D:D,D68,H:H,H68)*10,0)</f>
        <v>2</v>
      </c>
      <c r="L68" s="2">
        <f t="shared" si="8"/>
        <v>22</v>
      </c>
    </row>
    <row r="69" spans="1:12" x14ac:dyDescent="0.2">
      <c r="A69">
        <v>68</v>
      </c>
      <c r="B69" t="s">
        <v>31</v>
      </c>
      <c r="C69" t="s">
        <v>54</v>
      </c>
      <c r="D69" t="s">
        <v>11</v>
      </c>
      <c r="E69">
        <v>1045</v>
      </c>
      <c r="F69">
        <v>2</v>
      </c>
      <c r="G69">
        <v>1035</v>
      </c>
      <c r="H69" t="str">
        <f t="shared" si="5"/>
        <v>2020</v>
      </c>
      <c r="I69">
        <f t="shared" si="6"/>
        <v>9</v>
      </c>
      <c r="J69">
        <f t="shared" si="7"/>
        <v>10</v>
      </c>
      <c r="K69" s="1">
        <f>ROUNDDOWN(COUNTIFS($D$1:D69,D69,$H$1:H69,H69)/COUNTIFS(D:D,D69,H:H,H69)*10,0)</f>
        <v>2</v>
      </c>
      <c r="L69" s="2">
        <f t="shared" si="8"/>
        <v>22</v>
      </c>
    </row>
    <row r="70" spans="1:12" x14ac:dyDescent="0.2">
      <c r="A70">
        <v>69</v>
      </c>
      <c r="B70" t="s">
        <v>32</v>
      </c>
      <c r="C70" t="s">
        <v>55</v>
      </c>
      <c r="D70" t="s">
        <v>6</v>
      </c>
      <c r="E70">
        <v>928</v>
      </c>
      <c r="F70">
        <v>3</v>
      </c>
      <c r="G70">
        <v>927</v>
      </c>
      <c r="H70" t="str">
        <f t="shared" si="5"/>
        <v>2020</v>
      </c>
      <c r="I70">
        <f t="shared" si="6"/>
        <v>8</v>
      </c>
      <c r="J70">
        <f t="shared" si="7"/>
        <v>10</v>
      </c>
      <c r="K70" s="1">
        <f>ROUNDDOWN(COUNTIFS($D$1:D70,D70,$H$1:H70,H70)/COUNTIFS(D:D,D70,H:H,H70)*10,0)</f>
        <v>3</v>
      </c>
      <c r="L70" s="2">
        <f t="shared" si="8"/>
        <v>23</v>
      </c>
    </row>
    <row r="71" spans="1:12" x14ac:dyDescent="0.2">
      <c r="A71">
        <v>70</v>
      </c>
      <c r="B71" t="s">
        <v>32</v>
      </c>
      <c r="C71" t="s">
        <v>55</v>
      </c>
      <c r="D71" t="s">
        <v>12</v>
      </c>
      <c r="E71">
        <v>953</v>
      </c>
      <c r="F71">
        <v>2</v>
      </c>
      <c r="G71">
        <v>941</v>
      </c>
      <c r="H71" t="str">
        <f t="shared" si="5"/>
        <v>2020</v>
      </c>
      <c r="I71">
        <f t="shared" si="6"/>
        <v>8</v>
      </c>
      <c r="J71">
        <f t="shared" si="7"/>
        <v>10</v>
      </c>
      <c r="K71" s="1">
        <f>ROUNDDOWN(COUNTIFS($D$1:D71,D71,$H$1:H71,H71)/COUNTIFS(D:D,D71,H:H,H71)*10,0)</f>
        <v>3</v>
      </c>
      <c r="L71" s="2">
        <f t="shared" si="8"/>
        <v>23</v>
      </c>
    </row>
    <row r="72" spans="1:12" x14ac:dyDescent="0.2">
      <c r="A72">
        <v>71</v>
      </c>
      <c r="B72" t="s">
        <v>32</v>
      </c>
      <c r="C72" t="s">
        <v>53</v>
      </c>
      <c r="D72" t="s">
        <v>87</v>
      </c>
      <c r="E72">
        <v>1039</v>
      </c>
      <c r="F72">
        <v>2</v>
      </c>
      <c r="G72">
        <v>1030</v>
      </c>
      <c r="H72" t="str">
        <f t="shared" si="5"/>
        <v>2020</v>
      </c>
      <c r="I72">
        <f t="shared" si="6"/>
        <v>10</v>
      </c>
      <c r="J72">
        <f t="shared" si="7"/>
        <v>10</v>
      </c>
      <c r="K72" s="1">
        <f>ROUNDDOWN(COUNTIFS($D$1:D72,D72,$H$1:H72,H72)/COUNTIFS(D:D,D72,H:H,H72)*10,0)</f>
        <v>3</v>
      </c>
      <c r="L72" s="2">
        <f t="shared" si="8"/>
        <v>23</v>
      </c>
    </row>
    <row r="73" spans="1:12" x14ac:dyDescent="0.2">
      <c r="A73">
        <v>72</v>
      </c>
      <c r="B73" t="s">
        <v>32</v>
      </c>
      <c r="C73" t="s">
        <v>53</v>
      </c>
      <c r="D73" t="s">
        <v>9</v>
      </c>
      <c r="E73">
        <v>1036</v>
      </c>
      <c r="F73">
        <v>6</v>
      </c>
      <c r="G73">
        <v>1058</v>
      </c>
      <c r="H73" t="str">
        <f t="shared" si="5"/>
        <v>2020</v>
      </c>
      <c r="I73">
        <f t="shared" si="6"/>
        <v>10</v>
      </c>
      <c r="J73">
        <f t="shared" si="7"/>
        <v>10</v>
      </c>
      <c r="K73" s="1">
        <f>ROUNDDOWN(COUNTIFS($D$1:D73,D73,$H$1:H73,H73)/COUNTIFS(D:D,D73,H:H,H73)*10,0)</f>
        <v>3</v>
      </c>
      <c r="L73" s="2">
        <f t="shared" si="8"/>
        <v>23</v>
      </c>
    </row>
    <row r="74" spans="1:12" x14ac:dyDescent="0.2">
      <c r="A74">
        <v>73</v>
      </c>
      <c r="B74" t="s">
        <v>33</v>
      </c>
      <c r="C74" t="s">
        <v>56</v>
      </c>
      <c r="D74" t="s">
        <v>7</v>
      </c>
      <c r="E74">
        <v>1066</v>
      </c>
      <c r="F74">
        <v>3</v>
      </c>
      <c r="G74">
        <v>1046</v>
      </c>
      <c r="H74" t="str">
        <f t="shared" si="5"/>
        <v>2020</v>
      </c>
      <c r="I74">
        <f t="shared" si="6"/>
        <v>9</v>
      </c>
      <c r="J74">
        <f t="shared" si="7"/>
        <v>10</v>
      </c>
      <c r="K74" s="1">
        <f>ROUNDDOWN(COUNTIFS($D$1:D74,D74,$H$1:H74,H74)/COUNTIFS(D:D,D74,H:H,H74)*10,0)</f>
        <v>3</v>
      </c>
      <c r="L74" s="2">
        <f t="shared" si="8"/>
        <v>23</v>
      </c>
    </row>
    <row r="75" spans="1:12" x14ac:dyDescent="0.2">
      <c r="A75">
        <v>74</v>
      </c>
      <c r="B75" t="s">
        <v>33</v>
      </c>
      <c r="C75" t="s">
        <v>56</v>
      </c>
      <c r="D75" t="s">
        <v>13</v>
      </c>
      <c r="E75">
        <v>915</v>
      </c>
      <c r="F75">
        <v>1</v>
      </c>
      <c r="G75">
        <v>895</v>
      </c>
      <c r="H75" t="str">
        <f t="shared" si="5"/>
        <v>2020</v>
      </c>
      <c r="I75">
        <f t="shared" si="6"/>
        <v>9</v>
      </c>
      <c r="J75">
        <f t="shared" si="7"/>
        <v>10</v>
      </c>
      <c r="K75" s="1">
        <f>ROUNDDOWN(COUNTIFS($D$1:D75,D75,$H$1:H75,H75)/COUNTIFS(D:D,D75,H:H,H75)*10,0)</f>
        <v>3</v>
      </c>
      <c r="L75" s="2">
        <f t="shared" si="8"/>
        <v>23</v>
      </c>
    </row>
    <row r="76" spans="1:12" x14ac:dyDescent="0.2">
      <c r="A76">
        <v>75</v>
      </c>
      <c r="B76" t="s">
        <v>33</v>
      </c>
      <c r="C76" t="s">
        <v>54</v>
      </c>
      <c r="D76" t="s">
        <v>14</v>
      </c>
      <c r="E76">
        <v>1028</v>
      </c>
      <c r="F76">
        <v>5</v>
      </c>
      <c r="G76">
        <v>1051</v>
      </c>
      <c r="H76" t="str">
        <f t="shared" si="5"/>
        <v>2020</v>
      </c>
      <c r="I76">
        <f t="shared" si="6"/>
        <v>9</v>
      </c>
      <c r="J76">
        <f t="shared" si="7"/>
        <v>10</v>
      </c>
      <c r="K76" s="1">
        <f>ROUNDDOWN(COUNTIFS($D$1:D76,D76,$H$1:H76,H76)/COUNTIFS(D:D,D76,H:H,H76)*10,0)</f>
        <v>3</v>
      </c>
      <c r="L76" s="2">
        <f t="shared" si="8"/>
        <v>23</v>
      </c>
    </row>
    <row r="77" spans="1:12" x14ac:dyDescent="0.2">
      <c r="A77">
        <v>76</v>
      </c>
      <c r="B77" t="s">
        <v>33</v>
      </c>
      <c r="C77" t="s">
        <v>54</v>
      </c>
      <c r="D77" t="s">
        <v>11</v>
      </c>
      <c r="E77">
        <v>1035</v>
      </c>
      <c r="F77">
        <v>4</v>
      </c>
      <c r="G77">
        <v>1052</v>
      </c>
      <c r="H77" t="str">
        <f t="shared" si="5"/>
        <v>2020</v>
      </c>
      <c r="I77">
        <f t="shared" si="6"/>
        <v>9</v>
      </c>
      <c r="J77">
        <f t="shared" si="7"/>
        <v>10</v>
      </c>
      <c r="K77" s="1">
        <f>ROUNDDOWN(COUNTIFS($D$1:D77,D77,$H$1:H77,H77)/COUNTIFS(D:D,D77,H:H,H77)*10,0)</f>
        <v>3</v>
      </c>
      <c r="L77" s="2">
        <f t="shared" si="8"/>
        <v>23</v>
      </c>
    </row>
    <row r="78" spans="1:12" x14ac:dyDescent="0.2">
      <c r="A78">
        <v>77</v>
      </c>
      <c r="B78" t="s">
        <v>34</v>
      </c>
      <c r="C78" t="s">
        <v>56</v>
      </c>
      <c r="D78" t="s">
        <v>7</v>
      </c>
      <c r="E78">
        <v>1046</v>
      </c>
      <c r="F78">
        <v>4</v>
      </c>
      <c r="G78">
        <v>1050</v>
      </c>
      <c r="H78" t="str">
        <f t="shared" si="5"/>
        <v>2020</v>
      </c>
      <c r="I78">
        <f t="shared" si="6"/>
        <v>9</v>
      </c>
      <c r="J78">
        <f t="shared" si="7"/>
        <v>10</v>
      </c>
      <c r="K78" s="1">
        <f>ROUNDDOWN(COUNTIFS($D$1:D78,D78,$H$1:H78,H78)/COUNTIFS(D:D,D78,H:H,H78)*10,0)</f>
        <v>4</v>
      </c>
      <c r="L78" s="2">
        <f t="shared" si="8"/>
        <v>24</v>
      </c>
    </row>
    <row r="79" spans="1:12" x14ac:dyDescent="0.2">
      <c r="A79">
        <v>78</v>
      </c>
      <c r="B79" t="s">
        <v>34</v>
      </c>
      <c r="C79" t="s">
        <v>56</v>
      </c>
      <c r="D79" t="s">
        <v>13</v>
      </c>
      <c r="E79">
        <v>895</v>
      </c>
      <c r="F79">
        <v>3</v>
      </c>
      <c r="G79">
        <v>898</v>
      </c>
      <c r="H79" t="str">
        <f t="shared" si="5"/>
        <v>2020</v>
      </c>
      <c r="I79">
        <f t="shared" si="6"/>
        <v>9</v>
      </c>
      <c r="J79">
        <f t="shared" si="7"/>
        <v>10</v>
      </c>
      <c r="K79" s="1">
        <f>ROUNDDOWN(COUNTIFS($D$1:D79,D79,$H$1:H79,H79)/COUNTIFS(D:D,D79,H:H,H79)*10,0)</f>
        <v>4</v>
      </c>
      <c r="L79" s="2">
        <f t="shared" si="8"/>
        <v>24</v>
      </c>
    </row>
    <row r="80" spans="1:12" x14ac:dyDescent="0.2">
      <c r="A80">
        <v>79</v>
      </c>
      <c r="B80" t="s">
        <v>34</v>
      </c>
      <c r="C80" t="s">
        <v>53</v>
      </c>
      <c r="D80" t="s">
        <v>87</v>
      </c>
      <c r="E80">
        <v>1030</v>
      </c>
      <c r="F80">
        <v>5</v>
      </c>
      <c r="G80">
        <v>1044</v>
      </c>
      <c r="H80" t="str">
        <f t="shared" si="5"/>
        <v>2020</v>
      </c>
      <c r="I80">
        <f t="shared" si="6"/>
        <v>10</v>
      </c>
      <c r="J80">
        <f t="shared" si="7"/>
        <v>10</v>
      </c>
      <c r="K80" s="1">
        <f>ROUNDDOWN(COUNTIFS($D$1:D80,D80,$H$1:H80,H80)/COUNTIFS(D:D,D80,H:H,H80)*10,0)</f>
        <v>4</v>
      </c>
      <c r="L80" s="2">
        <f t="shared" si="8"/>
        <v>24</v>
      </c>
    </row>
    <row r="81" spans="1:12" x14ac:dyDescent="0.2">
      <c r="A81">
        <v>80</v>
      </c>
      <c r="B81" t="s">
        <v>34</v>
      </c>
      <c r="C81" t="s">
        <v>53</v>
      </c>
      <c r="D81" t="s">
        <v>9</v>
      </c>
      <c r="E81">
        <v>1058</v>
      </c>
      <c r="F81">
        <v>2</v>
      </c>
      <c r="G81">
        <v>1037</v>
      </c>
      <c r="H81" t="str">
        <f t="shared" si="5"/>
        <v>2020</v>
      </c>
      <c r="I81">
        <f t="shared" si="6"/>
        <v>10</v>
      </c>
      <c r="J81">
        <f t="shared" si="7"/>
        <v>10</v>
      </c>
      <c r="K81" s="1">
        <f>ROUNDDOWN(COUNTIFS($D$1:D81,D81,$H$1:H81,H81)/COUNTIFS(D:D,D81,H:H,H81)*10,0)</f>
        <v>4</v>
      </c>
      <c r="L81" s="2">
        <f t="shared" si="8"/>
        <v>24</v>
      </c>
    </row>
    <row r="82" spans="1:12" x14ac:dyDescent="0.2">
      <c r="A82">
        <v>81</v>
      </c>
      <c r="B82" t="s">
        <v>35</v>
      </c>
      <c r="C82" t="s">
        <v>55</v>
      </c>
      <c r="D82" t="s">
        <v>6</v>
      </c>
      <c r="E82">
        <v>927</v>
      </c>
      <c r="F82">
        <v>1</v>
      </c>
      <c r="G82">
        <v>911</v>
      </c>
      <c r="H82" t="str">
        <f t="shared" si="5"/>
        <v>2020</v>
      </c>
      <c r="I82">
        <f t="shared" si="6"/>
        <v>8</v>
      </c>
      <c r="J82">
        <f t="shared" si="7"/>
        <v>10</v>
      </c>
      <c r="K82" s="1">
        <f>ROUNDDOWN(COUNTIFS($D$1:D82,D82,$H$1:H82,H82)/COUNTIFS(D:D,D82,H:H,H82)*10,0)</f>
        <v>5</v>
      </c>
      <c r="L82" s="2">
        <f t="shared" si="8"/>
        <v>25</v>
      </c>
    </row>
    <row r="83" spans="1:12" x14ac:dyDescent="0.2">
      <c r="A83">
        <v>82</v>
      </c>
      <c r="B83" t="s">
        <v>35</v>
      </c>
      <c r="C83" t="s">
        <v>55</v>
      </c>
      <c r="D83" t="s">
        <v>12</v>
      </c>
      <c r="E83">
        <v>941</v>
      </c>
      <c r="F83">
        <v>7</v>
      </c>
      <c r="G83">
        <v>978</v>
      </c>
      <c r="H83" t="str">
        <f t="shared" si="5"/>
        <v>2020</v>
      </c>
      <c r="I83">
        <f t="shared" si="6"/>
        <v>8</v>
      </c>
      <c r="J83">
        <f t="shared" si="7"/>
        <v>10</v>
      </c>
      <c r="K83" s="1">
        <f>ROUNDDOWN(COUNTIFS($D$1:D83,D83,$H$1:H83,H83)/COUNTIFS(D:D,D83,H:H,H83)*10,0)</f>
        <v>5</v>
      </c>
      <c r="L83" s="2">
        <f t="shared" si="8"/>
        <v>25</v>
      </c>
    </row>
    <row r="84" spans="1:12" x14ac:dyDescent="0.2">
      <c r="A84">
        <v>83</v>
      </c>
      <c r="B84" t="s">
        <v>35</v>
      </c>
      <c r="C84" t="s">
        <v>54</v>
      </c>
      <c r="D84" t="s">
        <v>14</v>
      </c>
      <c r="E84">
        <v>1051</v>
      </c>
      <c r="F84">
        <v>5</v>
      </c>
      <c r="G84">
        <v>1048</v>
      </c>
      <c r="H84" t="str">
        <f t="shared" si="5"/>
        <v>2020</v>
      </c>
      <c r="I84">
        <f t="shared" si="6"/>
        <v>9</v>
      </c>
      <c r="J84">
        <f t="shared" si="7"/>
        <v>10</v>
      </c>
      <c r="K84" s="1">
        <f>ROUNDDOWN(COUNTIFS($D$1:D84,D84,$H$1:H84,H84)/COUNTIFS(D:D,D84,H:H,H84)*10,0)</f>
        <v>4</v>
      </c>
      <c r="L84" s="2">
        <f t="shared" si="8"/>
        <v>24</v>
      </c>
    </row>
    <row r="85" spans="1:12" x14ac:dyDescent="0.2">
      <c r="A85">
        <v>84</v>
      </c>
      <c r="B85" t="s">
        <v>35</v>
      </c>
      <c r="C85" t="s">
        <v>54</v>
      </c>
      <c r="D85" t="s">
        <v>11</v>
      </c>
      <c r="E85">
        <v>1052</v>
      </c>
      <c r="F85">
        <v>2</v>
      </c>
      <c r="G85">
        <v>1034</v>
      </c>
      <c r="H85" t="str">
        <f t="shared" si="5"/>
        <v>2020</v>
      </c>
      <c r="I85">
        <f t="shared" si="6"/>
        <v>9</v>
      </c>
      <c r="J85">
        <f t="shared" si="7"/>
        <v>10</v>
      </c>
      <c r="K85" s="1">
        <f>ROUNDDOWN(COUNTIFS($D$1:D85,D85,$H$1:H85,H85)/COUNTIFS(D:D,D85,H:H,H85)*10,0)</f>
        <v>4</v>
      </c>
      <c r="L85" s="2">
        <f t="shared" si="8"/>
        <v>24</v>
      </c>
    </row>
    <row r="86" spans="1:12" x14ac:dyDescent="0.2">
      <c r="A86">
        <v>85</v>
      </c>
      <c r="B86" t="s">
        <v>36</v>
      </c>
      <c r="C86" t="s">
        <v>56</v>
      </c>
      <c r="D86" t="s">
        <v>7</v>
      </c>
      <c r="E86">
        <v>1050</v>
      </c>
      <c r="F86">
        <v>3</v>
      </c>
      <c r="G86">
        <v>1032</v>
      </c>
      <c r="H86" t="str">
        <f t="shared" si="5"/>
        <v>2020</v>
      </c>
      <c r="I86">
        <f t="shared" si="6"/>
        <v>9</v>
      </c>
      <c r="J86">
        <f t="shared" si="7"/>
        <v>10</v>
      </c>
      <c r="K86" s="1">
        <f>ROUNDDOWN(COUNTIFS($D$1:D86,D86,$H$1:H86,H86)/COUNTIFS(D:D,D86,H:H,H86)*10,0)</f>
        <v>5</v>
      </c>
      <c r="L86" s="2">
        <f t="shared" si="8"/>
        <v>25</v>
      </c>
    </row>
    <row r="87" spans="1:12" x14ac:dyDescent="0.2">
      <c r="A87">
        <v>86</v>
      </c>
      <c r="B87" t="s">
        <v>36</v>
      </c>
      <c r="C87" t="s">
        <v>56</v>
      </c>
      <c r="D87" t="s">
        <v>13</v>
      </c>
      <c r="E87">
        <v>898</v>
      </c>
      <c r="F87">
        <v>4</v>
      </c>
      <c r="G87">
        <v>894</v>
      </c>
      <c r="H87" t="str">
        <f t="shared" si="5"/>
        <v>2020</v>
      </c>
      <c r="I87">
        <f t="shared" si="6"/>
        <v>9</v>
      </c>
      <c r="J87">
        <f t="shared" si="7"/>
        <v>10</v>
      </c>
      <c r="K87" s="1">
        <f>ROUNDDOWN(COUNTIFS($D$1:D87,D87,$H$1:H87,H87)/COUNTIFS(D:D,D87,H:H,H87)*10,0)</f>
        <v>5</v>
      </c>
      <c r="L87" s="2">
        <f t="shared" si="8"/>
        <v>25</v>
      </c>
    </row>
    <row r="88" spans="1:12" x14ac:dyDescent="0.2">
      <c r="A88">
        <v>87</v>
      </c>
      <c r="B88" t="s">
        <v>36</v>
      </c>
      <c r="C88" t="s">
        <v>54</v>
      </c>
      <c r="D88" t="s">
        <v>14</v>
      </c>
      <c r="E88">
        <v>1048</v>
      </c>
      <c r="F88">
        <v>4</v>
      </c>
      <c r="G88">
        <v>1055</v>
      </c>
      <c r="H88" t="str">
        <f t="shared" si="5"/>
        <v>2020</v>
      </c>
      <c r="I88">
        <f t="shared" si="6"/>
        <v>9</v>
      </c>
      <c r="J88">
        <f t="shared" si="7"/>
        <v>10</v>
      </c>
      <c r="K88" s="1">
        <f>ROUNDDOWN(COUNTIFS($D$1:D88,D88,$H$1:H88,H88)/COUNTIFS(D:D,D88,H:H,H88)*10,0)</f>
        <v>5</v>
      </c>
      <c r="L88" s="2">
        <f t="shared" si="8"/>
        <v>25</v>
      </c>
    </row>
    <row r="89" spans="1:12" x14ac:dyDescent="0.2">
      <c r="A89">
        <v>88</v>
      </c>
      <c r="B89" t="s">
        <v>36</v>
      </c>
      <c r="C89" t="s">
        <v>54</v>
      </c>
      <c r="D89" t="s">
        <v>11</v>
      </c>
      <c r="E89">
        <v>1034</v>
      </c>
      <c r="F89">
        <v>5</v>
      </c>
      <c r="G89">
        <v>1049</v>
      </c>
      <c r="H89" t="str">
        <f t="shared" si="5"/>
        <v>2020</v>
      </c>
      <c r="I89">
        <f t="shared" si="6"/>
        <v>9</v>
      </c>
      <c r="J89">
        <f t="shared" si="7"/>
        <v>10</v>
      </c>
      <c r="K89" s="1">
        <f>ROUNDDOWN(COUNTIFS($D$1:D89,D89,$H$1:H89,H89)/COUNTIFS(D:D,D89,H:H,H89)*10,0)</f>
        <v>5</v>
      </c>
      <c r="L89" s="2">
        <f t="shared" si="8"/>
        <v>25</v>
      </c>
    </row>
    <row r="90" spans="1:12" x14ac:dyDescent="0.2">
      <c r="A90">
        <v>89</v>
      </c>
      <c r="B90" t="s">
        <v>37</v>
      </c>
      <c r="C90" t="s">
        <v>55</v>
      </c>
      <c r="D90" t="s">
        <v>6</v>
      </c>
      <c r="E90">
        <v>911</v>
      </c>
      <c r="F90">
        <v>2</v>
      </c>
      <c r="G90">
        <v>895</v>
      </c>
      <c r="H90" t="str">
        <f t="shared" si="5"/>
        <v>2020</v>
      </c>
      <c r="I90">
        <f t="shared" si="6"/>
        <v>8</v>
      </c>
      <c r="J90">
        <f t="shared" si="7"/>
        <v>10</v>
      </c>
      <c r="K90" s="1">
        <f>ROUNDDOWN(COUNTIFS($D$1:D90,D90,$H$1:H90,H90)/COUNTIFS(D:D,D90,H:H,H90)*10,0)</f>
        <v>6</v>
      </c>
      <c r="L90" s="2">
        <f t="shared" si="8"/>
        <v>26</v>
      </c>
    </row>
    <row r="91" spans="1:12" x14ac:dyDescent="0.2">
      <c r="A91">
        <v>90</v>
      </c>
      <c r="B91" t="s">
        <v>37</v>
      </c>
      <c r="C91" t="s">
        <v>55</v>
      </c>
      <c r="D91" t="s">
        <v>12</v>
      </c>
      <c r="E91">
        <v>978</v>
      </c>
      <c r="F91">
        <v>6</v>
      </c>
      <c r="G91">
        <v>999</v>
      </c>
      <c r="H91" t="str">
        <f t="shared" si="5"/>
        <v>2020</v>
      </c>
      <c r="I91">
        <f t="shared" si="6"/>
        <v>8</v>
      </c>
      <c r="J91">
        <f t="shared" si="7"/>
        <v>10</v>
      </c>
      <c r="K91" s="1">
        <f>ROUNDDOWN(COUNTIFS($D$1:D91,D91,$H$1:H91,H91)/COUNTIFS(D:D,D91,H:H,H91)*10,0)</f>
        <v>6</v>
      </c>
      <c r="L91" s="2">
        <f t="shared" si="8"/>
        <v>26</v>
      </c>
    </row>
    <row r="92" spans="1:12" x14ac:dyDescent="0.2">
      <c r="A92">
        <v>91</v>
      </c>
      <c r="B92" t="s">
        <v>37</v>
      </c>
      <c r="C92" t="s">
        <v>53</v>
      </c>
      <c r="D92" t="s">
        <v>87</v>
      </c>
      <c r="E92">
        <v>1044</v>
      </c>
      <c r="F92">
        <v>5</v>
      </c>
      <c r="G92">
        <v>1045</v>
      </c>
      <c r="H92" t="str">
        <f t="shared" si="5"/>
        <v>2020</v>
      </c>
      <c r="I92">
        <f t="shared" si="6"/>
        <v>10</v>
      </c>
      <c r="J92">
        <f t="shared" si="7"/>
        <v>10</v>
      </c>
      <c r="K92" s="1">
        <f>ROUNDDOWN(COUNTIFS($D$1:D92,D92,$H$1:H92,H92)/COUNTIFS(D:D,D92,H:H,H92)*10,0)</f>
        <v>5</v>
      </c>
      <c r="L92" s="2">
        <f t="shared" si="8"/>
        <v>25</v>
      </c>
    </row>
    <row r="93" spans="1:12" x14ac:dyDescent="0.2">
      <c r="A93">
        <v>92</v>
      </c>
      <c r="B93" t="s">
        <v>37</v>
      </c>
      <c r="C93" t="s">
        <v>53</v>
      </c>
      <c r="D93" t="s">
        <v>9</v>
      </c>
      <c r="E93">
        <v>1037</v>
      </c>
      <c r="F93">
        <v>4</v>
      </c>
      <c r="G93">
        <v>1031</v>
      </c>
      <c r="H93" t="str">
        <f t="shared" si="5"/>
        <v>2020</v>
      </c>
      <c r="I93">
        <f t="shared" si="6"/>
        <v>10</v>
      </c>
      <c r="J93">
        <f t="shared" si="7"/>
        <v>10</v>
      </c>
      <c r="K93" s="1">
        <f>ROUNDDOWN(COUNTIFS($D$1:D93,D93,$H$1:H93,H93)/COUNTIFS(D:D,D93,H:H,H93)*10,0)</f>
        <v>5</v>
      </c>
      <c r="L93" s="2">
        <f t="shared" si="8"/>
        <v>25</v>
      </c>
    </row>
    <row r="94" spans="1:12" x14ac:dyDescent="0.2">
      <c r="A94">
        <v>93</v>
      </c>
      <c r="B94" t="s">
        <v>38</v>
      </c>
      <c r="C94" t="s">
        <v>53</v>
      </c>
      <c r="D94" t="s">
        <v>87</v>
      </c>
      <c r="E94">
        <v>1045</v>
      </c>
      <c r="F94">
        <v>6</v>
      </c>
      <c r="G94">
        <v>1070</v>
      </c>
      <c r="H94" t="str">
        <f t="shared" si="5"/>
        <v>2020</v>
      </c>
      <c r="I94">
        <f t="shared" si="6"/>
        <v>10</v>
      </c>
      <c r="J94">
        <f t="shared" si="7"/>
        <v>10</v>
      </c>
      <c r="K94" s="1">
        <f>ROUNDDOWN(COUNTIFS($D$1:D94,D94,$H$1:H94,H94)/COUNTIFS(D:D,D94,H:H,H94)*10,0)</f>
        <v>6</v>
      </c>
      <c r="L94" s="2">
        <f t="shared" si="8"/>
        <v>26</v>
      </c>
    </row>
    <row r="95" spans="1:12" x14ac:dyDescent="0.2">
      <c r="A95">
        <v>94</v>
      </c>
      <c r="B95" t="s">
        <v>38</v>
      </c>
      <c r="C95" t="s">
        <v>54</v>
      </c>
      <c r="D95" t="s">
        <v>14</v>
      </c>
      <c r="E95">
        <v>1055</v>
      </c>
      <c r="F95">
        <v>3</v>
      </c>
      <c r="G95">
        <v>1041</v>
      </c>
      <c r="H95" t="str">
        <f t="shared" si="5"/>
        <v>2020</v>
      </c>
      <c r="I95">
        <f t="shared" si="6"/>
        <v>9</v>
      </c>
      <c r="J95">
        <f t="shared" si="7"/>
        <v>10</v>
      </c>
      <c r="K95" s="1">
        <f>ROUNDDOWN(COUNTIFS($D$1:D95,D95,$H$1:H95,H95)/COUNTIFS(D:D,D95,H:H,H95)*10,0)</f>
        <v>6</v>
      </c>
      <c r="L95" s="2">
        <f t="shared" si="8"/>
        <v>26</v>
      </c>
    </row>
    <row r="96" spans="1:12" x14ac:dyDescent="0.2">
      <c r="A96">
        <v>95</v>
      </c>
      <c r="B96" t="s">
        <v>38</v>
      </c>
      <c r="C96" t="s">
        <v>53</v>
      </c>
      <c r="D96" t="s">
        <v>9</v>
      </c>
      <c r="E96">
        <v>1031</v>
      </c>
      <c r="F96">
        <v>3</v>
      </c>
      <c r="G96">
        <v>1024</v>
      </c>
      <c r="H96" t="str">
        <f t="shared" si="5"/>
        <v>2020</v>
      </c>
      <c r="I96">
        <f t="shared" si="6"/>
        <v>10</v>
      </c>
      <c r="J96">
        <f t="shared" si="7"/>
        <v>10</v>
      </c>
      <c r="K96" s="1">
        <f>ROUNDDOWN(COUNTIFS($D$1:D96,D96,$H$1:H96,H96)/COUNTIFS(D:D,D96,H:H,H96)*10,0)</f>
        <v>6</v>
      </c>
      <c r="L96" s="2">
        <f t="shared" si="8"/>
        <v>26</v>
      </c>
    </row>
    <row r="97" spans="1:12" x14ac:dyDescent="0.2">
      <c r="A97">
        <v>96</v>
      </c>
      <c r="B97" t="s">
        <v>38</v>
      </c>
      <c r="C97" t="s">
        <v>54</v>
      </c>
      <c r="D97" t="s">
        <v>11</v>
      </c>
      <c r="E97">
        <v>1049</v>
      </c>
      <c r="F97">
        <v>4</v>
      </c>
      <c r="G97">
        <v>1045</v>
      </c>
      <c r="H97" t="str">
        <f t="shared" si="5"/>
        <v>2020</v>
      </c>
      <c r="I97">
        <f t="shared" si="6"/>
        <v>9</v>
      </c>
      <c r="J97">
        <f t="shared" si="7"/>
        <v>10</v>
      </c>
      <c r="K97" s="1">
        <f>ROUNDDOWN(COUNTIFS($D$1:D97,D97,$H$1:H97,H97)/COUNTIFS(D:D,D97,H:H,H97)*10,0)</f>
        <v>6</v>
      </c>
      <c r="L97" s="2">
        <f t="shared" si="8"/>
        <v>26</v>
      </c>
    </row>
    <row r="98" spans="1:12" x14ac:dyDescent="0.2">
      <c r="A98">
        <v>97</v>
      </c>
      <c r="B98" t="s">
        <v>39</v>
      </c>
      <c r="C98" t="s">
        <v>55</v>
      </c>
      <c r="D98" t="s">
        <v>6</v>
      </c>
      <c r="E98">
        <v>895</v>
      </c>
      <c r="F98">
        <v>4</v>
      </c>
      <c r="G98">
        <v>919</v>
      </c>
      <c r="H98" t="str">
        <f t="shared" si="5"/>
        <v>2020</v>
      </c>
      <c r="I98">
        <f t="shared" si="6"/>
        <v>8</v>
      </c>
      <c r="J98">
        <f t="shared" si="7"/>
        <v>10</v>
      </c>
      <c r="K98" s="1">
        <f>ROUNDDOWN(COUNTIFS($D$1:D98,D98,$H$1:H98,H98)/COUNTIFS(D:D,D98,H:H,H98)*10,0)</f>
        <v>7</v>
      </c>
      <c r="L98" s="2">
        <f t="shared" si="8"/>
        <v>27</v>
      </c>
    </row>
    <row r="99" spans="1:12" x14ac:dyDescent="0.2">
      <c r="A99">
        <v>98</v>
      </c>
      <c r="B99" t="s">
        <v>39</v>
      </c>
      <c r="C99" t="s">
        <v>56</v>
      </c>
      <c r="D99" t="s">
        <v>7</v>
      </c>
      <c r="E99">
        <v>1032</v>
      </c>
      <c r="F99">
        <v>3</v>
      </c>
      <c r="G99">
        <v>1028</v>
      </c>
      <c r="H99" t="str">
        <f t="shared" si="5"/>
        <v>2020</v>
      </c>
      <c r="I99">
        <f t="shared" si="6"/>
        <v>9</v>
      </c>
      <c r="J99">
        <f t="shared" si="7"/>
        <v>10</v>
      </c>
      <c r="K99" s="1">
        <f>ROUNDDOWN(COUNTIFS($D$1:D99,D99,$H$1:H99,H99)/COUNTIFS(D:D,D99,H:H,H99)*10,0)</f>
        <v>6</v>
      </c>
      <c r="L99" s="2">
        <f t="shared" si="8"/>
        <v>26</v>
      </c>
    </row>
    <row r="100" spans="1:12" x14ac:dyDescent="0.2">
      <c r="A100">
        <v>99</v>
      </c>
      <c r="B100" t="s">
        <v>39</v>
      </c>
      <c r="C100" t="s">
        <v>55</v>
      </c>
      <c r="D100" t="s">
        <v>12</v>
      </c>
      <c r="E100">
        <v>999</v>
      </c>
      <c r="F100">
        <v>2</v>
      </c>
      <c r="G100">
        <v>998</v>
      </c>
      <c r="H100" t="str">
        <f t="shared" si="5"/>
        <v>2020</v>
      </c>
      <c r="I100">
        <f t="shared" si="6"/>
        <v>8</v>
      </c>
      <c r="J100">
        <f t="shared" si="7"/>
        <v>10</v>
      </c>
      <c r="K100" s="1">
        <f>ROUNDDOWN(COUNTIFS($D$1:D100,D100,$H$1:H100,H100)/COUNTIFS(D:D,D100,H:H,H100)*10,0)</f>
        <v>7</v>
      </c>
      <c r="L100" s="2">
        <f t="shared" si="8"/>
        <v>27</v>
      </c>
    </row>
    <row r="101" spans="1:12" x14ac:dyDescent="0.2">
      <c r="A101">
        <v>100</v>
      </c>
      <c r="B101" t="s">
        <v>39</v>
      </c>
      <c r="C101" t="s">
        <v>56</v>
      </c>
      <c r="D101" t="s">
        <v>13</v>
      </c>
      <c r="E101">
        <v>894</v>
      </c>
      <c r="F101">
        <v>1</v>
      </c>
      <c r="G101">
        <v>875</v>
      </c>
      <c r="H101" t="str">
        <f t="shared" si="5"/>
        <v>2020</v>
      </c>
      <c r="I101">
        <f t="shared" si="6"/>
        <v>9</v>
      </c>
      <c r="J101">
        <f t="shared" si="7"/>
        <v>10</v>
      </c>
      <c r="K101" s="1">
        <f>ROUNDDOWN(COUNTIFS($D$1:D101,D101,$H$1:H101,H101)/COUNTIFS(D:D,D101,H:H,H101)*10,0)</f>
        <v>6</v>
      </c>
      <c r="L101" s="2">
        <f t="shared" si="8"/>
        <v>26</v>
      </c>
    </row>
    <row r="102" spans="1:12" x14ac:dyDescent="0.2">
      <c r="A102">
        <v>101</v>
      </c>
      <c r="B102" t="s">
        <v>40</v>
      </c>
      <c r="C102" t="s">
        <v>53</v>
      </c>
      <c r="D102" t="s">
        <v>87</v>
      </c>
      <c r="E102">
        <v>1070</v>
      </c>
      <c r="F102">
        <v>3</v>
      </c>
      <c r="G102">
        <v>1051</v>
      </c>
      <c r="H102" t="str">
        <f t="shared" si="5"/>
        <v>2020</v>
      </c>
      <c r="I102">
        <f t="shared" si="6"/>
        <v>10</v>
      </c>
      <c r="J102">
        <f t="shared" si="7"/>
        <v>10</v>
      </c>
      <c r="K102" s="1">
        <f>ROUNDDOWN(COUNTIFS($D$1:D102,D102,$H$1:H102,H102)/COUNTIFS(D:D,D102,H:H,H102)*10,0)</f>
        <v>7</v>
      </c>
      <c r="L102" s="2">
        <f t="shared" si="8"/>
        <v>27</v>
      </c>
    </row>
    <row r="103" spans="1:12" x14ac:dyDescent="0.2">
      <c r="A103">
        <v>102</v>
      </c>
      <c r="B103" t="s">
        <v>40</v>
      </c>
      <c r="C103" t="s">
        <v>54</v>
      </c>
      <c r="D103" t="s">
        <v>14</v>
      </c>
      <c r="E103">
        <v>1041</v>
      </c>
      <c r="F103">
        <v>5</v>
      </c>
      <c r="G103">
        <v>1060</v>
      </c>
      <c r="H103" t="str">
        <f t="shared" si="5"/>
        <v>2020</v>
      </c>
      <c r="I103">
        <f t="shared" si="6"/>
        <v>9</v>
      </c>
      <c r="J103">
        <f t="shared" si="7"/>
        <v>10</v>
      </c>
      <c r="K103" s="1">
        <f>ROUNDDOWN(COUNTIFS($D$1:D103,D103,$H$1:H103,H103)/COUNTIFS(D:D,D103,H:H,H103)*10,0)</f>
        <v>7</v>
      </c>
      <c r="L103" s="2">
        <f t="shared" si="8"/>
        <v>27</v>
      </c>
    </row>
    <row r="104" spans="1:12" x14ac:dyDescent="0.2">
      <c r="A104">
        <v>103</v>
      </c>
      <c r="B104" t="s">
        <v>40</v>
      </c>
      <c r="C104" t="s">
        <v>53</v>
      </c>
      <c r="D104" t="s">
        <v>9</v>
      </c>
      <c r="E104">
        <v>1024</v>
      </c>
      <c r="F104">
        <v>4</v>
      </c>
      <c r="G104">
        <v>1017</v>
      </c>
      <c r="H104" t="str">
        <f t="shared" si="5"/>
        <v>2020</v>
      </c>
      <c r="I104">
        <f t="shared" si="6"/>
        <v>10</v>
      </c>
      <c r="J104">
        <f t="shared" si="7"/>
        <v>10</v>
      </c>
      <c r="K104" s="1">
        <f>ROUNDDOWN(COUNTIFS($D$1:D104,D104,$H$1:H104,H104)/COUNTIFS(D:D,D104,H:H,H104)*10,0)</f>
        <v>7</v>
      </c>
      <c r="L104" s="2">
        <f t="shared" si="8"/>
        <v>27</v>
      </c>
    </row>
    <row r="105" spans="1:12" x14ac:dyDescent="0.2">
      <c r="A105">
        <v>104</v>
      </c>
      <c r="B105" t="s">
        <v>40</v>
      </c>
      <c r="C105" t="s">
        <v>54</v>
      </c>
      <c r="D105" t="s">
        <v>11</v>
      </c>
      <c r="E105">
        <v>1045</v>
      </c>
      <c r="F105">
        <v>4</v>
      </c>
      <c r="G105">
        <v>1052</v>
      </c>
      <c r="H105" t="str">
        <f t="shared" si="5"/>
        <v>2020</v>
      </c>
      <c r="I105">
        <f t="shared" si="6"/>
        <v>9</v>
      </c>
      <c r="J105">
        <f t="shared" si="7"/>
        <v>10</v>
      </c>
      <c r="K105" s="1">
        <f>ROUNDDOWN(COUNTIFS($D$1:D105,D105,$H$1:H105,H105)/COUNTIFS(D:D,D105,H:H,H105)*10,0)</f>
        <v>7</v>
      </c>
      <c r="L105" s="2">
        <f t="shared" si="8"/>
        <v>27</v>
      </c>
    </row>
    <row r="106" spans="1:12" x14ac:dyDescent="0.2">
      <c r="A106">
        <v>105</v>
      </c>
      <c r="B106" t="s">
        <v>41</v>
      </c>
      <c r="C106" t="s">
        <v>55</v>
      </c>
      <c r="D106" t="s">
        <v>6</v>
      </c>
      <c r="E106">
        <v>919</v>
      </c>
      <c r="F106">
        <v>2</v>
      </c>
      <c r="G106">
        <v>901</v>
      </c>
      <c r="H106" t="str">
        <f t="shared" si="5"/>
        <v>2020</v>
      </c>
      <c r="I106">
        <f t="shared" si="6"/>
        <v>8</v>
      </c>
      <c r="J106">
        <f t="shared" si="7"/>
        <v>10</v>
      </c>
      <c r="K106" s="1">
        <f>ROUNDDOWN(COUNTIFS($D$1:D106,D106,$H$1:H106,H106)/COUNTIFS(D:D,D106,H:H,H106)*10,0)</f>
        <v>8</v>
      </c>
      <c r="L106" s="2">
        <f t="shared" si="8"/>
        <v>28</v>
      </c>
    </row>
    <row r="107" spans="1:12" x14ac:dyDescent="0.2">
      <c r="A107">
        <v>106</v>
      </c>
      <c r="B107" t="s">
        <v>41</v>
      </c>
      <c r="C107" t="s">
        <v>56</v>
      </c>
      <c r="D107" t="s">
        <v>7</v>
      </c>
      <c r="E107">
        <v>1028</v>
      </c>
      <c r="F107">
        <v>5</v>
      </c>
      <c r="G107">
        <v>1038</v>
      </c>
      <c r="H107" t="str">
        <f t="shared" si="5"/>
        <v>2020</v>
      </c>
      <c r="I107">
        <f t="shared" si="6"/>
        <v>9</v>
      </c>
      <c r="J107">
        <f t="shared" si="7"/>
        <v>10</v>
      </c>
      <c r="K107" s="1">
        <f>ROUNDDOWN(COUNTIFS($D$1:D107,D107,$H$1:H107,H107)/COUNTIFS(D:D,D107,H:H,H107)*10,0)</f>
        <v>7</v>
      </c>
      <c r="L107" s="2">
        <f t="shared" si="8"/>
        <v>27</v>
      </c>
    </row>
    <row r="108" spans="1:12" x14ac:dyDescent="0.2">
      <c r="A108">
        <v>107</v>
      </c>
      <c r="B108" t="s">
        <v>41</v>
      </c>
      <c r="C108" t="s">
        <v>55</v>
      </c>
      <c r="D108" t="s">
        <v>12</v>
      </c>
      <c r="E108">
        <v>998</v>
      </c>
      <c r="F108">
        <v>5</v>
      </c>
      <c r="G108">
        <v>1005</v>
      </c>
      <c r="H108" t="str">
        <f t="shared" si="5"/>
        <v>2020</v>
      </c>
      <c r="I108">
        <f t="shared" si="6"/>
        <v>8</v>
      </c>
      <c r="J108">
        <f t="shared" si="7"/>
        <v>10</v>
      </c>
      <c r="K108" s="1">
        <f>ROUNDDOWN(COUNTIFS($D$1:D108,D108,$H$1:H108,H108)/COUNTIFS(D:D,D108,H:H,H108)*10,0)</f>
        <v>8</v>
      </c>
      <c r="L108" s="2">
        <f t="shared" si="8"/>
        <v>28</v>
      </c>
    </row>
    <row r="109" spans="1:12" x14ac:dyDescent="0.2">
      <c r="A109">
        <v>108</v>
      </c>
      <c r="B109" t="s">
        <v>41</v>
      </c>
      <c r="C109" t="s">
        <v>56</v>
      </c>
      <c r="D109" t="s">
        <v>13</v>
      </c>
      <c r="E109">
        <v>875</v>
      </c>
      <c r="F109">
        <v>3</v>
      </c>
      <c r="G109">
        <v>876</v>
      </c>
      <c r="H109" t="str">
        <f t="shared" si="5"/>
        <v>2020</v>
      </c>
      <c r="I109">
        <f t="shared" si="6"/>
        <v>9</v>
      </c>
      <c r="J109">
        <f t="shared" si="7"/>
        <v>10</v>
      </c>
      <c r="K109" s="1">
        <f>ROUNDDOWN(COUNTIFS($D$1:D109,D109,$H$1:H109,H109)/COUNTIFS(D:D,D109,H:H,H109)*10,0)</f>
        <v>7</v>
      </c>
      <c r="L109" s="2">
        <f t="shared" si="8"/>
        <v>27</v>
      </c>
    </row>
    <row r="110" spans="1:12" x14ac:dyDescent="0.2">
      <c r="A110">
        <v>109</v>
      </c>
      <c r="B110" t="s">
        <v>42</v>
      </c>
      <c r="C110" t="s">
        <v>56</v>
      </c>
      <c r="D110" t="s">
        <v>7</v>
      </c>
      <c r="E110">
        <v>1038</v>
      </c>
      <c r="F110">
        <v>6</v>
      </c>
      <c r="G110">
        <v>1056</v>
      </c>
      <c r="H110" t="str">
        <f t="shared" si="5"/>
        <v>2020</v>
      </c>
      <c r="I110">
        <f t="shared" si="6"/>
        <v>9</v>
      </c>
      <c r="J110">
        <f t="shared" si="7"/>
        <v>10</v>
      </c>
      <c r="K110" s="1">
        <f>ROUNDDOWN(COUNTIFS($D$1:D110,D110,$H$1:H110,H110)/COUNTIFS(D:D,D110,H:H,H110)*10,0)</f>
        <v>8</v>
      </c>
      <c r="L110" s="2">
        <f t="shared" si="8"/>
        <v>28</v>
      </c>
    </row>
    <row r="111" spans="1:12" x14ac:dyDescent="0.2">
      <c r="A111">
        <v>110</v>
      </c>
      <c r="B111" t="s">
        <v>42</v>
      </c>
      <c r="C111" t="s">
        <v>56</v>
      </c>
      <c r="D111" t="s">
        <v>13</v>
      </c>
      <c r="E111">
        <v>876</v>
      </c>
      <c r="F111">
        <v>1</v>
      </c>
      <c r="G111">
        <v>859</v>
      </c>
      <c r="H111" t="str">
        <f t="shared" si="5"/>
        <v>2020</v>
      </c>
      <c r="I111">
        <f t="shared" si="6"/>
        <v>9</v>
      </c>
      <c r="J111">
        <f t="shared" si="7"/>
        <v>10</v>
      </c>
      <c r="K111" s="1">
        <f>ROUNDDOWN(COUNTIFS($D$1:D111,D111,$H$1:H111,H111)/COUNTIFS(D:D,D111,H:H,H111)*10,0)</f>
        <v>8</v>
      </c>
      <c r="L111" s="2">
        <f t="shared" si="8"/>
        <v>28</v>
      </c>
    </row>
    <row r="112" spans="1:12" x14ac:dyDescent="0.2">
      <c r="A112">
        <v>111</v>
      </c>
      <c r="B112" t="s">
        <v>42</v>
      </c>
      <c r="C112" t="s">
        <v>53</v>
      </c>
      <c r="D112" t="s">
        <v>87</v>
      </c>
      <c r="E112">
        <v>1051</v>
      </c>
      <c r="F112">
        <v>4</v>
      </c>
      <c r="G112">
        <v>1047</v>
      </c>
      <c r="H112" t="str">
        <f t="shared" si="5"/>
        <v>2020</v>
      </c>
      <c r="I112">
        <f t="shared" si="6"/>
        <v>10</v>
      </c>
      <c r="J112">
        <f t="shared" si="7"/>
        <v>10</v>
      </c>
      <c r="K112" s="1">
        <f>ROUNDDOWN(COUNTIFS($D$1:D112,D112,$H$1:H112,H112)/COUNTIFS(D:D,D112,H:H,H112)*10,0)</f>
        <v>8</v>
      </c>
      <c r="L112" s="2">
        <f t="shared" si="8"/>
        <v>28</v>
      </c>
    </row>
    <row r="113" spans="1:12" x14ac:dyDescent="0.2">
      <c r="A113">
        <v>112</v>
      </c>
      <c r="B113" t="s">
        <v>42</v>
      </c>
      <c r="C113" t="s">
        <v>53</v>
      </c>
      <c r="D113" t="s">
        <v>9</v>
      </c>
      <c r="E113">
        <v>1017</v>
      </c>
      <c r="F113">
        <v>5</v>
      </c>
      <c r="G113">
        <v>1020</v>
      </c>
      <c r="H113" t="str">
        <f t="shared" si="5"/>
        <v>2020</v>
      </c>
      <c r="I113">
        <f t="shared" si="6"/>
        <v>10</v>
      </c>
      <c r="J113">
        <f t="shared" si="7"/>
        <v>10</v>
      </c>
      <c r="K113" s="1">
        <f>ROUNDDOWN(COUNTIFS($D$1:D113,D113,$H$1:H113,H113)/COUNTIFS(D:D,D113,H:H,H113)*10,0)</f>
        <v>8</v>
      </c>
      <c r="L113" s="2">
        <f t="shared" si="8"/>
        <v>28</v>
      </c>
    </row>
    <row r="114" spans="1:12" x14ac:dyDescent="0.2">
      <c r="A114">
        <v>113</v>
      </c>
      <c r="B114" t="s">
        <v>43</v>
      </c>
      <c r="C114" t="s">
        <v>6</v>
      </c>
      <c r="D114" t="s">
        <v>6</v>
      </c>
      <c r="E114">
        <v>901</v>
      </c>
      <c r="F114">
        <v>2</v>
      </c>
      <c r="G114">
        <v>893</v>
      </c>
      <c r="H114" t="str">
        <f t="shared" si="5"/>
        <v>2020</v>
      </c>
      <c r="I114">
        <f t="shared" si="6"/>
        <v>8</v>
      </c>
      <c r="J114">
        <f t="shared" si="7"/>
        <v>10</v>
      </c>
      <c r="K114" s="1">
        <f>ROUNDDOWN(COUNTIFS($D$1:D114,D114,$H$1:H114,H114)/COUNTIFS(D:D,D114,H:H,H114)*10,0)</f>
        <v>10</v>
      </c>
      <c r="L114" s="2">
        <f t="shared" si="8"/>
        <v>30</v>
      </c>
    </row>
    <row r="115" spans="1:12" x14ac:dyDescent="0.2">
      <c r="A115">
        <v>114</v>
      </c>
      <c r="B115" t="s">
        <v>43</v>
      </c>
      <c r="C115" t="s">
        <v>12</v>
      </c>
      <c r="D115" t="s">
        <v>12</v>
      </c>
      <c r="E115">
        <v>1005</v>
      </c>
      <c r="F115">
        <v>4</v>
      </c>
      <c r="G115">
        <v>1013</v>
      </c>
      <c r="H115" t="str">
        <f t="shared" si="5"/>
        <v>2020</v>
      </c>
      <c r="I115">
        <f t="shared" si="6"/>
        <v>8</v>
      </c>
      <c r="J115">
        <f t="shared" si="7"/>
        <v>10</v>
      </c>
      <c r="K115" s="1">
        <f>ROUNDDOWN(COUNTIFS($D$1:D115,D115,$H$1:H115,H115)/COUNTIFS(D:D,D115,H:H,H115)*10,0)</f>
        <v>10</v>
      </c>
      <c r="L115" s="2">
        <f t="shared" si="8"/>
        <v>30</v>
      </c>
    </row>
    <row r="116" spans="1:12" x14ac:dyDescent="0.2">
      <c r="A116">
        <v>115</v>
      </c>
      <c r="B116" t="s">
        <v>44</v>
      </c>
      <c r="C116" t="s">
        <v>7</v>
      </c>
      <c r="D116" t="s">
        <v>7</v>
      </c>
      <c r="E116">
        <v>1056</v>
      </c>
      <c r="F116">
        <v>4</v>
      </c>
      <c r="G116">
        <v>1046</v>
      </c>
      <c r="H116" t="str">
        <f t="shared" si="5"/>
        <v>2020</v>
      </c>
      <c r="I116">
        <f t="shared" si="6"/>
        <v>9</v>
      </c>
      <c r="J116">
        <f t="shared" si="7"/>
        <v>10</v>
      </c>
      <c r="K116" s="1">
        <f>ROUNDDOWN(COUNTIFS($D$1:D116,D116,$H$1:H116,H116)/COUNTIFS(D:D,D116,H:H,H116)*10,0)</f>
        <v>10</v>
      </c>
      <c r="L116" s="2">
        <f t="shared" si="8"/>
        <v>30</v>
      </c>
    </row>
    <row r="117" spans="1:12" x14ac:dyDescent="0.2">
      <c r="A117">
        <v>116</v>
      </c>
      <c r="B117" t="s">
        <v>44</v>
      </c>
      <c r="C117" t="s">
        <v>13</v>
      </c>
      <c r="D117" t="s">
        <v>13</v>
      </c>
      <c r="E117">
        <v>859</v>
      </c>
      <c r="F117">
        <v>5</v>
      </c>
      <c r="G117">
        <v>869</v>
      </c>
      <c r="H117" t="str">
        <f t="shared" si="5"/>
        <v>2020</v>
      </c>
      <c r="I117">
        <f t="shared" si="6"/>
        <v>9</v>
      </c>
      <c r="J117">
        <f t="shared" si="7"/>
        <v>10</v>
      </c>
      <c r="K117" s="1">
        <f>ROUNDDOWN(COUNTIFS($D$1:D117,D117,$H$1:H117,H117)/COUNTIFS(D:D,D117,H:H,H117)*10,0)</f>
        <v>10</v>
      </c>
      <c r="L117" s="2">
        <f t="shared" si="8"/>
        <v>30</v>
      </c>
    </row>
    <row r="118" spans="1:12" x14ac:dyDescent="0.2">
      <c r="A118">
        <v>117</v>
      </c>
      <c r="B118" t="s">
        <v>45</v>
      </c>
      <c r="C118" t="s">
        <v>53</v>
      </c>
      <c r="D118" t="s">
        <v>87</v>
      </c>
      <c r="E118">
        <v>1047</v>
      </c>
      <c r="F118">
        <v>2</v>
      </c>
      <c r="G118">
        <v>1034</v>
      </c>
      <c r="H118" t="str">
        <f t="shared" si="5"/>
        <v>2020</v>
      </c>
      <c r="I118">
        <f t="shared" si="6"/>
        <v>10</v>
      </c>
      <c r="J118">
        <f t="shared" si="7"/>
        <v>10</v>
      </c>
      <c r="K118" s="1">
        <f>ROUNDDOWN(COUNTIFS($D$1:D118,D118,$H$1:H118,H118)/COUNTIFS(D:D,D118,H:H,H118)*10,0)</f>
        <v>9</v>
      </c>
      <c r="L118" s="2">
        <f t="shared" si="8"/>
        <v>29</v>
      </c>
    </row>
    <row r="119" spans="1:12" x14ac:dyDescent="0.2">
      <c r="A119">
        <v>118</v>
      </c>
      <c r="B119" t="s">
        <v>45</v>
      </c>
      <c r="C119" t="s">
        <v>54</v>
      </c>
      <c r="D119" t="s">
        <v>14</v>
      </c>
      <c r="E119">
        <v>1060</v>
      </c>
      <c r="F119">
        <v>5</v>
      </c>
      <c r="G119">
        <v>1061</v>
      </c>
      <c r="H119" t="str">
        <f t="shared" si="5"/>
        <v>2020</v>
      </c>
      <c r="I119">
        <f t="shared" si="6"/>
        <v>9</v>
      </c>
      <c r="J119">
        <f t="shared" si="7"/>
        <v>10</v>
      </c>
      <c r="K119" s="1">
        <f>ROUNDDOWN(COUNTIFS($D$1:D119,D119,$H$1:H119,H119)/COUNTIFS(D:D,D119,H:H,H119)*10,0)</f>
        <v>8</v>
      </c>
      <c r="L119" s="2">
        <f t="shared" si="8"/>
        <v>28</v>
      </c>
    </row>
    <row r="120" spans="1:12" x14ac:dyDescent="0.2">
      <c r="A120">
        <v>119</v>
      </c>
      <c r="B120" t="s">
        <v>45</v>
      </c>
      <c r="C120" t="s">
        <v>53</v>
      </c>
      <c r="D120" t="s">
        <v>9</v>
      </c>
      <c r="E120">
        <v>1020</v>
      </c>
      <c r="F120">
        <v>7</v>
      </c>
      <c r="G120">
        <v>1052</v>
      </c>
      <c r="H120" t="str">
        <f t="shared" si="5"/>
        <v>2020</v>
      </c>
      <c r="I120">
        <f t="shared" si="6"/>
        <v>10</v>
      </c>
      <c r="J120">
        <f t="shared" si="7"/>
        <v>10</v>
      </c>
      <c r="K120" s="1">
        <f>ROUNDDOWN(COUNTIFS($D$1:D120,D120,$H$1:H120,H120)/COUNTIFS(D:D,D120,H:H,H120)*10,0)</f>
        <v>9</v>
      </c>
      <c r="L120" s="2">
        <f t="shared" si="8"/>
        <v>29</v>
      </c>
    </row>
    <row r="121" spans="1:12" x14ac:dyDescent="0.2">
      <c r="A121">
        <v>120</v>
      </c>
      <c r="B121" t="s">
        <v>45</v>
      </c>
      <c r="C121" t="s">
        <v>54</v>
      </c>
      <c r="D121" t="s">
        <v>11</v>
      </c>
      <c r="E121">
        <v>1052</v>
      </c>
      <c r="F121">
        <v>2</v>
      </c>
      <c r="G121">
        <v>1032</v>
      </c>
      <c r="H121" t="str">
        <f t="shared" si="5"/>
        <v>2020</v>
      </c>
      <c r="I121">
        <f t="shared" si="6"/>
        <v>9</v>
      </c>
      <c r="J121">
        <f t="shared" si="7"/>
        <v>10</v>
      </c>
      <c r="K121" s="1">
        <f>ROUNDDOWN(COUNTIFS($D$1:D121,D121,$H$1:H121,H121)/COUNTIFS(D:D,D121,H:H,H121)*10,0)</f>
        <v>8</v>
      </c>
      <c r="L121" s="2">
        <f t="shared" si="8"/>
        <v>28</v>
      </c>
    </row>
    <row r="122" spans="1:12" x14ac:dyDescent="0.2">
      <c r="A122">
        <v>121</v>
      </c>
      <c r="B122" t="s">
        <v>46</v>
      </c>
      <c r="C122" t="s">
        <v>14</v>
      </c>
      <c r="D122" t="s">
        <v>14</v>
      </c>
      <c r="E122">
        <v>1061</v>
      </c>
      <c r="F122">
        <v>2</v>
      </c>
      <c r="G122">
        <v>1053</v>
      </c>
      <c r="H122" t="str">
        <f t="shared" si="5"/>
        <v>2020</v>
      </c>
      <c r="I122">
        <f t="shared" si="6"/>
        <v>9</v>
      </c>
      <c r="J122">
        <f t="shared" si="7"/>
        <v>10</v>
      </c>
      <c r="K122" s="1">
        <f>ROUNDDOWN(COUNTIFS($D$1:D122,D122,$H$1:H122,H122)/COUNTIFS(D:D,D122,H:H,H122)*10,0)</f>
        <v>10</v>
      </c>
      <c r="L122" s="2">
        <f t="shared" si="8"/>
        <v>30</v>
      </c>
    </row>
    <row r="123" spans="1:12" x14ac:dyDescent="0.2">
      <c r="A123">
        <v>122</v>
      </c>
      <c r="B123" t="s">
        <v>46</v>
      </c>
      <c r="C123" t="s">
        <v>57</v>
      </c>
      <c r="D123" t="s">
        <v>11</v>
      </c>
      <c r="E123">
        <v>1032</v>
      </c>
      <c r="F123">
        <v>3</v>
      </c>
      <c r="G123">
        <v>1040</v>
      </c>
      <c r="H123" t="str">
        <f t="shared" si="5"/>
        <v>2020</v>
      </c>
      <c r="I123">
        <f t="shared" si="6"/>
        <v>9</v>
      </c>
      <c r="J123">
        <f t="shared" si="7"/>
        <v>10</v>
      </c>
      <c r="K123" s="1">
        <f>ROUNDDOWN(COUNTIFS($D$1:D123,D123,$H$1:H123,H123)/COUNTIFS(D:D,D123,H:H,H123)*10,0)</f>
        <v>10</v>
      </c>
      <c r="L123" s="2">
        <f t="shared" si="8"/>
        <v>30</v>
      </c>
    </row>
    <row r="124" spans="1:12" x14ac:dyDescent="0.2">
      <c r="A124">
        <v>123</v>
      </c>
      <c r="B124" t="s">
        <v>47</v>
      </c>
      <c r="C124" t="s">
        <v>58</v>
      </c>
      <c r="D124" t="s">
        <v>87</v>
      </c>
      <c r="E124">
        <v>1034</v>
      </c>
      <c r="F124">
        <v>4</v>
      </c>
      <c r="G124">
        <v>1027</v>
      </c>
      <c r="H124" t="str">
        <f t="shared" si="5"/>
        <v>2020</v>
      </c>
      <c r="I124">
        <f t="shared" si="6"/>
        <v>10</v>
      </c>
      <c r="J124">
        <f t="shared" si="7"/>
        <v>10</v>
      </c>
      <c r="K124" s="1">
        <f>ROUNDDOWN(COUNTIFS($D$1:D124,D124,$H$1:H124,H124)/COUNTIFS(D:D,D124,H:H,H124)*10,0)</f>
        <v>10</v>
      </c>
      <c r="L124" s="2">
        <f t="shared" si="8"/>
        <v>30</v>
      </c>
    </row>
    <row r="125" spans="1:12" x14ac:dyDescent="0.2">
      <c r="A125">
        <v>124</v>
      </c>
      <c r="B125" t="s">
        <v>47</v>
      </c>
      <c r="C125" t="s">
        <v>9</v>
      </c>
      <c r="D125" t="s">
        <v>9</v>
      </c>
      <c r="E125">
        <v>1052</v>
      </c>
      <c r="F125">
        <v>5</v>
      </c>
      <c r="G125">
        <v>1059</v>
      </c>
      <c r="H125" t="str">
        <f t="shared" si="5"/>
        <v>2020</v>
      </c>
      <c r="I125">
        <f t="shared" si="6"/>
        <v>10</v>
      </c>
      <c r="J125">
        <f t="shared" si="7"/>
        <v>10</v>
      </c>
      <c r="K125" s="1">
        <f>ROUNDDOWN(COUNTIFS($D$1:D125,D125,$H$1:H125,H125)/COUNTIFS(D:D,D125,H:H,H125)*10,0)</f>
        <v>10</v>
      </c>
      <c r="L125" s="2">
        <f t="shared" si="8"/>
        <v>30</v>
      </c>
    </row>
    <row r="126" spans="1:12" x14ac:dyDescent="0.2">
      <c r="A126">
        <v>125</v>
      </c>
      <c r="B126" t="s">
        <v>59</v>
      </c>
      <c r="C126" t="s">
        <v>60</v>
      </c>
      <c r="D126" t="s">
        <v>11</v>
      </c>
      <c r="E126">
        <v>1040</v>
      </c>
      <c r="F126">
        <v>1</v>
      </c>
      <c r="G126">
        <v>1029</v>
      </c>
      <c r="H126" t="str">
        <f t="shared" si="5"/>
        <v>2021</v>
      </c>
      <c r="I126">
        <f t="shared" si="6"/>
        <v>9</v>
      </c>
      <c r="J126">
        <f t="shared" si="7"/>
        <v>10</v>
      </c>
      <c r="K126" s="1">
        <f>ROUNDDOWN(COUNTIFS($D$1:D126,D126,$H$1:H126,H126)/COUNTIFS(D:D,D126,H:H,H126)*10,0)</f>
        <v>1</v>
      </c>
      <c r="L126" s="2">
        <f t="shared" si="8"/>
        <v>31</v>
      </c>
    </row>
    <row r="127" spans="1:12" x14ac:dyDescent="0.2">
      <c r="A127">
        <v>126</v>
      </c>
      <c r="B127" t="s">
        <v>59</v>
      </c>
      <c r="C127" t="s">
        <v>61</v>
      </c>
      <c r="D127" t="s">
        <v>7</v>
      </c>
      <c r="E127">
        <v>1046</v>
      </c>
      <c r="F127">
        <v>3</v>
      </c>
      <c r="G127">
        <v>1057</v>
      </c>
      <c r="H127" t="str">
        <f t="shared" si="5"/>
        <v>2021</v>
      </c>
      <c r="I127">
        <f t="shared" si="6"/>
        <v>10</v>
      </c>
      <c r="J127">
        <f t="shared" si="7"/>
        <v>10</v>
      </c>
      <c r="K127" s="1">
        <f>ROUNDDOWN(COUNTIFS($D$1:D127,D127,$H$1:H127,H127)/COUNTIFS(D:D,D127,H:H,H127)*10,0)</f>
        <v>1</v>
      </c>
      <c r="L127" s="2">
        <f t="shared" si="8"/>
        <v>31</v>
      </c>
    </row>
    <row r="128" spans="1:12" x14ac:dyDescent="0.2">
      <c r="A128">
        <v>127</v>
      </c>
      <c r="B128" t="s">
        <v>59</v>
      </c>
      <c r="C128" t="s">
        <v>61</v>
      </c>
      <c r="D128" t="s">
        <v>12</v>
      </c>
      <c r="E128">
        <v>1013</v>
      </c>
      <c r="F128">
        <v>1</v>
      </c>
      <c r="G128">
        <v>1002</v>
      </c>
      <c r="H128" t="str">
        <f t="shared" si="5"/>
        <v>2021</v>
      </c>
      <c r="I128">
        <f t="shared" si="6"/>
        <v>10</v>
      </c>
      <c r="J128">
        <f t="shared" si="7"/>
        <v>10</v>
      </c>
      <c r="K128" s="1">
        <f>ROUNDDOWN(COUNTIFS($D$1:D128,D128,$H$1:H128,H128)/COUNTIFS(D:D,D128,H:H,H128)*10,0)</f>
        <v>1</v>
      </c>
      <c r="L128" s="2">
        <f t="shared" si="8"/>
        <v>31</v>
      </c>
    </row>
    <row r="129" spans="1:12" x14ac:dyDescent="0.2">
      <c r="A129">
        <v>128</v>
      </c>
      <c r="B129" t="s">
        <v>59</v>
      </c>
      <c r="C129" t="s">
        <v>60</v>
      </c>
      <c r="D129" t="s">
        <v>87</v>
      </c>
      <c r="E129">
        <v>1027</v>
      </c>
      <c r="F129">
        <v>3</v>
      </c>
      <c r="G129">
        <v>1038</v>
      </c>
      <c r="H129" t="str">
        <f t="shared" si="5"/>
        <v>2021</v>
      </c>
      <c r="I129">
        <f t="shared" si="6"/>
        <v>9</v>
      </c>
      <c r="J129">
        <f t="shared" si="7"/>
        <v>10</v>
      </c>
      <c r="K129" s="1">
        <f>ROUNDDOWN(COUNTIFS($D$1:D129,D129,$H$1:H129,H129)/COUNTIFS(D:D,D129,H:H,H129)*10,0)</f>
        <v>1</v>
      </c>
      <c r="L129" s="2">
        <f t="shared" si="8"/>
        <v>31</v>
      </c>
    </row>
    <row r="130" spans="1:12" x14ac:dyDescent="0.2">
      <c r="A130">
        <v>129</v>
      </c>
      <c r="B130" t="s">
        <v>62</v>
      </c>
      <c r="C130" t="s">
        <v>63</v>
      </c>
      <c r="D130" t="s">
        <v>6</v>
      </c>
      <c r="E130">
        <v>893</v>
      </c>
      <c r="F130">
        <v>0</v>
      </c>
      <c r="G130">
        <v>883</v>
      </c>
      <c r="H130" t="str">
        <f t="shared" si="5"/>
        <v>2021</v>
      </c>
      <c r="I130">
        <f t="shared" si="6"/>
        <v>9</v>
      </c>
      <c r="J130">
        <f t="shared" si="7"/>
        <v>10</v>
      </c>
      <c r="K130" s="1">
        <f>ROUNDDOWN(COUNTIFS($D$1:D130,D130,$H$1:H130,H130)/COUNTIFS(D:D,D130,H:H,H130)*10,0)</f>
        <v>1</v>
      </c>
      <c r="L130" s="2">
        <f t="shared" si="8"/>
        <v>31</v>
      </c>
    </row>
    <row r="131" spans="1:12" x14ac:dyDescent="0.2">
      <c r="A131">
        <v>130</v>
      </c>
      <c r="B131" t="s">
        <v>62</v>
      </c>
      <c r="C131" t="s">
        <v>64</v>
      </c>
      <c r="D131" t="s">
        <v>14</v>
      </c>
      <c r="E131">
        <v>1053</v>
      </c>
      <c r="F131">
        <v>5</v>
      </c>
      <c r="G131">
        <v>1070</v>
      </c>
      <c r="H131" t="str">
        <f t="shared" ref="H131:H194" si="9">LEFT(B131,4)</f>
        <v>2021</v>
      </c>
      <c r="I131">
        <f t="shared" ref="I131:I194" si="10">COUNTIFS(D:D,D131,H:H,H131)</f>
        <v>10</v>
      </c>
      <c r="J131">
        <f t="shared" ref="J131:J194" si="11">_xlfn.MAXIFS(I:I,H:H,H131)</f>
        <v>10</v>
      </c>
      <c r="K131" s="1">
        <f>ROUNDDOWN(COUNTIFS($D$1:D131,D131,$H$1:H131,H131)/COUNTIFS(D:D,D131,H:H,H131)*10,0)</f>
        <v>1</v>
      </c>
      <c r="L131" s="2">
        <f t="shared" ref="L131:L194" si="12">(VALUE(H131)-2018)*10+K131</f>
        <v>31</v>
      </c>
    </row>
    <row r="132" spans="1:12" x14ac:dyDescent="0.2">
      <c r="A132">
        <v>131</v>
      </c>
      <c r="B132" t="s">
        <v>62</v>
      </c>
      <c r="C132" t="s">
        <v>63</v>
      </c>
      <c r="D132" t="s">
        <v>9</v>
      </c>
      <c r="E132">
        <v>1059</v>
      </c>
      <c r="F132">
        <v>4</v>
      </c>
      <c r="G132">
        <v>1060</v>
      </c>
      <c r="H132" t="str">
        <f t="shared" si="9"/>
        <v>2021</v>
      </c>
      <c r="I132">
        <f t="shared" si="10"/>
        <v>9</v>
      </c>
      <c r="J132">
        <f t="shared" si="11"/>
        <v>10</v>
      </c>
      <c r="K132" s="1">
        <f>ROUNDDOWN(COUNTIFS($D$1:D132,D132,$H$1:H132,H132)/COUNTIFS(D:D,D132,H:H,H132)*10,0)</f>
        <v>1</v>
      </c>
      <c r="L132" s="2">
        <f t="shared" si="12"/>
        <v>31</v>
      </c>
    </row>
    <row r="133" spans="1:12" x14ac:dyDescent="0.2">
      <c r="A133">
        <v>132</v>
      </c>
      <c r="B133" t="s">
        <v>62</v>
      </c>
      <c r="C133" t="s">
        <v>64</v>
      </c>
      <c r="D133" t="s">
        <v>13</v>
      </c>
      <c r="E133">
        <v>869</v>
      </c>
      <c r="F133">
        <v>0</v>
      </c>
      <c r="G133">
        <v>861</v>
      </c>
      <c r="H133" t="str">
        <f t="shared" si="9"/>
        <v>2021</v>
      </c>
      <c r="I133">
        <f t="shared" si="10"/>
        <v>10</v>
      </c>
      <c r="J133">
        <f t="shared" si="11"/>
        <v>10</v>
      </c>
      <c r="K133" s="1">
        <f>ROUNDDOWN(COUNTIFS($D$1:D133,D133,$H$1:H133,H133)/COUNTIFS(D:D,D133,H:H,H133)*10,0)</f>
        <v>1</v>
      </c>
      <c r="L133" s="2">
        <f t="shared" si="12"/>
        <v>31</v>
      </c>
    </row>
    <row r="134" spans="1:12" x14ac:dyDescent="0.2">
      <c r="A134">
        <v>133</v>
      </c>
      <c r="B134" t="s">
        <v>65</v>
      </c>
      <c r="C134" t="s">
        <v>63</v>
      </c>
      <c r="D134" t="s">
        <v>6</v>
      </c>
      <c r="E134">
        <v>883</v>
      </c>
      <c r="F134">
        <v>3</v>
      </c>
      <c r="G134">
        <v>890</v>
      </c>
      <c r="H134" t="str">
        <f t="shared" si="9"/>
        <v>2021</v>
      </c>
      <c r="I134">
        <f t="shared" si="10"/>
        <v>9</v>
      </c>
      <c r="J134">
        <f t="shared" si="11"/>
        <v>10</v>
      </c>
      <c r="K134" s="1">
        <f>ROUNDDOWN(COUNTIFS($D$1:D134,D134,$H$1:H134,H134)/COUNTIFS(D:D,D134,H:H,H134)*10,0)</f>
        <v>2</v>
      </c>
      <c r="L134" s="2">
        <f t="shared" si="12"/>
        <v>32</v>
      </c>
    </row>
    <row r="135" spans="1:12" x14ac:dyDescent="0.2">
      <c r="A135">
        <v>134</v>
      </c>
      <c r="B135" t="s">
        <v>65</v>
      </c>
      <c r="C135" t="s">
        <v>61</v>
      </c>
      <c r="D135" t="s">
        <v>7</v>
      </c>
      <c r="E135">
        <v>1046</v>
      </c>
      <c r="F135">
        <v>6</v>
      </c>
      <c r="G135">
        <v>1061</v>
      </c>
      <c r="H135" t="str">
        <f t="shared" si="9"/>
        <v>2021</v>
      </c>
      <c r="I135">
        <f t="shared" si="10"/>
        <v>10</v>
      </c>
      <c r="J135">
        <f t="shared" si="11"/>
        <v>10</v>
      </c>
      <c r="K135" s="1">
        <f>ROUNDDOWN(COUNTIFS($D$1:D135,D135,$H$1:H135,H135)/COUNTIFS(D:D,D135,H:H,H135)*10,0)</f>
        <v>2</v>
      </c>
      <c r="L135" s="2">
        <f t="shared" si="12"/>
        <v>32</v>
      </c>
    </row>
    <row r="136" spans="1:12" x14ac:dyDescent="0.2">
      <c r="A136">
        <v>135</v>
      </c>
      <c r="B136" t="s">
        <v>65</v>
      </c>
      <c r="C136" t="s">
        <v>61</v>
      </c>
      <c r="D136" t="s">
        <v>12</v>
      </c>
      <c r="E136">
        <v>1013</v>
      </c>
      <c r="F136">
        <v>1</v>
      </c>
      <c r="G136">
        <v>984</v>
      </c>
      <c r="H136" t="str">
        <f t="shared" si="9"/>
        <v>2021</v>
      </c>
      <c r="I136">
        <f t="shared" si="10"/>
        <v>10</v>
      </c>
      <c r="J136">
        <f t="shared" si="11"/>
        <v>10</v>
      </c>
      <c r="K136" s="1">
        <f>ROUNDDOWN(COUNTIFS($D$1:D136,D136,$H$1:H136,H136)/COUNTIFS(D:D,D136,H:H,H136)*10,0)</f>
        <v>2</v>
      </c>
      <c r="L136" s="2">
        <f t="shared" si="12"/>
        <v>32</v>
      </c>
    </row>
    <row r="137" spans="1:12" x14ac:dyDescent="0.2">
      <c r="A137">
        <v>136</v>
      </c>
      <c r="B137" t="s">
        <v>65</v>
      </c>
      <c r="C137" t="s">
        <v>63</v>
      </c>
      <c r="D137" t="s">
        <v>9</v>
      </c>
      <c r="E137">
        <v>1060</v>
      </c>
      <c r="F137">
        <v>5</v>
      </c>
      <c r="G137">
        <v>1067</v>
      </c>
      <c r="H137" t="str">
        <f t="shared" si="9"/>
        <v>2021</v>
      </c>
      <c r="I137">
        <f t="shared" si="10"/>
        <v>9</v>
      </c>
      <c r="J137">
        <f t="shared" si="11"/>
        <v>10</v>
      </c>
      <c r="K137" s="1">
        <f>ROUNDDOWN(COUNTIFS($D$1:D137,D137,$H$1:H137,H137)/COUNTIFS(D:D,D137,H:H,H137)*10,0)</f>
        <v>2</v>
      </c>
      <c r="L137" s="2">
        <f t="shared" si="12"/>
        <v>32</v>
      </c>
    </row>
    <row r="138" spans="1:12" x14ac:dyDescent="0.2">
      <c r="A138">
        <v>137</v>
      </c>
      <c r="B138" t="s">
        <v>66</v>
      </c>
      <c r="C138" t="s">
        <v>60</v>
      </c>
      <c r="D138" t="s">
        <v>11</v>
      </c>
      <c r="E138">
        <v>1040</v>
      </c>
      <c r="F138">
        <v>8</v>
      </c>
      <c r="G138">
        <v>1064</v>
      </c>
      <c r="H138" t="str">
        <f t="shared" si="9"/>
        <v>2021</v>
      </c>
      <c r="I138">
        <f t="shared" si="10"/>
        <v>9</v>
      </c>
      <c r="J138">
        <f t="shared" si="11"/>
        <v>10</v>
      </c>
      <c r="K138" s="1">
        <f>ROUNDDOWN(COUNTIFS($D$1:D138,D138,$H$1:H138,H138)/COUNTIFS(D:D,D138,H:H,H138)*10,0)</f>
        <v>2</v>
      </c>
      <c r="L138" s="2">
        <f t="shared" si="12"/>
        <v>32</v>
      </c>
    </row>
    <row r="139" spans="1:12" x14ac:dyDescent="0.2">
      <c r="A139">
        <v>138</v>
      </c>
      <c r="B139" t="s">
        <v>66</v>
      </c>
      <c r="C139" t="s">
        <v>60</v>
      </c>
      <c r="D139" t="s">
        <v>87</v>
      </c>
      <c r="E139">
        <v>1027</v>
      </c>
      <c r="F139">
        <v>2</v>
      </c>
      <c r="G139">
        <v>1005</v>
      </c>
      <c r="H139" t="str">
        <f t="shared" si="9"/>
        <v>2021</v>
      </c>
      <c r="I139">
        <f t="shared" si="10"/>
        <v>9</v>
      </c>
      <c r="J139">
        <f t="shared" si="11"/>
        <v>10</v>
      </c>
      <c r="K139" s="1">
        <f>ROUNDDOWN(COUNTIFS($D$1:D139,D139,$H$1:H139,H139)/COUNTIFS(D:D,D139,H:H,H139)*10,0)</f>
        <v>2</v>
      </c>
      <c r="L139" s="2">
        <f t="shared" si="12"/>
        <v>32</v>
      </c>
    </row>
    <row r="140" spans="1:12" x14ac:dyDescent="0.2">
      <c r="A140">
        <v>139</v>
      </c>
      <c r="B140" t="s">
        <v>66</v>
      </c>
      <c r="C140" t="s">
        <v>64</v>
      </c>
      <c r="D140" t="s">
        <v>14</v>
      </c>
      <c r="E140">
        <v>1070</v>
      </c>
      <c r="F140">
        <v>5</v>
      </c>
      <c r="G140">
        <v>1067</v>
      </c>
      <c r="H140" t="str">
        <f t="shared" si="9"/>
        <v>2021</v>
      </c>
      <c r="I140">
        <f t="shared" si="10"/>
        <v>10</v>
      </c>
      <c r="J140">
        <f t="shared" si="11"/>
        <v>10</v>
      </c>
      <c r="K140" s="1">
        <f>ROUNDDOWN(COUNTIFS($D$1:D140,D140,$H$1:H140,H140)/COUNTIFS(D:D,D140,H:H,H140)*10,0)</f>
        <v>2</v>
      </c>
      <c r="L140" s="2">
        <f t="shared" si="12"/>
        <v>32</v>
      </c>
    </row>
    <row r="141" spans="1:12" x14ac:dyDescent="0.2">
      <c r="A141">
        <v>140</v>
      </c>
      <c r="B141" t="s">
        <v>66</v>
      </c>
      <c r="C141" t="s">
        <v>64</v>
      </c>
      <c r="D141" t="s">
        <v>13</v>
      </c>
      <c r="E141">
        <v>861</v>
      </c>
      <c r="F141">
        <v>3</v>
      </c>
      <c r="G141">
        <v>862</v>
      </c>
      <c r="H141" t="str">
        <f t="shared" si="9"/>
        <v>2021</v>
      </c>
      <c r="I141">
        <f t="shared" si="10"/>
        <v>10</v>
      </c>
      <c r="J141">
        <f t="shared" si="11"/>
        <v>10</v>
      </c>
      <c r="K141" s="1">
        <f>ROUNDDOWN(COUNTIFS($D$1:D141,D141,$H$1:H141,H141)/COUNTIFS(D:D,D141,H:H,H141)*10,0)</f>
        <v>2</v>
      </c>
      <c r="L141" s="2">
        <f t="shared" si="12"/>
        <v>32</v>
      </c>
    </row>
    <row r="142" spans="1:12" x14ac:dyDescent="0.2">
      <c r="A142">
        <v>141</v>
      </c>
      <c r="B142" t="s">
        <v>67</v>
      </c>
      <c r="C142" t="s">
        <v>61</v>
      </c>
      <c r="D142" t="s">
        <v>7</v>
      </c>
      <c r="E142">
        <v>1061</v>
      </c>
      <c r="F142">
        <v>3</v>
      </c>
      <c r="G142">
        <v>1048</v>
      </c>
      <c r="H142" t="str">
        <f t="shared" si="9"/>
        <v>2021</v>
      </c>
      <c r="I142">
        <f t="shared" si="10"/>
        <v>10</v>
      </c>
      <c r="J142">
        <f t="shared" si="11"/>
        <v>10</v>
      </c>
      <c r="K142" s="1">
        <f>ROUNDDOWN(COUNTIFS($D$1:D142,D142,$H$1:H142,H142)/COUNTIFS(D:D,D142,H:H,H142)*10,0)</f>
        <v>3</v>
      </c>
      <c r="L142" s="2">
        <f t="shared" si="12"/>
        <v>33</v>
      </c>
    </row>
    <row r="143" spans="1:12" x14ac:dyDescent="0.2">
      <c r="A143">
        <v>142</v>
      </c>
      <c r="B143" t="s">
        <v>67</v>
      </c>
      <c r="C143" t="s">
        <v>61</v>
      </c>
      <c r="D143" t="s">
        <v>12</v>
      </c>
      <c r="E143">
        <v>984</v>
      </c>
      <c r="F143">
        <v>2</v>
      </c>
      <c r="G143">
        <v>970</v>
      </c>
      <c r="H143" t="str">
        <f t="shared" si="9"/>
        <v>2021</v>
      </c>
      <c r="I143">
        <f t="shared" si="10"/>
        <v>10</v>
      </c>
      <c r="J143">
        <f t="shared" si="11"/>
        <v>10</v>
      </c>
      <c r="K143" s="1">
        <f>ROUNDDOWN(COUNTIFS($D$1:D143,D143,$H$1:H143,H143)/COUNTIFS(D:D,D143,H:H,H143)*10,0)</f>
        <v>3</v>
      </c>
      <c r="L143" s="2">
        <f t="shared" si="12"/>
        <v>33</v>
      </c>
    </row>
    <row r="144" spans="1:12" x14ac:dyDescent="0.2">
      <c r="A144">
        <v>143</v>
      </c>
      <c r="B144" t="s">
        <v>67</v>
      </c>
      <c r="C144" t="s">
        <v>64</v>
      </c>
      <c r="D144" t="s">
        <v>14</v>
      </c>
      <c r="E144">
        <v>1067</v>
      </c>
      <c r="F144">
        <v>7</v>
      </c>
      <c r="G144">
        <v>1097</v>
      </c>
      <c r="H144" t="str">
        <f t="shared" si="9"/>
        <v>2021</v>
      </c>
      <c r="I144">
        <f t="shared" si="10"/>
        <v>10</v>
      </c>
      <c r="J144">
        <f t="shared" si="11"/>
        <v>10</v>
      </c>
      <c r="K144" s="1">
        <f>ROUNDDOWN(COUNTIFS($D$1:D144,D144,$H$1:H144,H144)/COUNTIFS(D:D,D144,H:H,H144)*10,0)</f>
        <v>3</v>
      </c>
      <c r="L144" s="2">
        <f t="shared" si="12"/>
        <v>33</v>
      </c>
    </row>
    <row r="145" spans="1:12" x14ac:dyDescent="0.2">
      <c r="A145">
        <v>144</v>
      </c>
      <c r="B145" t="s">
        <v>67</v>
      </c>
      <c r="C145" t="s">
        <v>64</v>
      </c>
      <c r="D145" t="s">
        <v>13</v>
      </c>
      <c r="E145">
        <v>862</v>
      </c>
      <c r="F145">
        <v>2</v>
      </c>
      <c r="G145">
        <v>859</v>
      </c>
      <c r="H145" t="str">
        <f t="shared" si="9"/>
        <v>2021</v>
      </c>
      <c r="I145">
        <f t="shared" si="10"/>
        <v>10</v>
      </c>
      <c r="J145">
        <f t="shared" si="11"/>
        <v>10</v>
      </c>
      <c r="K145" s="1">
        <f>ROUNDDOWN(COUNTIFS($D$1:D145,D145,$H$1:H145,H145)/COUNTIFS(D:D,D145,H:H,H145)*10,0)</f>
        <v>3</v>
      </c>
      <c r="L145" s="2">
        <f t="shared" si="12"/>
        <v>33</v>
      </c>
    </row>
    <row r="146" spans="1:12" x14ac:dyDescent="0.2">
      <c r="A146">
        <v>145</v>
      </c>
      <c r="B146" t="s">
        <v>68</v>
      </c>
      <c r="C146" t="s">
        <v>60</v>
      </c>
      <c r="D146" t="s">
        <v>11</v>
      </c>
      <c r="E146">
        <v>1064</v>
      </c>
      <c r="F146">
        <v>3</v>
      </c>
      <c r="G146">
        <v>1071</v>
      </c>
      <c r="H146" t="str">
        <f t="shared" si="9"/>
        <v>2021</v>
      </c>
      <c r="I146">
        <f t="shared" si="10"/>
        <v>9</v>
      </c>
      <c r="J146">
        <f t="shared" si="11"/>
        <v>10</v>
      </c>
      <c r="K146" s="1">
        <f>ROUNDDOWN(COUNTIFS($D$1:D146,D146,$H$1:H146,H146)/COUNTIFS(D:D,D146,H:H,H146)*10,0)</f>
        <v>3</v>
      </c>
      <c r="L146" s="2">
        <f t="shared" si="12"/>
        <v>33</v>
      </c>
    </row>
    <row r="147" spans="1:12" x14ac:dyDescent="0.2">
      <c r="A147">
        <v>146</v>
      </c>
      <c r="B147" t="s">
        <v>68</v>
      </c>
      <c r="C147" t="s">
        <v>63</v>
      </c>
      <c r="D147" t="s">
        <v>6</v>
      </c>
      <c r="E147">
        <v>890</v>
      </c>
      <c r="F147">
        <v>0</v>
      </c>
      <c r="G147">
        <v>870</v>
      </c>
      <c r="H147" t="str">
        <f t="shared" si="9"/>
        <v>2021</v>
      </c>
      <c r="I147">
        <f t="shared" si="10"/>
        <v>9</v>
      </c>
      <c r="J147">
        <f t="shared" si="11"/>
        <v>10</v>
      </c>
      <c r="K147" s="1">
        <f>ROUNDDOWN(COUNTIFS($D$1:D147,D147,$H$1:H147,H147)/COUNTIFS(D:D,D147,H:H,H147)*10,0)</f>
        <v>3</v>
      </c>
      <c r="L147" s="2">
        <f t="shared" si="12"/>
        <v>33</v>
      </c>
    </row>
    <row r="148" spans="1:12" x14ac:dyDescent="0.2">
      <c r="A148">
        <v>147</v>
      </c>
      <c r="B148" t="s">
        <v>68</v>
      </c>
      <c r="C148" t="s">
        <v>60</v>
      </c>
      <c r="D148" t="s">
        <v>87</v>
      </c>
      <c r="E148">
        <v>1005</v>
      </c>
      <c r="F148">
        <v>6</v>
      </c>
      <c r="G148">
        <v>1034</v>
      </c>
      <c r="H148" t="str">
        <f t="shared" si="9"/>
        <v>2021</v>
      </c>
      <c r="I148">
        <f t="shared" si="10"/>
        <v>9</v>
      </c>
      <c r="J148">
        <f t="shared" si="11"/>
        <v>10</v>
      </c>
      <c r="K148" s="1">
        <f>ROUNDDOWN(COUNTIFS($D$1:D148,D148,$H$1:H148,H148)/COUNTIFS(D:D,D148,H:H,H148)*10,0)</f>
        <v>3</v>
      </c>
      <c r="L148" s="2">
        <f t="shared" si="12"/>
        <v>33</v>
      </c>
    </row>
    <row r="149" spans="1:12" x14ac:dyDescent="0.2">
      <c r="A149">
        <v>148</v>
      </c>
      <c r="B149" t="s">
        <v>68</v>
      </c>
      <c r="C149" t="s">
        <v>63</v>
      </c>
      <c r="D149" t="s">
        <v>9</v>
      </c>
      <c r="E149">
        <v>1067</v>
      </c>
      <c r="F149">
        <v>3</v>
      </c>
      <c r="G149">
        <v>1051</v>
      </c>
      <c r="H149" t="str">
        <f t="shared" si="9"/>
        <v>2021</v>
      </c>
      <c r="I149">
        <f t="shared" si="10"/>
        <v>9</v>
      </c>
      <c r="J149">
        <f t="shared" si="11"/>
        <v>10</v>
      </c>
      <c r="K149" s="1">
        <f>ROUNDDOWN(COUNTIFS($D$1:D149,D149,$H$1:H149,H149)/COUNTIFS(D:D,D149,H:H,H149)*10,0)</f>
        <v>3</v>
      </c>
      <c r="L149" s="2">
        <f t="shared" si="12"/>
        <v>33</v>
      </c>
    </row>
    <row r="150" spans="1:12" x14ac:dyDescent="0.2">
      <c r="A150">
        <v>149</v>
      </c>
      <c r="B150" t="s">
        <v>69</v>
      </c>
      <c r="C150" t="s">
        <v>63</v>
      </c>
      <c r="D150" t="s">
        <v>6</v>
      </c>
      <c r="E150">
        <v>870</v>
      </c>
      <c r="F150">
        <v>4</v>
      </c>
      <c r="G150">
        <v>901</v>
      </c>
      <c r="H150" t="str">
        <f t="shared" si="9"/>
        <v>2021</v>
      </c>
      <c r="I150">
        <f t="shared" si="10"/>
        <v>9</v>
      </c>
      <c r="J150">
        <f t="shared" si="11"/>
        <v>10</v>
      </c>
      <c r="K150" s="1">
        <f>ROUNDDOWN(COUNTIFS($D$1:D150,D150,$H$1:H150,H150)/COUNTIFS(D:D,D150,H:H,H150)*10,0)</f>
        <v>4</v>
      </c>
      <c r="L150" s="2">
        <f t="shared" si="12"/>
        <v>34</v>
      </c>
    </row>
    <row r="151" spans="1:12" x14ac:dyDescent="0.2">
      <c r="A151">
        <v>150</v>
      </c>
      <c r="B151" t="s">
        <v>69</v>
      </c>
      <c r="C151" t="s">
        <v>61</v>
      </c>
      <c r="D151" t="s">
        <v>7</v>
      </c>
      <c r="E151">
        <v>1048</v>
      </c>
      <c r="F151">
        <v>3</v>
      </c>
      <c r="G151">
        <v>1027</v>
      </c>
      <c r="H151" t="str">
        <f t="shared" si="9"/>
        <v>2021</v>
      </c>
      <c r="I151">
        <f t="shared" si="10"/>
        <v>10</v>
      </c>
      <c r="J151">
        <f t="shared" si="11"/>
        <v>10</v>
      </c>
      <c r="K151" s="1">
        <f>ROUNDDOWN(COUNTIFS($D$1:D151,D151,$H$1:H151,H151)/COUNTIFS(D:D,D151,H:H,H151)*10,0)</f>
        <v>4</v>
      </c>
      <c r="L151" s="2">
        <f t="shared" si="12"/>
        <v>34</v>
      </c>
    </row>
    <row r="152" spans="1:12" x14ac:dyDescent="0.2">
      <c r="A152">
        <v>151</v>
      </c>
      <c r="B152" t="s">
        <v>69</v>
      </c>
      <c r="C152" t="s">
        <v>61</v>
      </c>
      <c r="D152" t="s">
        <v>12</v>
      </c>
      <c r="E152">
        <v>970</v>
      </c>
      <c r="F152">
        <v>0</v>
      </c>
      <c r="G152">
        <v>935</v>
      </c>
      <c r="H152" t="str">
        <f t="shared" si="9"/>
        <v>2021</v>
      </c>
      <c r="I152">
        <f t="shared" si="10"/>
        <v>10</v>
      </c>
      <c r="J152">
        <f t="shared" si="11"/>
        <v>10</v>
      </c>
      <c r="K152" s="1">
        <f>ROUNDDOWN(COUNTIFS($D$1:D152,D152,$H$1:H152,H152)/COUNTIFS(D:D,D152,H:H,H152)*10,0)</f>
        <v>4</v>
      </c>
      <c r="L152" s="2">
        <f t="shared" si="12"/>
        <v>34</v>
      </c>
    </row>
    <row r="153" spans="1:12" x14ac:dyDescent="0.2">
      <c r="A153">
        <v>152</v>
      </c>
      <c r="B153" t="s">
        <v>69</v>
      </c>
      <c r="C153" t="s">
        <v>63</v>
      </c>
      <c r="D153" t="s">
        <v>9</v>
      </c>
      <c r="E153">
        <v>1051</v>
      </c>
      <c r="F153">
        <v>5</v>
      </c>
      <c r="G153">
        <v>1076</v>
      </c>
      <c r="H153" t="str">
        <f t="shared" si="9"/>
        <v>2021</v>
      </c>
      <c r="I153">
        <f t="shared" si="10"/>
        <v>9</v>
      </c>
      <c r="J153">
        <f t="shared" si="11"/>
        <v>10</v>
      </c>
      <c r="K153" s="1">
        <f>ROUNDDOWN(COUNTIFS($D$1:D153,D153,$H$1:H153,H153)/COUNTIFS(D:D,D153,H:H,H153)*10,0)</f>
        <v>4</v>
      </c>
      <c r="L153" s="2">
        <f t="shared" si="12"/>
        <v>34</v>
      </c>
    </row>
    <row r="154" spans="1:12" x14ac:dyDescent="0.2">
      <c r="A154">
        <v>153</v>
      </c>
      <c r="B154" t="s">
        <v>70</v>
      </c>
      <c r="C154" t="s">
        <v>60</v>
      </c>
      <c r="D154" t="s">
        <v>11</v>
      </c>
      <c r="E154">
        <v>1071</v>
      </c>
      <c r="F154">
        <v>4</v>
      </c>
      <c r="G154">
        <v>1072</v>
      </c>
      <c r="H154" t="str">
        <f t="shared" si="9"/>
        <v>2021</v>
      </c>
      <c r="I154">
        <f t="shared" si="10"/>
        <v>9</v>
      </c>
      <c r="J154">
        <f t="shared" si="11"/>
        <v>10</v>
      </c>
      <c r="K154" s="1">
        <f>ROUNDDOWN(COUNTIFS($D$1:D154,D154,$H$1:H154,H154)/COUNTIFS(D:D,D154,H:H,H154)*10,0)</f>
        <v>4</v>
      </c>
      <c r="L154" s="2">
        <f t="shared" si="12"/>
        <v>34</v>
      </c>
    </row>
    <row r="155" spans="1:12" x14ac:dyDescent="0.2">
      <c r="A155">
        <v>154</v>
      </c>
      <c r="B155" t="s">
        <v>70</v>
      </c>
      <c r="C155" t="s">
        <v>60</v>
      </c>
      <c r="D155" t="s">
        <v>87</v>
      </c>
      <c r="E155">
        <v>1034</v>
      </c>
      <c r="F155">
        <v>2</v>
      </c>
      <c r="G155">
        <v>1014</v>
      </c>
      <c r="H155" t="str">
        <f t="shared" si="9"/>
        <v>2021</v>
      </c>
      <c r="I155">
        <f t="shared" si="10"/>
        <v>9</v>
      </c>
      <c r="J155">
        <f t="shared" si="11"/>
        <v>10</v>
      </c>
      <c r="K155" s="1">
        <f>ROUNDDOWN(COUNTIFS($D$1:D155,D155,$H$1:H155,H155)/COUNTIFS(D:D,D155,H:H,H155)*10,0)</f>
        <v>4</v>
      </c>
      <c r="L155" s="2">
        <f t="shared" si="12"/>
        <v>34</v>
      </c>
    </row>
    <row r="156" spans="1:12" x14ac:dyDescent="0.2">
      <c r="A156">
        <v>155</v>
      </c>
      <c r="B156" t="s">
        <v>70</v>
      </c>
      <c r="C156" t="s">
        <v>64</v>
      </c>
      <c r="D156" t="s">
        <v>14</v>
      </c>
      <c r="E156">
        <v>1097</v>
      </c>
      <c r="F156">
        <v>2</v>
      </c>
      <c r="G156">
        <v>1085</v>
      </c>
      <c r="H156" t="str">
        <f t="shared" si="9"/>
        <v>2021</v>
      </c>
      <c r="I156">
        <f t="shared" si="10"/>
        <v>10</v>
      </c>
      <c r="J156">
        <f t="shared" si="11"/>
        <v>10</v>
      </c>
      <c r="K156" s="1">
        <f>ROUNDDOWN(COUNTIFS($D$1:D156,D156,$H$1:H156,H156)/COUNTIFS(D:D,D156,H:H,H156)*10,0)</f>
        <v>4</v>
      </c>
      <c r="L156" s="2">
        <f t="shared" si="12"/>
        <v>34</v>
      </c>
    </row>
    <row r="157" spans="1:12" x14ac:dyDescent="0.2">
      <c r="A157">
        <v>156</v>
      </c>
      <c r="B157" t="s">
        <v>70</v>
      </c>
      <c r="C157" t="s">
        <v>64</v>
      </c>
      <c r="D157" t="s">
        <v>13</v>
      </c>
      <c r="E157">
        <v>859</v>
      </c>
      <c r="F157">
        <v>5</v>
      </c>
      <c r="G157">
        <v>890</v>
      </c>
      <c r="H157" t="str">
        <f t="shared" si="9"/>
        <v>2021</v>
      </c>
      <c r="I157">
        <f t="shared" si="10"/>
        <v>10</v>
      </c>
      <c r="J157">
        <f t="shared" si="11"/>
        <v>10</v>
      </c>
      <c r="K157" s="1">
        <f>ROUNDDOWN(COUNTIFS($D$1:D157,D157,$H$1:H157,H157)/COUNTIFS(D:D,D157,H:H,H157)*10,0)</f>
        <v>4</v>
      </c>
      <c r="L157" s="2">
        <f t="shared" si="12"/>
        <v>34</v>
      </c>
    </row>
    <row r="158" spans="1:12" x14ac:dyDescent="0.2">
      <c r="A158">
        <v>157</v>
      </c>
      <c r="B158" t="s">
        <v>71</v>
      </c>
      <c r="C158" t="s">
        <v>60</v>
      </c>
      <c r="D158" t="s">
        <v>11</v>
      </c>
      <c r="E158">
        <v>1072</v>
      </c>
      <c r="F158">
        <v>4</v>
      </c>
      <c r="G158">
        <v>1074</v>
      </c>
      <c r="H158" t="str">
        <f t="shared" si="9"/>
        <v>2021</v>
      </c>
      <c r="I158">
        <f t="shared" si="10"/>
        <v>9</v>
      </c>
      <c r="J158">
        <f t="shared" si="11"/>
        <v>10</v>
      </c>
      <c r="K158" s="1">
        <f>ROUNDDOWN(COUNTIFS($D$1:D158,D158,$H$1:H158,H158)/COUNTIFS(D:D,D158,H:H,H158)*10,0)</f>
        <v>5</v>
      </c>
      <c r="L158" s="2">
        <f t="shared" si="12"/>
        <v>35</v>
      </c>
    </row>
    <row r="159" spans="1:12" x14ac:dyDescent="0.2">
      <c r="A159">
        <v>158</v>
      </c>
      <c r="B159" t="s">
        <v>71</v>
      </c>
      <c r="C159" t="s">
        <v>63</v>
      </c>
      <c r="D159" t="s">
        <v>6</v>
      </c>
      <c r="E159">
        <v>901</v>
      </c>
      <c r="F159">
        <v>0</v>
      </c>
      <c r="G159">
        <v>882</v>
      </c>
      <c r="H159" t="str">
        <f t="shared" si="9"/>
        <v>2021</v>
      </c>
      <c r="I159">
        <f t="shared" si="10"/>
        <v>9</v>
      </c>
      <c r="J159">
        <f t="shared" si="11"/>
        <v>10</v>
      </c>
      <c r="K159" s="1">
        <f>ROUNDDOWN(COUNTIFS($D$1:D159,D159,$H$1:H159,H159)/COUNTIFS(D:D,D159,H:H,H159)*10,0)</f>
        <v>5</v>
      </c>
      <c r="L159" s="2">
        <f t="shared" si="12"/>
        <v>35</v>
      </c>
    </row>
    <row r="160" spans="1:12" x14ac:dyDescent="0.2">
      <c r="A160">
        <v>159</v>
      </c>
      <c r="B160" t="s">
        <v>71</v>
      </c>
      <c r="C160" t="s">
        <v>60</v>
      </c>
      <c r="D160" t="s">
        <v>87</v>
      </c>
      <c r="E160">
        <v>1014</v>
      </c>
      <c r="F160">
        <v>3</v>
      </c>
      <c r="G160">
        <v>1015</v>
      </c>
      <c r="H160" t="str">
        <f t="shared" si="9"/>
        <v>2021</v>
      </c>
      <c r="I160">
        <f t="shared" si="10"/>
        <v>9</v>
      </c>
      <c r="J160">
        <f t="shared" si="11"/>
        <v>10</v>
      </c>
      <c r="K160" s="1">
        <f>ROUNDDOWN(COUNTIFS($D$1:D160,D160,$H$1:H160,H160)/COUNTIFS(D:D,D160,H:H,H160)*10,0)</f>
        <v>5</v>
      </c>
      <c r="L160" s="2">
        <f t="shared" si="12"/>
        <v>35</v>
      </c>
    </row>
    <row r="161" spans="1:12" x14ac:dyDescent="0.2">
      <c r="A161">
        <v>160</v>
      </c>
      <c r="B161" t="s">
        <v>71</v>
      </c>
      <c r="C161" t="s">
        <v>63</v>
      </c>
      <c r="D161" t="s">
        <v>9</v>
      </c>
      <c r="E161">
        <v>1076</v>
      </c>
      <c r="F161">
        <v>5</v>
      </c>
      <c r="G161">
        <v>1092</v>
      </c>
      <c r="H161" t="str">
        <f t="shared" si="9"/>
        <v>2021</v>
      </c>
      <c r="I161">
        <f t="shared" si="10"/>
        <v>9</v>
      </c>
      <c r="J161">
        <f t="shared" si="11"/>
        <v>10</v>
      </c>
      <c r="K161" s="1">
        <f>ROUNDDOWN(COUNTIFS($D$1:D161,D161,$H$1:H161,H161)/COUNTIFS(D:D,D161,H:H,H161)*10,0)</f>
        <v>5</v>
      </c>
      <c r="L161" s="2">
        <f t="shared" si="12"/>
        <v>35</v>
      </c>
    </row>
    <row r="162" spans="1:12" x14ac:dyDescent="0.2">
      <c r="A162">
        <v>161</v>
      </c>
      <c r="B162" t="s">
        <v>72</v>
      </c>
      <c r="C162" t="s">
        <v>61</v>
      </c>
      <c r="D162" t="s">
        <v>7</v>
      </c>
      <c r="E162">
        <v>1027</v>
      </c>
      <c r="F162">
        <v>4</v>
      </c>
      <c r="G162">
        <v>1025</v>
      </c>
      <c r="H162" t="str">
        <f t="shared" si="9"/>
        <v>2021</v>
      </c>
      <c r="I162">
        <f t="shared" si="10"/>
        <v>10</v>
      </c>
      <c r="J162">
        <f t="shared" si="11"/>
        <v>10</v>
      </c>
      <c r="K162" s="1">
        <f>ROUNDDOWN(COUNTIFS($D$1:D162,D162,$H$1:H162,H162)/COUNTIFS(D:D,D162,H:H,H162)*10,0)</f>
        <v>5</v>
      </c>
      <c r="L162" s="2">
        <f t="shared" si="12"/>
        <v>35</v>
      </c>
    </row>
    <row r="163" spans="1:12" x14ac:dyDescent="0.2">
      <c r="A163">
        <v>162</v>
      </c>
      <c r="B163" t="s">
        <v>72</v>
      </c>
      <c r="C163" t="s">
        <v>61</v>
      </c>
      <c r="D163" t="s">
        <v>12</v>
      </c>
      <c r="E163">
        <v>935</v>
      </c>
      <c r="F163">
        <v>1</v>
      </c>
      <c r="G163">
        <v>910</v>
      </c>
      <c r="H163" t="str">
        <f t="shared" si="9"/>
        <v>2021</v>
      </c>
      <c r="I163">
        <f t="shared" si="10"/>
        <v>10</v>
      </c>
      <c r="J163">
        <f t="shared" si="11"/>
        <v>10</v>
      </c>
      <c r="K163" s="1">
        <f>ROUNDDOWN(COUNTIFS($D$1:D163,D163,$H$1:H163,H163)/COUNTIFS(D:D,D163,H:H,H163)*10,0)</f>
        <v>5</v>
      </c>
      <c r="L163" s="2">
        <f t="shared" si="12"/>
        <v>35</v>
      </c>
    </row>
    <row r="164" spans="1:12" x14ac:dyDescent="0.2">
      <c r="A164">
        <v>163</v>
      </c>
      <c r="B164" t="s">
        <v>72</v>
      </c>
      <c r="C164" t="s">
        <v>64</v>
      </c>
      <c r="D164" t="s">
        <v>14</v>
      </c>
      <c r="E164">
        <v>1085</v>
      </c>
      <c r="F164">
        <v>3</v>
      </c>
      <c r="G164">
        <v>1084</v>
      </c>
      <c r="H164" t="str">
        <f t="shared" si="9"/>
        <v>2021</v>
      </c>
      <c r="I164">
        <f t="shared" si="10"/>
        <v>10</v>
      </c>
      <c r="J164">
        <f t="shared" si="11"/>
        <v>10</v>
      </c>
      <c r="K164" s="1">
        <f>ROUNDDOWN(COUNTIFS($D$1:D164,D164,$H$1:H164,H164)/COUNTIFS(D:D,D164,H:H,H164)*10,0)</f>
        <v>5</v>
      </c>
      <c r="L164" s="2">
        <f t="shared" si="12"/>
        <v>35</v>
      </c>
    </row>
    <row r="165" spans="1:12" x14ac:dyDescent="0.2">
      <c r="A165">
        <v>164</v>
      </c>
      <c r="B165" t="s">
        <v>72</v>
      </c>
      <c r="C165" t="s">
        <v>64</v>
      </c>
      <c r="D165" t="s">
        <v>13</v>
      </c>
      <c r="E165">
        <v>890</v>
      </c>
      <c r="F165">
        <v>5</v>
      </c>
      <c r="G165">
        <v>918</v>
      </c>
      <c r="H165" t="str">
        <f t="shared" si="9"/>
        <v>2021</v>
      </c>
      <c r="I165">
        <f t="shared" si="10"/>
        <v>10</v>
      </c>
      <c r="J165">
        <f t="shared" si="11"/>
        <v>10</v>
      </c>
      <c r="K165" s="1">
        <f>ROUNDDOWN(COUNTIFS($D$1:D165,D165,$H$1:H165,H165)/COUNTIFS(D:D,D165,H:H,H165)*10,0)</f>
        <v>5</v>
      </c>
      <c r="L165" s="2">
        <f t="shared" si="12"/>
        <v>35</v>
      </c>
    </row>
    <row r="166" spans="1:12" x14ac:dyDescent="0.2">
      <c r="A166">
        <v>165</v>
      </c>
      <c r="B166" t="s">
        <v>73</v>
      </c>
      <c r="C166" t="s">
        <v>60</v>
      </c>
      <c r="D166" t="s">
        <v>11</v>
      </c>
      <c r="E166">
        <v>1074</v>
      </c>
      <c r="F166">
        <v>1</v>
      </c>
      <c r="G166">
        <v>1036</v>
      </c>
      <c r="H166" t="str">
        <f t="shared" si="9"/>
        <v>2021</v>
      </c>
      <c r="I166">
        <f t="shared" si="10"/>
        <v>9</v>
      </c>
      <c r="J166">
        <f t="shared" si="11"/>
        <v>10</v>
      </c>
      <c r="K166" s="1">
        <f>ROUNDDOWN(COUNTIFS($D$1:D166,D166,$H$1:H166,H166)/COUNTIFS(D:D,D166,H:H,H166)*10,0)</f>
        <v>6</v>
      </c>
      <c r="L166" s="2">
        <f t="shared" si="12"/>
        <v>36</v>
      </c>
    </row>
    <row r="167" spans="1:12" x14ac:dyDescent="0.2">
      <c r="A167">
        <v>166</v>
      </c>
      <c r="B167" t="s">
        <v>73</v>
      </c>
      <c r="C167" t="s">
        <v>61</v>
      </c>
      <c r="D167" t="s">
        <v>7</v>
      </c>
      <c r="E167">
        <v>1025</v>
      </c>
      <c r="F167">
        <v>5</v>
      </c>
      <c r="G167">
        <v>1059</v>
      </c>
      <c r="H167" t="str">
        <f t="shared" si="9"/>
        <v>2021</v>
      </c>
      <c r="I167">
        <f t="shared" si="10"/>
        <v>10</v>
      </c>
      <c r="J167">
        <f t="shared" si="11"/>
        <v>10</v>
      </c>
      <c r="K167" s="1">
        <f>ROUNDDOWN(COUNTIFS($D$1:D167,D167,$H$1:H167,H167)/COUNTIFS(D:D,D167,H:H,H167)*10,0)</f>
        <v>6</v>
      </c>
      <c r="L167" s="2">
        <f t="shared" si="12"/>
        <v>36</v>
      </c>
    </row>
    <row r="168" spans="1:12" x14ac:dyDescent="0.2">
      <c r="A168">
        <v>167</v>
      </c>
      <c r="B168" t="s">
        <v>73</v>
      </c>
      <c r="C168" t="s">
        <v>61</v>
      </c>
      <c r="D168" t="s">
        <v>12</v>
      </c>
      <c r="E168">
        <v>910</v>
      </c>
      <c r="F168">
        <v>4</v>
      </c>
      <c r="G168">
        <v>948</v>
      </c>
      <c r="H168" t="str">
        <f t="shared" si="9"/>
        <v>2021</v>
      </c>
      <c r="I168">
        <f t="shared" si="10"/>
        <v>10</v>
      </c>
      <c r="J168">
        <f t="shared" si="11"/>
        <v>10</v>
      </c>
      <c r="K168" s="1">
        <f>ROUNDDOWN(COUNTIFS($D$1:D168,D168,$H$1:H168,H168)/COUNTIFS(D:D,D168,H:H,H168)*10,0)</f>
        <v>6</v>
      </c>
      <c r="L168" s="2">
        <f t="shared" si="12"/>
        <v>36</v>
      </c>
    </row>
    <row r="169" spans="1:12" x14ac:dyDescent="0.2">
      <c r="A169">
        <v>168</v>
      </c>
      <c r="B169" t="s">
        <v>73</v>
      </c>
      <c r="C169" t="s">
        <v>60</v>
      </c>
      <c r="D169" t="s">
        <v>87</v>
      </c>
      <c r="E169">
        <v>1015</v>
      </c>
      <c r="F169">
        <v>1</v>
      </c>
      <c r="G169">
        <v>981</v>
      </c>
      <c r="H169" t="str">
        <f t="shared" si="9"/>
        <v>2021</v>
      </c>
      <c r="I169">
        <f t="shared" si="10"/>
        <v>9</v>
      </c>
      <c r="J169">
        <f t="shared" si="11"/>
        <v>10</v>
      </c>
      <c r="K169" s="1">
        <f>ROUNDDOWN(COUNTIFS($D$1:D169,D169,$H$1:H169,H169)/COUNTIFS(D:D,D169,H:H,H169)*10,0)</f>
        <v>6</v>
      </c>
      <c r="L169" s="2">
        <f t="shared" si="12"/>
        <v>36</v>
      </c>
    </row>
    <row r="170" spans="1:12" x14ac:dyDescent="0.2">
      <c r="A170">
        <v>169</v>
      </c>
      <c r="B170" t="s">
        <v>74</v>
      </c>
      <c r="C170" t="s">
        <v>63</v>
      </c>
      <c r="D170" t="s">
        <v>6</v>
      </c>
      <c r="E170">
        <v>882</v>
      </c>
      <c r="F170">
        <v>2</v>
      </c>
      <c r="G170">
        <v>866</v>
      </c>
      <c r="H170" t="str">
        <f t="shared" si="9"/>
        <v>2021</v>
      </c>
      <c r="I170">
        <f t="shared" si="10"/>
        <v>9</v>
      </c>
      <c r="J170">
        <f t="shared" si="11"/>
        <v>10</v>
      </c>
      <c r="K170" s="1">
        <f>ROUNDDOWN(COUNTIFS($D$1:D170,D170,$H$1:H170,H170)/COUNTIFS(D:D,D170,H:H,H170)*10,0)</f>
        <v>6</v>
      </c>
      <c r="L170" s="2">
        <f t="shared" si="12"/>
        <v>36</v>
      </c>
    </row>
    <row r="171" spans="1:12" x14ac:dyDescent="0.2">
      <c r="A171">
        <v>170</v>
      </c>
      <c r="B171" t="s">
        <v>74</v>
      </c>
      <c r="C171" t="s">
        <v>64</v>
      </c>
      <c r="D171" t="s">
        <v>14</v>
      </c>
      <c r="E171">
        <v>1084</v>
      </c>
      <c r="F171">
        <v>2</v>
      </c>
      <c r="G171">
        <v>1066</v>
      </c>
      <c r="H171" t="str">
        <f t="shared" si="9"/>
        <v>2021</v>
      </c>
      <c r="I171">
        <f t="shared" si="10"/>
        <v>10</v>
      </c>
      <c r="J171">
        <f t="shared" si="11"/>
        <v>10</v>
      </c>
      <c r="K171" s="1">
        <f>ROUNDDOWN(COUNTIFS($D$1:D171,D171,$H$1:H171,H171)/COUNTIFS(D:D,D171,H:H,H171)*10,0)</f>
        <v>6</v>
      </c>
      <c r="L171" s="2">
        <f t="shared" si="12"/>
        <v>36</v>
      </c>
    </row>
    <row r="172" spans="1:12" x14ac:dyDescent="0.2">
      <c r="A172">
        <v>171</v>
      </c>
      <c r="B172" t="s">
        <v>74</v>
      </c>
      <c r="C172" t="s">
        <v>63</v>
      </c>
      <c r="D172" t="s">
        <v>9</v>
      </c>
      <c r="E172">
        <v>1092</v>
      </c>
      <c r="F172">
        <v>7</v>
      </c>
      <c r="G172">
        <v>1110</v>
      </c>
      <c r="H172" t="str">
        <f t="shared" si="9"/>
        <v>2021</v>
      </c>
      <c r="I172">
        <f t="shared" si="10"/>
        <v>9</v>
      </c>
      <c r="J172">
        <f t="shared" si="11"/>
        <v>10</v>
      </c>
      <c r="K172" s="1">
        <f>ROUNDDOWN(COUNTIFS($D$1:D172,D172,$H$1:H172,H172)/COUNTIFS(D:D,D172,H:H,H172)*10,0)</f>
        <v>6</v>
      </c>
      <c r="L172" s="2">
        <f t="shared" si="12"/>
        <v>36</v>
      </c>
    </row>
    <row r="173" spans="1:12" x14ac:dyDescent="0.2">
      <c r="A173">
        <v>172</v>
      </c>
      <c r="B173" t="s">
        <v>74</v>
      </c>
      <c r="C173" t="s">
        <v>64</v>
      </c>
      <c r="D173" t="s">
        <v>13</v>
      </c>
      <c r="E173">
        <v>918</v>
      </c>
      <c r="F173">
        <v>7</v>
      </c>
      <c r="G173">
        <v>934</v>
      </c>
      <c r="H173" t="str">
        <f t="shared" si="9"/>
        <v>2021</v>
      </c>
      <c r="I173">
        <f t="shared" si="10"/>
        <v>10</v>
      </c>
      <c r="J173">
        <f t="shared" si="11"/>
        <v>10</v>
      </c>
      <c r="K173" s="1">
        <f>ROUNDDOWN(COUNTIFS($D$1:D173,D173,$H$1:H173,H173)/COUNTIFS(D:D,D173,H:H,H173)*10,0)</f>
        <v>6</v>
      </c>
      <c r="L173" s="2">
        <f t="shared" si="12"/>
        <v>36</v>
      </c>
    </row>
    <row r="174" spans="1:12" x14ac:dyDescent="0.2">
      <c r="A174">
        <v>173</v>
      </c>
      <c r="B174" t="s">
        <v>75</v>
      </c>
      <c r="C174" t="s">
        <v>60</v>
      </c>
      <c r="D174" t="s">
        <v>11</v>
      </c>
      <c r="E174">
        <v>1036</v>
      </c>
      <c r="F174">
        <v>4</v>
      </c>
      <c r="G174">
        <v>1039</v>
      </c>
      <c r="H174" t="str">
        <f t="shared" si="9"/>
        <v>2021</v>
      </c>
      <c r="I174">
        <f t="shared" si="10"/>
        <v>9</v>
      </c>
      <c r="J174">
        <f t="shared" si="11"/>
        <v>10</v>
      </c>
      <c r="K174" s="1">
        <f>ROUNDDOWN(COUNTIFS($D$1:D174,D174,$H$1:H174,H174)/COUNTIFS(D:D,D174,H:H,H174)*10,0)</f>
        <v>7</v>
      </c>
      <c r="L174" s="2">
        <f t="shared" si="12"/>
        <v>37</v>
      </c>
    </row>
    <row r="175" spans="1:12" x14ac:dyDescent="0.2">
      <c r="A175">
        <v>174</v>
      </c>
      <c r="B175" t="s">
        <v>75</v>
      </c>
      <c r="C175" t="s">
        <v>60</v>
      </c>
      <c r="D175" t="s">
        <v>87</v>
      </c>
      <c r="E175">
        <v>981</v>
      </c>
      <c r="F175">
        <v>4</v>
      </c>
      <c r="G175">
        <v>987</v>
      </c>
      <c r="H175" t="str">
        <f t="shared" si="9"/>
        <v>2021</v>
      </c>
      <c r="I175">
        <f t="shared" si="10"/>
        <v>9</v>
      </c>
      <c r="J175">
        <f t="shared" si="11"/>
        <v>10</v>
      </c>
      <c r="K175" s="1">
        <f>ROUNDDOWN(COUNTIFS($D$1:D175,D175,$H$1:H175,H175)/COUNTIFS(D:D,D175,H:H,H175)*10,0)</f>
        <v>7</v>
      </c>
      <c r="L175" s="2">
        <f t="shared" si="12"/>
        <v>37</v>
      </c>
    </row>
    <row r="176" spans="1:12" x14ac:dyDescent="0.2">
      <c r="A176">
        <v>175</v>
      </c>
      <c r="B176" t="s">
        <v>75</v>
      </c>
      <c r="C176" t="s">
        <v>64</v>
      </c>
      <c r="D176" t="s">
        <v>14</v>
      </c>
      <c r="E176">
        <v>1066</v>
      </c>
      <c r="F176">
        <v>2</v>
      </c>
      <c r="G176">
        <v>1040</v>
      </c>
      <c r="H176" t="str">
        <f t="shared" si="9"/>
        <v>2021</v>
      </c>
      <c r="I176">
        <f t="shared" si="10"/>
        <v>10</v>
      </c>
      <c r="J176">
        <f t="shared" si="11"/>
        <v>10</v>
      </c>
      <c r="K176" s="1">
        <f>ROUNDDOWN(COUNTIFS($D$1:D176,D176,$H$1:H176,H176)/COUNTIFS(D:D,D176,H:H,H176)*10,0)</f>
        <v>7</v>
      </c>
      <c r="L176" s="2">
        <f t="shared" si="12"/>
        <v>37</v>
      </c>
    </row>
    <row r="177" spans="1:12" x14ac:dyDescent="0.2">
      <c r="A177">
        <v>176</v>
      </c>
      <c r="B177" t="s">
        <v>75</v>
      </c>
      <c r="C177" t="s">
        <v>64</v>
      </c>
      <c r="D177" t="s">
        <v>13</v>
      </c>
      <c r="E177">
        <v>934</v>
      </c>
      <c r="F177">
        <v>5</v>
      </c>
      <c r="G177">
        <v>951</v>
      </c>
      <c r="H177" t="str">
        <f t="shared" si="9"/>
        <v>2021</v>
      </c>
      <c r="I177">
        <f t="shared" si="10"/>
        <v>10</v>
      </c>
      <c r="J177">
        <f t="shared" si="11"/>
        <v>10</v>
      </c>
      <c r="K177" s="1">
        <f>ROUNDDOWN(COUNTIFS($D$1:D177,D177,$H$1:H177,H177)/COUNTIFS(D:D,D177,H:H,H177)*10,0)</f>
        <v>7</v>
      </c>
      <c r="L177" s="2">
        <f t="shared" si="12"/>
        <v>37</v>
      </c>
    </row>
    <row r="178" spans="1:12" x14ac:dyDescent="0.2">
      <c r="A178">
        <v>177</v>
      </c>
      <c r="B178" t="s">
        <v>76</v>
      </c>
      <c r="C178" t="s">
        <v>63</v>
      </c>
      <c r="D178" t="s">
        <v>6</v>
      </c>
      <c r="E178">
        <v>866</v>
      </c>
      <c r="F178">
        <v>1</v>
      </c>
      <c r="G178">
        <v>847</v>
      </c>
      <c r="H178" t="str">
        <f t="shared" si="9"/>
        <v>2021</v>
      </c>
      <c r="I178">
        <f t="shared" si="10"/>
        <v>9</v>
      </c>
      <c r="J178">
        <f t="shared" si="11"/>
        <v>10</v>
      </c>
      <c r="K178" s="1">
        <f>ROUNDDOWN(COUNTIFS($D$1:D178,D178,$H$1:H178,H178)/COUNTIFS(D:D,D178,H:H,H178)*10,0)</f>
        <v>7</v>
      </c>
      <c r="L178" s="2">
        <f t="shared" si="12"/>
        <v>37</v>
      </c>
    </row>
    <row r="179" spans="1:12" x14ac:dyDescent="0.2">
      <c r="A179">
        <v>178</v>
      </c>
      <c r="B179" t="s">
        <v>76</v>
      </c>
      <c r="C179" t="s">
        <v>61</v>
      </c>
      <c r="D179" t="s">
        <v>7</v>
      </c>
      <c r="E179">
        <v>1059</v>
      </c>
      <c r="F179">
        <v>5</v>
      </c>
      <c r="G179">
        <v>1061</v>
      </c>
      <c r="H179" t="str">
        <f t="shared" si="9"/>
        <v>2021</v>
      </c>
      <c r="I179">
        <f t="shared" si="10"/>
        <v>10</v>
      </c>
      <c r="J179">
        <f t="shared" si="11"/>
        <v>10</v>
      </c>
      <c r="K179" s="1">
        <f>ROUNDDOWN(COUNTIFS($D$1:D179,D179,$H$1:H179,H179)/COUNTIFS(D:D,D179,H:H,H179)*10,0)</f>
        <v>7</v>
      </c>
      <c r="L179" s="2">
        <f t="shared" si="12"/>
        <v>37</v>
      </c>
    </row>
    <row r="180" spans="1:12" x14ac:dyDescent="0.2">
      <c r="A180">
        <v>179</v>
      </c>
      <c r="B180" t="s">
        <v>76</v>
      </c>
      <c r="C180" t="s">
        <v>61</v>
      </c>
      <c r="D180" t="s">
        <v>12</v>
      </c>
      <c r="E180">
        <v>948</v>
      </c>
      <c r="F180">
        <v>4</v>
      </c>
      <c r="G180">
        <v>953</v>
      </c>
      <c r="H180" t="str">
        <f t="shared" si="9"/>
        <v>2021</v>
      </c>
      <c r="I180">
        <f t="shared" si="10"/>
        <v>10</v>
      </c>
      <c r="J180">
        <f t="shared" si="11"/>
        <v>10</v>
      </c>
      <c r="K180" s="1">
        <f>ROUNDDOWN(COUNTIFS($D$1:D180,D180,$H$1:H180,H180)/COUNTIFS(D:D,D180,H:H,H180)*10,0)</f>
        <v>7</v>
      </c>
      <c r="L180" s="2">
        <f t="shared" si="12"/>
        <v>37</v>
      </c>
    </row>
    <row r="181" spans="1:12" x14ac:dyDescent="0.2">
      <c r="A181">
        <v>180</v>
      </c>
      <c r="B181" t="s">
        <v>76</v>
      </c>
      <c r="C181" t="s">
        <v>63</v>
      </c>
      <c r="D181" t="s">
        <v>9</v>
      </c>
      <c r="E181">
        <v>1110</v>
      </c>
      <c r="F181">
        <v>6</v>
      </c>
      <c r="G181">
        <v>1122</v>
      </c>
      <c r="H181" t="str">
        <f t="shared" si="9"/>
        <v>2021</v>
      </c>
      <c r="I181">
        <f t="shared" si="10"/>
        <v>9</v>
      </c>
      <c r="J181">
        <f t="shared" si="11"/>
        <v>10</v>
      </c>
      <c r="K181" s="1">
        <f>ROUNDDOWN(COUNTIFS($D$1:D181,D181,$H$1:H181,H181)/COUNTIFS(D:D,D181,H:H,H181)*10,0)</f>
        <v>7</v>
      </c>
      <c r="L181" s="2">
        <f t="shared" si="12"/>
        <v>37</v>
      </c>
    </row>
    <row r="182" spans="1:12" x14ac:dyDescent="0.2">
      <c r="A182">
        <v>181</v>
      </c>
      <c r="B182" t="s">
        <v>77</v>
      </c>
      <c r="C182" t="s">
        <v>6</v>
      </c>
      <c r="D182" t="s">
        <v>6</v>
      </c>
      <c r="E182">
        <v>847</v>
      </c>
      <c r="F182">
        <v>2</v>
      </c>
      <c r="G182">
        <v>842</v>
      </c>
      <c r="H182" t="str">
        <f t="shared" si="9"/>
        <v>2021</v>
      </c>
      <c r="I182">
        <f t="shared" si="10"/>
        <v>9</v>
      </c>
      <c r="J182">
        <f t="shared" si="11"/>
        <v>10</v>
      </c>
      <c r="K182" s="1">
        <f>ROUNDDOWN(COUNTIFS($D$1:D182,D182,$H$1:H182,H182)/COUNTIFS(D:D,D182,H:H,H182)*10,0)</f>
        <v>8</v>
      </c>
      <c r="L182" s="2">
        <f t="shared" si="12"/>
        <v>38</v>
      </c>
    </row>
    <row r="183" spans="1:12" x14ac:dyDescent="0.2">
      <c r="A183">
        <v>182</v>
      </c>
      <c r="B183" t="s">
        <v>77</v>
      </c>
      <c r="C183" t="s">
        <v>9</v>
      </c>
      <c r="D183" t="s">
        <v>9</v>
      </c>
      <c r="E183">
        <v>1122</v>
      </c>
      <c r="F183">
        <v>5</v>
      </c>
      <c r="G183">
        <v>1127</v>
      </c>
      <c r="H183" t="str">
        <f t="shared" si="9"/>
        <v>2021</v>
      </c>
      <c r="I183">
        <f t="shared" si="10"/>
        <v>9</v>
      </c>
      <c r="J183">
        <f t="shared" si="11"/>
        <v>10</v>
      </c>
      <c r="K183" s="1">
        <f>ROUNDDOWN(COUNTIFS($D$1:D183,D183,$H$1:H183,H183)/COUNTIFS(D:D,D183,H:H,H183)*10,0)</f>
        <v>8</v>
      </c>
      <c r="L183" s="2">
        <f t="shared" si="12"/>
        <v>38</v>
      </c>
    </row>
    <row r="184" spans="1:12" x14ac:dyDescent="0.2">
      <c r="A184">
        <v>183</v>
      </c>
      <c r="B184" t="s">
        <v>78</v>
      </c>
      <c r="C184" t="s">
        <v>61</v>
      </c>
      <c r="D184" t="s">
        <v>7</v>
      </c>
      <c r="E184">
        <v>1061</v>
      </c>
      <c r="F184">
        <v>6</v>
      </c>
      <c r="G184">
        <v>1091</v>
      </c>
      <c r="H184" t="str">
        <f t="shared" si="9"/>
        <v>2021</v>
      </c>
      <c r="I184">
        <f t="shared" si="10"/>
        <v>10</v>
      </c>
      <c r="J184">
        <f t="shared" si="11"/>
        <v>10</v>
      </c>
      <c r="K184" s="1">
        <f>ROUNDDOWN(COUNTIFS($D$1:D184,D184,$H$1:H184,H184)/COUNTIFS(D:D,D184,H:H,H184)*10,0)</f>
        <v>8</v>
      </c>
      <c r="L184" s="2">
        <f t="shared" si="12"/>
        <v>38</v>
      </c>
    </row>
    <row r="185" spans="1:12" x14ac:dyDescent="0.2">
      <c r="A185">
        <v>184</v>
      </c>
      <c r="B185" t="s">
        <v>78</v>
      </c>
      <c r="C185" t="s">
        <v>61</v>
      </c>
      <c r="D185" t="s">
        <v>12</v>
      </c>
      <c r="E185">
        <v>953</v>
      </c>
      <c r="F185">
        <v>2</v>
      </c>
      <c r="G185">
        <v>973</v>
      </c>
      <c r="H185" t="str">
        <f t="shared" si="9"/>
        <v>2021</v>
      </c>
      <c r="I185">
        <f t="shared" si="10"/>
        <v>10</v>
      </c>
      <c r="J185">
        <f t="shared" si="11"/>
        <v>10</v>
      </c>
      <c r="K185" s="1">
        <f>ROUNDDOWN(COUNTIFS($D$1:D185,D185,$H$1:H185,H185)/COUNTIFS(D:D,D185,H:H,H185)*10,0)</f>
        <v>8</v>
      </c>
      <c r="L185" s="2">
        <f t="shared" si="12"/>
        <v>38</v>
      </c>
    </row>
    <row r="186" spans="1:12" x14ac:dyDescent="0.2">
      <c r="A186">
        <v>185</v>
      </c>
      <c r="B186" t="s">
        <v>78</v>
      </c>
      <c r="C186" t="s">
        <v>64</v>
      </c>
      <c r="D186" t="s">
        <v>14</v>
      </c>
      <c r="E186">
        <v>1040</v>
      </c>
      <c r="F186">
        <v>1</v>
      </c>
      <c r="G186">
        <v>1014</v>
      </c>
      <c r="H186" t="str">
        <f t="shared" si="9"/>
        <v>2021</v>
      </c>
      <c r="I186">
        <f t="shared" si="10"/>
        <v>10</v>
      </c>
      <c r="J186">
        <f t="shared" si="11"/>
        <v>10</v>
      </c>
      <c r="K186" s="1">
        <f>ROUNDDOWN(COUNTIFS($D$1:D186,D186,$H$1:H186,H186)/COUNTIFS(D:D,D186,H:H,H186)*10,0)</f>
        <v>8</v>
      </c>
      <c r="L186" s="2">
        <f t="shared" si="12"/>
        <v>38</v>
      </c>
    </row>
    <row r="187" spans="1:12" x14ac:dyDescent="0.2">
      <c r="A187">
        <v>186</v>
      </c>
      <c r="B187" t="s">
        <v>78</v>
      </c>
      <c r="C187" t="s">
        <v>64</v>
      </c>
      <c r="D187" t="s">
        <v>13</v>
      </c>
      <c r="E187">
        <v>951</v>
      </c>
      <c r="F187">
        <v>0</v>
      </c>
      <c r="G187">
        <v>927</v>
      </c>
      <c r="H187" t="str">
        <f t="shared" si="9"/>
        <v>2021</v>
      </c>
      <c r="I187">
        <f t="shared" si="10"/>
        <v>10</v>
      </c>
      <c r="J187">
        <f t="shared" si="11"/>
        <v>10</v>
      </c>
      <c r="K187" s="1">
        <f>ROUNDDOWN(COUNTIFS($D$1:D187,D187,$H$1:H187,H187)/COUNTIFS(D:D,D187,H:H,H187)*10,0)</f>
        <v>8</v>
      </c>
      <c r="L187" s="2">
        <f t="shared" si="12"/>
        <v>38</v>
      </c>
    </row>
    <row r="188" spans="1:12" x14ac:dyDescent="0.2">
      <c r="A188">
        <v>187</v>
      </c>
      <c r="B188" t="s">
        <v>79</v>
      </c>
      <c r="C188" t="s">
        <v>60</v>
      </c>
      <c r="D188" t="s">
        <v>11</v>
      </c>
      <c r="E188">
        <v>1039</v>
      </c>
      <c r="F188">
        <v>2</v>
      </c>
      <c r="G188">
        <v>1022</v>
      </c>
      <c r="H188" t="str">
        <f t="shared" si="9"/>
        <v>2021</v>
      </c>
      <c r="I188">
        <f t="shared" si="10"/>
        <v>9</v>
      </c>
      <c r="J188">
        <f t="shared" si="11"/>
        <v>10</v>
      </c>
      <c r="K188" s="1">
        <f>ROUNDDOWN(COUNTIFS($D$1:D188,D188,$H$1:H188,H188)/COUNTIFS(D:D,D188,H:H,H188)*10,0)</f>
        <v>8</v>
      </c>
      <c r="L188" s="2">
        <f t="shared" si="12"/>
        <v>38</v>
      </c>
    </row>
    <row r="189" spans="1:12" x14ac:dyDescent="0.2">
      <c r="A189">
        <v>188</v>
      </c>
      <c r="B189" t="s">
        <v>79</v>
      </c>
      <c r="C189" t="s">
        <v>61</v>
      </c>
      <c r="D189" t="s">
        <v>7</v>
      </c>
      <c r="E189">
        <v>1091</v>
      </c>
      <c r="F189">
        <v>4</v>
      </c>
      <c r="G189">
        <v>1100</v>
      </c>
      <c r="H189" t="str">
        <f t="shared" si="9"/>
        <v>2021</v>
      </c>
      <c r="I189">
        <f t="shared" si="10"/>
        <v>10</v>
      </c>
      <c r="J189">
        <f t="shared" si="11"/>
        <v>10</v>
      </c>
      <c r="K189" s="1">
        <f>ROUNDDOWN(COUNTIFS($D$1:D189,D189,$H$1:H189,H189)/COUNTIFS(D:D,D189,H:H,H189)*10,0)</f>
        <v>9</v>
      </c>
      <c r="L189" s="2">
        <f t="shared" si="12"/>
        <v>39</v>
      </c>
    </row>
    <row r="190" spans="1:12" x14ac:dyDescent="0.2">
      <c r="A190">
        <v>189</v>
      </c>
      <c r="B190" t="s">
        <v>79</v>
      </c>
      <c r="C190" t="s">
        <v>61</v>
      </c>
      <c r="D190" t="s">
        <v>12</v>
      </c>
      <c r="E190">
        <v>973</v>
      </c>
      <c r="F190">
        <v>3</v>
      </c>
      <c r="G190">
        <v>974</v>
      </c>
      <c r="H190" t="str">
        <f t="shared" si="9"/>
        <v>2021</v>
      </c>
      <c r="I190">
        <f t="shared" si="10"/>
        <v>10</v>
      </c>
      <c r="J190">
        <f t="shared" si="11"/>
        <v>10</v>
      </c>
      <c r="K190" s="1">
        <f>ROUNDDOWN(COUNTIFS($D$1:D190,D190,$H$1:H190,H190)/COUNTIFS(D:D,D190,H:H,H190)*10,0)</f>
        <v>9</v>
      </c>
      <c r="L190" s="2">
        <f t="shared" si="12"/>
        <v>39</v>
      </c>
    </row>
    <row r="191" spans="1:12" x14ac:dyDescent="0.2">
      <c r="A191">
        <v>190</v>
      </c>
      <c r="B191" t="s">
        <v>79</v>
      </c>
      <c r="C191" t="s">
        <v>60</v>
      </c>
      <c r="D191" t="s">
        <v>87</v>
      </c>
      <c r="E191">
        <v>987</v>
      </c>
      <c r="F191">
        <v>4</v>
      </c>
      <c r="G191">
        <v>994</v>
      </c>
      <c r="H191" t="str">
        <f t="shared" si="9"/>
        <v>2021</v>
      </c>
      <c r="I191">
        <f t="shared" si="10"/>
        <v>9</v>
      </c>
      <c r="J191">
        <f t="shared" si="11"/>
        <v>10</v>
      </c>
      <c r="K191" s="1">
        <f>ROUNDDOWN(COUNTIFS($D$1:D191,D191,$H$1:H191,H191)/COUNTIFS(D:D,D191,H:H,H191)*10,0)</f>
        <v>8</v>
      </c>
      <c r="L191" s="2">
        <f t="shared" si="12"/>
        <v>38</v>
      </c>
    </row>
    <row r="192" spans="1:12" x14ac:dyDescent="0.2">
      <c r="A192">
        <v>191</v>
      </c>
      <c r="B192" t="s">
        <v>80</v>
      </c>
      <c r="C192" t="s">
        <v>63</v>
      </c>
      <c r="D192" t="s">
        <v>6</v>
      </c>
      <c r="E192">
        <v>842</v>
      </c>
      <c r="F192">
        <v>0</v>
      </c>
      <c r="G192">
        <v>827</v>
      </c>
      <c r="H192" t="str">
        <f t="shared" si="9"/>
        <v>2021</v>
      </c>
      <c r="I192">
        <f t="shared" si="10"/>
        <v>9</v>
      </c>
      <c r="J192">
        <f t="shared" si="11"/>
        <v>10</v>
      </c>
      <c r="K192" s="1">
        <f>ROUNDDOWN(COUNTIFS($D$1:D192,D192,$H$1:H192,H192)/COUNTIFS(D:D,D192,H:H,H192)*10,0)</f>
        <v>10</v>
      </c>
      <c r="L192" s="2">
        <f t="shared" si="12"/>
        <v>40</v>
      </c>
    </row>
    <row r="193" spans="1:12" x14ac:dyDescent="0.2">
      <c r="A193">
        <v>192</v>
      </c>
      <c r="B193" t="s">
        <v>80</v>
      </c>
      <c r="C193" t="s">
        <v>64</v>
      </c>
      <c r="D193" t="s">
        <v>14</v>
      </c>
      <c r="E193">
        <v>1014</v>
      </c>
      <c r="F193">
        <v>0</v>
      </c>
      <c r="G193">
        <v>999</v>
      </c>
      <c r="H193" t="str">
        <f t="shared" si="9"/>
        <v>2021</v>
      </c>
      <c r="I193">
        <f t="shared" si="10"/>
        <v>10</v>
      </c>
      <c r="J193">
        <f t="shared" si="11"/>
        <v>10</v>
      </c>
      <c r="K193" s="1">
        <f>ROUNDDOWN(COUNTIFS($D$1:D193,D193,$H$1:H193,H193)/COUNTIFS(D:D,D193,H:H,H193)*10,0)</f>
        <v>9</v>
      </c>
      <c r="L193" s="2">
        <f t="shared" si="12"/>
        <v>39</v>
      </c>
    </row>
    <row r="194" spans="1:12" x14ac:dyDescent="0.2">
      <c r="A194">
        <v>193</v>
      </c>
      <c r="B194" t="s">
        <v>80</v>
      </c>
      <c r="C194" t="s">
        <v>63</v>
      </c>
      <c r="D194" t="s">
        <v>9</v>
      </c>
      <c r="E194">
        <v>1127</v>
      </c>
      <c r="F194">
        <v>8</v>
      </c>
      <c r="G194">
        <v>1147</v>
      </c>
      <c r="H194" t="str">
        <f t="shared" si="9"/>
        <v>2021</v>
      </c>
      <c r="I194">
        <f t="shared" si="10"/>
        <v>9</v>
      </c>
      <c r="J194">
        <f t="shared" si="11"/>
        <v>10</v>
      </c>
      <c r="K194" s="1">
        <f>ROUNDDOWN(COUNTIFS($D$1:D194,D194,$H$1:H194,H194)/COUNTIFS(D:D,D194,H:H,H194)*10,0)</f>
        <v>10</v>
      </c>
      <c r="L194" s="2">
        <f t="shared" si="12"/>
        <v>40</v>
      </c>
    </row>
    <row r="195" spans="1:12" x14ac:dyDescent="0.2">
      <c r="A195">
        <v>194</v>
      </c>
      <c r="B195" t="s">
        <v>80</v>
      </c>
      <c r="C195" t="s">
        <v>64</v>
      </c>
      <c r="D195" t="s">
        <v>13</v>
      </c>
      <c r="E195">
        <v>927</v>
      </c>
      <c r="F195">
        <v>6</v>
      </c>
      <c r="G195">
        <v>937</v>
      </c>
      <c r="H195" t="str">
        <f t="shared" ref="H195:H258" si="13">LEFT(B195,4)</f>
        <v>2021</v>
      </c>
      <c r="I195">
        <f t="shared" ref="I195:I258" si="14">COUNTIFS(D:D,D195,H:H,H195)</f>
        <v>10</v>
      </c>
      <c r="J195">
        <f t="shared" ref="J195:J258" si="15">_xlfn.MAXIFS(I:I,H:H,H195)</f>
        <v>10</v>
      </c>
      <c r="K195" s="1">
        <f>ROUNDDOWN(COUNTIFS($D$1:D195,D195,$H$1:H195,H195)/COUNTIFS(D:D,D195,H:H,H195)*10,0)</f>
        <v>9</v>
      </c>
      <c r="L195" s="2">
        <f t="shared" ref="L195:L258" si="16">(VALUE(H195)-2018)*10+K195</f>
        <v>39</v>
      </c>
    </row>
    <row r="196" spans="1:12" x14ac:dyDescent="0.2">
      <c r="A196">
        <v>195</v>
      </c>
      <c r="B196" t="s">
        <v>81</v>
      </c>
      <c r="C196" t="s">
        <v>14</v>
      </c>
      <c r="D196" t="s">
        <v>14</v>
      </c>
      <c r="E196">
        <v>999</v>
      </c>
      <c r="F196">
        <v>2</v>
      </c>
      <c r="G196">
        <v>983</v>
      </c>
      <c r="H196" t="str">
        <f t="shared" si="13"/>
        <v>2021</v>
      </c>
      <c r="I196">
        <f t="shared" si="14"/>
        <v>10</v>
      </c>
      <c r="J196">
        <f t="shared" si="15"/>
        <v>10</v>
      </c>
      <c r="K196" s="1">
        <f>ROUNDDOWN(COUNTIFS($D$1:D196,D196,$H$1:H196,H196)/COUNTIFS(D:D,D196,H:H,H196)*10,0)</f>
        <v>10</v>
      </c>
      <c r="L196" s="2">
        <f t="shared" si="16"/>
        <v>40</v>
      </c>
    </row>
    <row r="197" spans="1:12" x14ac:dyDescent="0.2">
      <c r="A197">
        <v>196</v>
      </c>
      <c r="B197" t="s">
        <v>81</v>
      </c>
      <c r="C197" t="s">
        <v>57</v>
      </c>
      <c r="D197" t="s">
        <v>13</v>
      </c>
      <c r="E197">
        <v>937</v>
      </c>
      <c r="F197">
        <v>5</v>
      </c>
      <c r="G197">
        <v>953</v>
      </c>
      <c r="H197" t="str">
        <f t="shared" si="13"/>
        <v>2021</v>
      </c>
      <c r="I197">
        <f t="shared" si="14"/>
        <v>10</v>
      </c>
      <c r="J197">
        <f t="shared" si="15"/>
        <v>10</v>
      </c>
      <c r="K197" s="1">
        <f>ROUNDDOWN(COUNTIFS($D$1:D197,D197,$H$1:H197,H197)/COUNTIFS(D:D,D197,H:H,H197)*10,0)</f>
        <v>10</v>
      </c>
      <c r="L197" s="2">
        <f t="shared" si="16"/>
        <v>40</v>
      </c>
    </row>
    <row r="198" spans="1:12" x14ac:dyDescent="0.2">
      <c r="A198">
        <v>197</v>
      </c>
      <c r="B198" t="s">
        <v>82</v>
      </c>
      <c r="C198" t="s">
        <v>11</v>
      </c>
      <c r="D198" t="s">
        <v>11</v>
      </c>
      <c r="E198">
        <v>1022</v>
      </c>
      <c r="F198">
        <v>6</v>
      </c>
      <c r="G198">
        <v>1028</v>
      </c>
      <c r="H198" t="str">
        <f t="shared" si="13"/>
        <v>2021</v>
      </c>
      <c r="I198">
        <f t="shared" si="14"/>
        <v>9</v>
      </c>
      <c r="J198">
        <f t="shared" si="15"/>
        <v>10</v>
      </c>
      <c r="K198" s="1">
        <f>ROUNDDOWN(COUNTIFS($D$1:D198,D198,$H$1:H198,H198)/COUNTIFS(D:D,D198,H:H,H198)*10,0)</f>
        <v>10</v>
      </c>
      <c r="L198" s="2">
        <f t="shared" si="16"/>
        <v>40</v>
      </c>
    </row>
    <row r="199" spans="1:12" x14ac:dyDescent="0.2">
      <c r="A199">
        <v>198</v>
      </c>
      <c r="B199" t="s">
        <v>82</v>
      </c>
      <c r="C199" t="s">
        <v>8</v>
      </c>
      <c r="D199" t="s">
        <v>87</v>
      </c>
      <c r="E199">
        <v>994</v>
      </c>
      <c r="F199">
        <v>5</v>
      </c>
      <c r="G199">
        <v>988</v>
      </c>
      <c r="H199" t="str">
        <f t="shared" si="13"/>
        <v>2021</v>
      </c>
      <c r="I199">
        <f t="shared" si="14"/>
        <v>9</v>
      </c>
      <c r="J199">
        <f t="shared" si="15"/>
        <v>10</v>
      </c>
      <c r="K199" s="1">
        <f>ROUNDDOWN(COUNTIFS($D$1:D199,D199,$H$1:H199,H199)/COUNTIFS(D:D,D199,H:H,H199)*10,0)</f>
        <v>10</v>
      </c>
      <c r="L199" s="2">
        <f t="shared" si="16"/>
        <v>40</v>
      </c>
    </row>
    <row r="200" spans="1:12" x14ac:dyDescent="0.2">
      <c r="A200">
        <v>199</v>
      </c>
      <c r="B200" t="s">
        <v>83</v>
      </c>
      <c r="C200" t="s">
        <v>7</v>
      </c>
      <c r="D200" t="s">
        <v>7</v>
      </c>
      <c r="E200">
        <v>1100</v>
      </c>
      <c r="F200">
        <v>4</v>
      </c>
      <c r="G200">
        <v>1105</v>
      </c>
      <c r="H200" t="str">
        <f t="shared" si="13"/>
        <v>2021</v>
      </c>
      <c r="I200">
        <f t="shared" si="14"/>
        <v>10</v>
      </c>
      <c r="J200">
        <f t="shared" si="15"/>
        <v>10</v>
      </c>
      <c r="K200" s="1">
        <f>ROUNDDOWN(COUNTIFS($D$1:D200,D200,$H$1:H200,H200)/COUNTIFS(D:D,D200,H:H,H200)*10,0)</f>
        <v>10</v>
      </c>
      <c r="L200" s="2">
        <f t="shared" si="16"/>
        <v>40</v>
      </c>
    </row>
    <row r="201" spans="1:12" x14ac:dyDescent="0.2">
      <c r="A201">
        <v>200</v>
      </c>
      <c r="B201" t="s">
        <v>83</v>
      </c>
      <c r="C201" t="s">
        <v>12</v>
      </c>
      <c r="D201" t="s">
        <v>12</v>
      </c>
      <c r="E201">
        <v>974</v>
      </c>
      <c r="F201">
        <v>3</v>
      </c>
      <c r="G201">
        <v>969</v>
      </c>
      <c r="H201" t="str">
        <f t="shared" si="13"/>
        <v>2021</v>
      </c>
      <c r="I201">
        <f t="shared" si="14"/>
        <v>10</v>
      </c>
      <c r="J201">
        <f t="shared" si="15"/>
        <v>10</v>
      </c>
      <c r="K201" s="1">
        <f>ROUNDDOWN(COUNTIFS($D$1:D201,D201,$H$1:H201,H201)/COUNTIFS(D:D,D201,H:H,H201)*10,0)</f>
        <v>10</v>
      </c>
      <c r="L201" s="2">
        <f t="shared" si="16"/>
        <v>40</v>
      </c>
    </row>
    <row r="202" spans="1:12" x14ac:dyDescent="0.2">
      <c r="A202">
        <v>201</v>
      </c>
      <c r="B202" t="s">
        <v>84</v>
      </c>
      <c r="C202" t="s">
        <v>85</v>
      </c>
      <c r="D202" t="s">
        <v>11</v>
      </c>
      <c r="E202">
        <v>1028</v>
      </c>
      <c r="F202">
        <v>6</v>
      </c>
      <c r="G202">
        <v>1052</v>
      </c>
      <c r="H202" t="str">
        <f t="shared" si="13"/>
        <v>2022</v>
      </c>
      <c r="I202">
        <f t="shared" si="14"/>
        <v>9</v>
      </c>
      <c r="J202">
        <f t="shared" si="15"/>
        <v>9</v>
      </c>
      <c r="K202" s="1">
        <f>ROUNDDOWN(COUNTIFS($D$1:D202,D202,$H$1:H202,H202)/COUNTIFS(D:D,D202,H:H,H202)*10,0)</f>
        <v>1</v>
      </c>
      <c r="L202" s="2">
        <f t="shared" si="16"/>
        <v>41</v>
      </c>
    </row>
    <row r="203" spans="1:12" x14ac:dyDescent="0.2">
      <c r="A203">
        <v>202</v>
      </c>
      <c r="B203" t="s">
        <v>84</v>
      </c>
      <c r="C203" t="s">
        <v>85</v>
      </c>
      <c r="D203" t="s">
        <v>6</v>
      </c>
      <c r="E203">
        <v>827</v>
      </c>
      <c r="F203">
        <v>0</v>
      </c>
      <c r="G203">
        <v>811</v>
      </c>
      <c r="H203" t="str">
        <f t="shared" si="13"/>
        <v>2022</v>
      </c>
      <c r="I203">
        <f t="shared" si="14"/>
        <v>9</v>
      </c>
      <c r="J203">
        <f t="shared" si="15"/>
        <v>9</v>
      </c>
      <c r="K203" s="1">
        <f>ROUNDDOWN(COUNTIFS($D$1:D203,D203,$H$1:H203,H203)/COUNTIFS(D:D,D203,H:H,H203)*10,0)</f>
        <v>1</v>
      </c>
      <c r="L203" s="2">
        <f t="shared" si="16"/>
        <v>41</v>
      </c>
    </row>
    <row r="204" spans="1:12" x14ac:dyDescent="0.2">
      <c r="A204">
        <v>203</v>
      </c>
      <c r="B204" t="s">
        <v>84</v>
      </c>
      <c r="C204" t="s">
        <v>86</v>
      </c>
      <c r="D204" t="s">
        <v>12</v>
      </c>
      <c r="E204">
        <v>969</v>
      </c>
      <c r="F204">
        <v>3</v>
      </c>
      <c r="G204">
        <v>965</v>
      </c>
      <c r="H204" t="str">
        <f t="shared" si="13"/>
        <v>2022</v>
      </c>
      <c r="I204">
        <f t="shared" si="14"/>
        <v>8</v>
      </c>
      <c r="J204">
        <f t="shared" si="15"/>
        <v>9</v>
      </c>
      <c r="K204" s="1">
        <f>ROUNDDOWN(COUNTIFS($D$1:D204,D204,$H$1:H204,H204)/COUNTIFS(D:D,D204,H:H,H204)*10,0)</f>
        <v>1</v>
      </c>
      <c r="L204" s="2">
        <f t="shared" si="16"/>
        <v>41</v>
      </c>
    </row>
    <row r="205" spans="1:12" x14ac:dyDescent="0.2">
      <c r="A205">
        <v>204</v>
      </c>
      <c r="B205" t="s">
        <v>84</v>
      </c>
      <c r="C205" t="s">
        <v>86</v>
      </c>
      <c r="D205" t="s">
        <v>87</v>
      </c>
      <c r="E205">
        <v>988</v>
      </c>
      <c r="F205">
        <v>3</v>
      </c>
      <c r="G205">
        <v>984</v>
      </c>
      <c r="H205" t="str">
        <f t="shared" si="13"/>
        <v>2022</v>
      </c>
      <c r="I205">
        <f t="shared" si="14"/>
        <v>8</v>
      </c>
      <c r="J205">
        <f t="shared" si="15"/>
        <v>9</v>
      </c>
      <c r="K205" s="1">
        <f>ROUNDDOWN(COUNTIFS($D$1:D205,D205,$H$1:H205,H205)/COUNTIFS(D:D,D205,H:H,H205)*10,0)</f>
        <v>1</v>
      </c>
      <c r="L205" s="2">
        <f t="shared" si="16"/>
        <v>41</v>
      </c>
    </row>
    <row r="206" spans="1:12" x14ac:dyDescent="0.2">
      <c r="A206">
        <v>205</v>
      </c>
      <c r="B206" t="s">
        <v>88</v>
      </c>
      <c r="C206" t="s">
        <v>89</v>
      </c>
      <c r="D206" t="s">
        <v>7</v>
      </c>
      <c r="E206">
        <v>1105</v>
      </c>
      <c r="F206">
        <v>3</v>
      </c>
      <c r="G206">
        <v>1112</v>
      </c>
      <c r="H206" t="str">
        <f t="shared" si="13"/>
        <v>2022</v>
      </c>
      <c r="I206">
        <f t="shared" si="14"/>
        <v>8</v>
      </c>
      <c r="J206">
        <f t="shared" si="15"/>
        <v>9</v>
      </c>
      <c r="K206" s="1">
        <f>ROUNDDOWN(COUNTIFS($D$1:D206,D206,$H$1:H206,H206)/COUNTIFS(D:D,D206,H:H,H206)*10,0)</f>
        <v>1</v>
      </c>
      <c r="L206" s="2">
        <f t="shared" si="16"/>
        <v>41</v>
      </c>
    </row>
    <row r="207" spans="1:12" x14ac:dyDescent="0.2">
      <c r="A207">
        <v>206</v>
      </c>
      <c r="B207" t="s">
        <v>88</v>
      </c>
      <c r="C207" t="s">
        <v>86</v>
      </c>
      <c r="D207" t="s">
        <v>12</v>
      </c>
      <c r="E207">
        <v>965</v>
      </c>
      <c r="F207">
        <v>1</v>
      </c>
      <c r="G207">
        <v>941</v>
      </c>
      <c r="H207" t="str">
        <f t="shared" si="13"/>
        <v>2022</v>
      </c>
      <c r="I207">
        <f t="shared" si="14"/>
        <v>8</v>
      </c>
      <c r="J207">
        <f t="shared" si="15"/>
        <v>9</v>
      </c>
      <c r="K207" s="1">
        <f>ROUNDDOWN(COUNTIFS($D$1:D207,D207,$H$1:H207,H207)/COUNTIFS(D:D,D207,H:H,H207)*10,0)</f>
        <v>2</v>
      </c>
      <c r="L207" s="2">
        <f t="shared" si="16"/>
        <v>42</v>
      </c>
    </row>
    <row r="208" spans="1:12" x14ac:dyDescent="0.2">
      <c r="A208">
        <v>207</v>
      </c>
      <c r="B208" t="s">
        <v>88</v>
      </c>
      <c r="C208" t="s">
        <v>86</v>
      </c>
      <c r="D208" t="s">
        <v>87</v>
      </c>
      <c r="E208">
        <v>984</v>
      </c>
      <c r="F208">
        <v>3</v>
      </c>
      <c r="G208">
        <v>970</v>
      </c>
      <c r="H208" t="str">
        <f t="shared" si="13"/>
        <v>2022</v>
      </c>
      <c r="I208">
        <f t="shared" si="14"/>
        <v>8</v>
      </c>
      <c r="J208">
        <f t="shared" si="15"/>
        <v>9</v>
      </c>
      <c r="K208" s="1">
        <f>ROUNDDOWN(COUNTIFS($D$1:D208,D208,$H$1:H208,H208)/COUNTIFS(D:D,D208,H:H,H208)*10,0)</f>
        <v>2</v>
      </c>
      <c r="L208" s="2">
        <f t="shared" si="16"/>
        <v>42</v>
      </c>
    </row>
    <row r="209" spans="1:12" x14ac:dyDescent="0.2">
      <c r="A209">
        <v>208</v>
      </c>
      <c r="B209" t="s">
        <v>88</v>
      </c>
      <c r="C209" t="s">
        <v>89</v>
      </c>
      <c r="D209" t="s">
        <v>14</v>
      </c>
      <c r="E209">
        <v>983</v>
      </c>
      <c r="F209">
        <v>6</v>
      </c>
      <c r="G209">
        <v>1014</v>
      </c>
      <c r="H209" t="str">
        <f t="shared" si="13"/>
        <v>2022</v>
      </c>
      <c r="I209">
        <f t="shared" si="14"/>
        <v>8</v>
      </c>
      <c r="J209">
        <f t="shared" si="15"/>
        <v>9</v>
      </c>
      <c r="K209" s="1">
        <f>ROUNDDOWN(COUNTIFS($D$1:D209,D209,$H$1:H209,H209)/COUNTIFS(D:D,D209,H:H,H209)*10,0)</f>
        <v>1</v>
      </c>
      <c r="L209" s="2">
        <f t="shared" si="16"/>
        <v>41</v>
      </c>
    </row>
    <row r="210" spans="1:12" x14ac:dyDescent="0.2">
      <c r="A210">
        <v>209</v>
      </c>
      <c r="B210" t="s">
        <v>90</v>
      </c>
      <c r="C210" t="s">
        <v>85</v>
      </c>
      <c r="D210" t="s">
        <v>11</v>
      </c>
      <c r="E210">
        <v>1052</v>
      </c>
      <c r="F210">
        <v>7</v>
      </c>
      <c r="G210">
        <v>1081</v>
      </c>
      <c r="H210" t="str">
        <f t="shared" si="13"/>
        <v>2022</v>
      </c>
      <c r="I210">
        <f t="shared" si="14"/>
        <v>9</v>
      </c>
      <c r="J210">
        <f t="shared" si="15"/>
        <v>9</v>
      </c>
      <c r="K210" s="1">
        <f>ROUNDDOWN(COUNTIFS($D$1:D210,D210,$H$1:H210,H210)/COUNTIFS(D:D,D210,H:H,H210)*10,0)</f>
        <v>2</v>
      </c>
      <c r="L210" s="2">
        <f t="shared" si="16"/>
        <v>42</v>
      </c>
    </row>
    <row r="211" spans="1:12" x14ac:dyDescent="0.2">
      <c r="A211">
        <v>210</v>
      </c>
      <c r="B211" t="s">
        <v>90</v>
      </c>
      <c r="C211" t="s">
        <v>85</v>
      </c>
      <c r="D211" t="s">
        <v>6</v>
      </c>
      <c r="E211">
        <v>811</v>
      </c>
      <c r="F211">
        <v>0</v>
      </c>
      <c r="G211">
        <v>799</v>
      </c>
      <c r="H211" t="str">
        <f t="shared" si="13"/>
        <v>2022</v>
      </c>
      <c r="I211">
        <f t="shared" si="14"/>
        <v>9</v>
      </c>
      <c r="J211">
        <f t="shared" si="15"/>
        <v>9</v>
      </c>
      <c r="K211" s="1">
        <f>ROUNDDOWN(COUNTIFS($D$1:D211,D211,$H$1:H211,H211)/COUNTIFS(D:D,D211,H:H,H211)*10,0)</f>
        <v>2</v>
      </c>
      <c r="L211" s="2">
        <f t="shared" si="16"/>
        <v>42</v>
      </c>
    </row>
    <row r="212" spans="1:12" x14ac:dyDescent="0.2">
      <c r="A212">
        <v>211</v>
      </c>
      <c r="B212" t="s">
        <v>90</v>
      </c>
      <c r="C212" t="s">
        <v>89</v>
      </c>
      <c r="D212" t="s">
        <v>7</v>
      </c>
      <c r="E212">
        <v>1112</v>
      </c>
      <c r="F212">
        <v>3</v>
      </c>
      <c r="G212">
        <v>1097</v>
      </c>
      <c r="H212" t="str">
        <f t="shared" si="13"/>
        <v>2022</v>
      </c>
      <c r="I212">
        <f t="shared" si="14"/>
        <v>8</v>
      </c>
      <c r="J212">
        <f t="shared" si="15"/>
        <v>9</v>
      </c>
      <c r="K212" s="1">
        <f>ROUNDDOWN(COUNTIFS($D$1:D212,D212,$H$1:H212,H212)/COUNTIFS(D:D,D212,H:H,H212)*10,0)</f>
        <v>2</v>
      </c>
      <c r="L212" s="2">
        <f t="shared" si="16"/>
        <v>42</v>
      </c>
    </row>
    <row r="213" spans="1:12" x14ac:dyDescent="0.2">
      <c r="A213">
        <v>212</v>
      </c>
      <c r="B213" t="s">
        <v>90</v>
      </c>
      <c r="C213" t="s">
        <v>89</v>
      </c>
      <c r="D213" t="s">
        <v>14</v>
      </c>
      <c r="E213">
        <v>1014</v>
      </c>
      <c r="F213">
        <v>5</v>
      </c>
      <c r="G213">
        <v>1012</v>
      </c>
      <c r="H213" t="str">
        <f t="shared" si="13"/>
        <v>2022</v>
      </c>
      <c r="I213">
        <f t="shared" si="14"/>
        <v>8</v>
      </c>
      <c r="J213">
        <f t="shared" si="15"/>
        <v>9</v>
      </c>
      <c r="K213" s="1">
        <f>ROUNDDOWN(COUNTIFS($D$1:D213,D213,$H$1:H213,H213)/COUNTIFS(D:D,D213,H:H,H213)*10,0)</f>
        <v>2</v>
      </c>
      <c r="L213" s="2">
        <f t="shared" si="16"/>
        <v>42</v>
      </c>
    </row>
    <row r="214" spans="1:12" x14ac:dyDescent="0.2">
      <c r="A214">
        <v>213</v>
      </c>
      <c r="B214" t="s">
        <v>91</v>
      </c>
      <c r="C214" t="s">
        <v>85</v>
      </c>
      <c r="D214" t="s">
        <v>11</v>
      </c>
      <c r="E214">
        <v>1081</v>
      </c>
      <c r="F214">
        <v>3</v>
      </c>
      <c r="G214">
        <v>1067</v>
      </c>
      <c r="H214" t="str">
        <f t="shared" si="13"/>
        <v>2022</v>
      </c>
      <c r="I214">
        <f t="shared" si="14"/>
        <v>9</v>
      </c>
      <c r="J214">
        <f t="shared" si="15"/>
        <v>9</v>
      </c>
      <c r="K214" s="1">
        <f>ROUNDDOWN(COUNTIFS($D$1:D214,D214,$H$1:H214,H214)/COUNTIFS(D:D,D214,H:H,H214)*10,0)</f>
        <v>3</v>
      </c>
      <c r="L214" s="2">
        <f t="shared" si="16"/>
        <v>43</v>
      </c>
    </row>
    <row r="215" spans="1:12" x14ac:dyDescent="0.2">
      <c r="A215">
        <v>214</v>
      </c>
      <c r="B215" t="s">
        <v>91</v>
      </c>
      <c r="C215" t="s">
        <v>85</v>
      </c>
      <c r="D215" t="s">
        <v>6</v>
      </c>
      <c r="E215">
        <v>799</v>
      </c>
      <c r="F215">
        <v>4</v>
      </c>
      <c r="G215">
        <v>805</v>
      </c>
      <c r="H215" t="str">
        <f t="shared" si="13"/>
        <v>2022</v>
      </c>
      <c r="I215">
        <f t="shared" si="14"/>
        <v>9</v>
      </c>
      <c r="J215">
        <f t="shared" si="15"/>
        <v>9</v>
      </c>
      <c r="K215" s="1">
        <f>ROUNDDOWN(COUNTIFS($D$1:D215,D215,$H$1:H215,H215)/COUNTIFS(D:D,D215,H:H,H215)*10,0)</f>
        <v>3</v>
      </c>
      <c r="L215" s="2">
        <f t="shared" si="16"/>
        <v>43</v>
      </c>
    </row>
    <row r="216" spans="1:12" x14ac:dyDescent="0.2">
      <c r="A216">
        <v>215</v>
      </c>
      <c r="B216" t="s">
        <v>91</v>
      </c>
      <c r="C216" t="s">
        <v>86</v>
      </c>
      <c r="D216" t="s">
        <v>12</v>
      </c>
      <c r="E216">
        <v>941</v>
      </c>
      <c r="F216">
        <v>3</v>
      </c>
      <c r="G216">
        <v>931</v>
      </c>
      <c r="H216" t="str">
        <f t="shared" si="13"/>
        <v>2022</v>
      </c>
      <c r="I216">
        <f t="shared" si="14"/>
        <v>8</v>
      </c>
      <c r="J216">
        <f t="shared" si="15"/>
        <v>9</v>
      </c>
      <c r="K216" s="1">
        <f>ROUNDDOWN(COUNTIFS($D$1:D216,D216,$H$1:H216,H216)/COUNTIFS(D:D,D216,H:H,H216)*10,0)</f>
        <v>3</v>
      </c>
      <c r="L216" s="2">
        <f t="shared" si="16"/>
        <v>43</v>
      </c>
    </row>
    <row r="217" spans="1:12" x14ac:dyDescent="0.2">
      <c r="A217">
        <v>216</v>
      </c>
      <c r="B217" t="s">
        <v>91</v>
      </c>
      <c r="C217" t="s">
        <v>86</v>
      </c>
      <c r="D217" t="s">
        <v>87</v>
      </c>
      <c r="E217">
        <v>970</v>
      </c>
      <c r="F217">
        <v>5</v>
      </c>
      <c r="G217">
        <v>988</v>
      </c>
      <c r="H217" t="str">
        <f t="shared" si="13"/>
        <v>2022</v>
      </c>
      <c r="I217">
        <f t="shared" si="14"/>
        <v>8</v>
      </c>
      <c r="J217">
        <f t="shared" si="15"/>
        <v>9</v>
      </c>
      <c r="K217" s="1">
        <f>ROUNDDOWN(COUNTIFS($D$1:D217,D217,$H$1:H217,H217)/COUNTIFS(D:D,D217,H:H,H217)*10,0)</f>
        <v>3</v>
      </c>
      <c r="L217" s="2">
        <f t="shared" si="16"/>
        <v>43</v>
      </c>
    </row>
    <row r="218" spans="1:12" x14ac:dyDescent="0.2">
      <c r="A218">
        <v>217</v>
      </c>
      <c r="B218" t="s">
        <v>92</v>
      </c>
      <c r="C218" t="s">
        <v>89</v>
      </c>
      <c r="D218" t="s">
        <v>7</v>
      </c>
      <c r="E218">
        <v>1097</v>
      </c>
      <c r="F218">
        <v>3</v>
      </c>
      <c r="G218">
        <v>1091</v>
      </c>
      <c r="H218" t="str">
        <f t="shared" si="13"/>
        <v>2022</v>
      </c>
      <c r="I218">
        <f t="shared" si="14"/>
        <v>8</v>
      </c>
      <c r="J218">
        <f t="shared" si="15"/>
        <v>9</v>
      </c>
      <c r="K218" s="1">
        <f>ROUNDDOWN(COUNTIFS($D$1:D218,D218,$H$1:H218,H218)/COUNTIFS(D:D,D218,H:H,H218)*10,0)</f>
        <v>3</v>
      </c>
      <c r="L218" s="2">
        <f t="shared" si="16"/>
        <v>43</v>
      </c>
    </row>
    <row r="219" spans="1:12" x14ac:dyDescent="0.2">
      <c r="A219">
        <v>218</v>
      </c>
      <c r="B219" t="s">
        <v>92</v>
      </c>
      <c r="C219" t="s">
        <v>86</v>
      </c>
      <c r="D219" t="s">
        <v>12</v>
      </c>
      <c r="E219">
        <v>931</v>
      </c>
      <c r="F219">
        <v>0</v>
      </c>
      <c r="G219">
        <v>911</v>
      </c>
      <c r="H219" t="str">
        <f t="shared" si="13"/>
        <v>2022</v>
      </c>
      <c r="I219">
        <f t="shared" si="14"/>
        <v>8</v>
      </c>
      <c r="J219">
        <f t="shared" si="15"/>
        <v>9</v>
      </c>
      <c r="K219" s="1">
        <f>ROUNDDOWN(COUNTIFS($D$1:D219,D219,$H$1:H219,H219)/COUNTIFS(D:D,D219,H:H,H219)*10,0)</f>
        <v>5</v>
      </c>
      <c r="L219" s="2">
        <f t="shared" si="16"/>
        <v>45</v>
      </c>
    </row>
    <row r="220" spans="1:12" x14ac:dyDescent="0.2">
      <c r="A220">
        <v>219</v>
      </c>
      <c r="B220" t="s">
        <v>92</v>
      </c>
      <c r="C220" t="s">
        <v>86</v>
      </c>
      <c r="D220" t="s">
        <v>87</v>
      </c>
      <c r="E220">
        <v>988</v>
      </c>
      <c r="F220">
        <v>5</v>
      </c>
      <c r="G220">
        <v>1009</v>
      </c>
      <c r="H220" t="str">
        <f t="shared" si="13"/>
        <v>2022</v>
      </c>
      <c r="I220">
        <f t="shared" si="14"/>
        <v>8</v>
      </c>
      <c r="J220">
        <f t="shared" si="15"/>
        <v>9</v>
      </c>
      <c r="K220" s="1">
        <f>ROUNDDOWN(COUNTIFS($D$1:D220,D220,$H$1:H220,H220)/COUNTIFS(D:D,D220,H:H,H220)*10,0)</f>
        <v>5</v>
      </c>
      <c r="L220" s="2">
        <f t="shared" si="16"/>
        <v>45</v>
      </c>
    </row>
    <row r="221" spans="1:12" x14ac:dyDescent="0.2">
      <c r="A221">
        <v>220</v>
      </c>
      <c r="B221" t="s">
        <v>92</v>
      </c>
      <c r="C221" t="s">
        <v>89</v>
      </c>
      <c r="D221" t="s">
        <v>14</v>
      </c>
      <c r="E221">
        <v>1012</v>
      </c>
      <c r="F221">
        <v>4</v>
      </c>
      <c r="G221">
        <v>1017</v>
      </c>
      <c r="H221" t="str">
        <f t="shared" si="13"/>
        <v>2022</v>
      </c>
      <c r="I221">
        <f t="shared" si="14"/>
        <v>8</v>
      </c>
      <c r="J221">
        <f t="shared" si="15"/>
        <v>9</v>
      </c>
      <c r="K221" s="1">
        <f>ROUNDDOWN(COUNTIFS($D$1:D221,D221,$H$1:H221,H221)/COUNTIFS(D:D,D221,H:H,H221)*10,0)</f>
        <v>3</v>
      </c>
      <c r="L221" s="2">
        <f t="shared" si="16"/>
        <v>43</v>
      </c>
    </row>
    <row r="222" spans="1:12" x14ac:dyDescent="0.2">
      <c r="A222">
        <v>221</v>
      </c>
      <c r="B222" t="s">
        <v>93</v>
      </c>
      <c r="C222" t="s">
        <v>85</v>
      </c>
      <c r="D222" t="s">
        <v>11</v>
      </c>
      <c r="E222">
        <v>1067</v>
      </c>
      <c r="F222">
        <v>4</v>
      </c>
      <c r="G222">
        <v>1063</v>
      </c>
      <c r="H222" t="str">
        <f t="shared" si="13"/>
        <v>2022</v>
      </c>
      <c r="I222">
        <f t="shared" si="14"/>
        <v>9</v>
      </c>
      <c r="J222">
        <f t="shared" si="15"/>
        <v>9</v>
      </c>
      <c r="K222" s="1">
        <f>ROUNDDOWN(COUNTIFS($D$1:D222,D222,$H$1:H222,H222)/COUNTIFS(D:D,D222,H:H,H222)*10,0)</f>
        <v>4</v>
      </c>
      <c r="L222" s="2">
        <f t="shared" si="16"/>
        <v>44</v>
      </c>
    </row>
    <row r="223" spans="1:12" x14ac:dyDescent="0.2">
      <c r="A223">
        <v>222</v>
      </c>
      <c r="B223" t="s">
        <v>93</v>
      </c>
      <c r="C223" t="s">
        <v>85</v>
      </c>
      <c r="D223" t="s">
        <v>6</v>
      </c>
      <c r="E223">
        <v>805</v>
      </c>
      <c r="F223">
        <v>4</v>
      </c>
      <c r="G223">
        <v>818</v>
      </c>
      <c r="H223" t="str">
        <f t="shared" si="13"/>
        <v>2022</v>
      </c>
      <c r="I223">
        <f t="shared" si="14"/>
        <v>9</v>
      </c>
      <c r="J223">
        <f t="shared" si="15"/>
        <v>9</v>
      </c>
      <c r="K223" s="1">
        <f>ROUNDDOWN(COUNTIFS($D$1:D223,D223,$H$1:H223,H223)/COUNTIFS(D:D,D223,H:H,H223)*10,0)</f>
        <v>4</v>
      </c>
      <c r="L223" s="2">
        <f t="shared" si="16"/>
        <v>44</v>
      </c>
    </row>
    <row r="224" spans="1:12" x14ac:dyDescent="0.2">
      <c r="A224">
        <v>223</v>
      </c>
      <c r="B224" t="s">
        <v>93</v>
      </c>
      <c r="C224" t="s">
        <v>89</v>
      </c>
      <c r="D224" t="s">
        <v>7</v>
      </c>
      <c r="E224">
        <v>1091</v>
      </c>
      <c r="F224">
        <v>7</v>
      </c>
      <c r="G224">
        <v>1108</v>
      </c>
      <c r="H224" t="str">
        <f t="shared" si="13"/>
        <v>2022</v>
      </c>
      <c r="I224">
        <f t="shared" si="14"/>
        <v>8</v>
      </c>
      <c r="J224">
        <f t="shared" si="15"/>
        <v>9</v>
      </c>
      <c r="K224" s="1">
        <f>ROUNDDOWN(COUNTIFS($D$1:D224,D224,$H$1:H224,H224)/COUNTIFS(D:D,D224,H:H,H224)*10,0)</f>
        <v>5</v>
      </c>
      <c r="L224" s="2">
        <f t="shared" si="16"/>
        <v>45</v>
      </c>
    </row>
    <row r="225" spans="1:12" x14ac:dyDescent="0.2">
      <c r="A225">
        <v>224</v>
      </c>
      <c r="B225" t="s">
        <v>93</v>
      </c>
      <c r="C225" t="s">
        <v>89</v>
      </c>
      <c r="D225" t="s">
        <v>14</v>
      </c>
      <c r="E225">
        <v>1017</v>
      </c>
      <c r="F225">
        <v>2</v>
      </c>
      <c r="G225">
        <v>991</v>
      </c>
      <c r="H225" t="str">
        <f t="shared" si="13"/>
        <v>2022</v>
      </c>
      <c r="I225">
        <f t="shared" si="14"/>
        <v>8</v>
      </c>
      <c r="J225">
        <f t="shared" si="15"/>
        <v>9</v>
      </c>
      <c r="K225" s="1">
        <f>ROUNDDOWN(COUNTIFS($D$1:D225,D225,$H$1:H225,H225)/COUNTIFS(D:D,D225,H:H,H225)*10,0)</f>
        <v>5</v>
      </c>
      <c r="L225" s="2">
        <f t="shared" si="16"/>
        <v>45</v>
      </c>
    </row>
    <row r="226" spans="1:12" x14ac:dyDescent="0.2">
      <c r="A226">
        <v>225</v>
      </c>
      <c r="B226" t="s">
        <v>94</v>
      </c>
      <c r="C226" t="s">
        <v>85</v>
      </c>
      <c r="D226" t="s">
        <v>11</v>
      </c>
      <c r="E226">
        <v>1063</v>
      </c>
      <c r="F226">
        <v>3</v>
      </c>
      <c r="G226">
        <v>1051</v>
      </c>
      <c r="H226" t="str">
        <f t="shared" si="13"/>
        <v>2022</v>
      </c>
      <c r="I226">
        <f t="shared" si="14"/>
        <v>9</v>
      </c>
      <c r="J226">
        <f t="shared" si="15"/>
        <v>9</v>
      </c>
      <c r="K226" s="1">
        <f>ROUNDDOWN(COUNTIFS($D$1:D226,D226,$H$1:H226,H226)/COUNTIFS(D:D,D226,H:H,H226)*10,0)</f>
        <v>5</v>
      </c>
      <c r="L226" s="2">
        <f t="shared" si="16"/>
        <v>45</v>
      </c>
    </row>
    <row r="227" spans="1:12" x14ac:dyDescent="0.2">
      <c r="A227">
        <v>226</v>
      </c>
      <c r="B227" t="s">
        <v>94</v>
      </c>
      <c r="C227" t="s">
        <v>85</v>
      </c>
      <c r="D227" t="s">
        <v>6</v>
      </c>
      <c r="E227">
        <v>818</v>
      </c>
      <c r="F227">
        <v>6</v>
      </c>
      <c r="G227">
        <v>838</v>
      </c>
      <c r="H227" t="str">
        <f t="shared" si="13"/>
        <v>2022</v>
      </c>
      <c r="I227">
        <f t="shared" si="14"/>
        <v>9</v>
      </c>
      <c r="J227">
        <f t="shared" si="15"/>
        <v>9</v>
      </c>
      <c r="K227" s="1">
        <f>ROUNDDOWN(COUNTIFS($D$1:D227,D227,$H$1:H227,H227)/COUNTIFS(D:D,D227,H:H,H227)*10,0)</f>
        <v>5</v>
      </c>
      <c r="L227" s="2">
        <f t="shared" si="16"/>
        <v>45</v>
      </c>
    </row>
    <row r="228" spans="1:12" x14ac:dyDescent="0.2">
      <c r="A228">
        <v>227</v>
      </c>
      <c r="B228" t="s">
        <v>94</v>
      </c>
      <c r="C228" t="s">
        <v>86</v>
      </c>
      <c r="D228" t="s">
        <v>12</v>
      </c>
      <c r="E228">
        <v>911</v>
      </c>
      <c r="F228">
        <v>2</v>
      </c>
      <c r="G228">
        <v>887</v>
      </c>
      <c r="H228" t="str">
        <f t="shared" si="13"/>
        <v>2022</v>
      </c>
      <c r="I228">
        <f t="shared" si="14"/>
        <v>8</v>
      </c>
      <c r="J228">
        <f t="shared" si="15"/>
        <v>9</v>
      </c>
      <c r="K228" s="1">
        <f>ROUNDDOWN(COUNTIFS($D$1:D228,D228,$H$1:H228,H228)/COUNTIFS(D:D,D228,H:H,H228)*10,0)</f>
        <v>6</v>
      </c>
      <c r="L228" s="2">
        <f t="shared" si="16"/>
        <v>46</v>
      </c>
    </row>
    <row r="229" spans="1:12" x14ac:dyDescent="0.2">
      <c r="A229">
        <v>228</v>
      </c>
      <c r="B229" t="s">
        <v>94</v>
      </c>
      <c r="C229" t="s">
        <v>86</v>
      </c>
      <c r="D229" t="s">
        <v>87</v>
      </c>
      <c r="E229">
        <v>1009</v>
      </c>
      <c r="F229">
        <v>6</v>
      </c>
      <c r="G229">
        <v>1025</v>
      </c>
      <c r="H229" t="str">
        <f t="shared" si="13"/>
        <v>2022</v>
      </c>
      <c r="I229">
        <f t="shared" si="14"/>
        <v>8</v>
      </c>
      <c r="J229">
        <f t="shared" si="15"/>
        <v>9</v>
      </c>
      <c r="K229" s="1">
        <f>ROUNDDOWN(COUNTIFS($D$1:D229,D229,$H$1:H229,H229)/COUNTIFS(D:D,D229,H:H,H229)*10,0)</f>
        <v>6</v>
      </c>
      <c r="L229" s="2">
        <f t="shared" si="16"/>
        <v>46</v>
      </c>
    </row>
    <row r="230" spans="1:12" x14ac:dyDescent="0.2">
      <c r="A230">
        <v>229</v>
      </c>
      <c r="B230" t="s">
        <v>95</v>
      </c>
      <c r="C230" t="s">
        <v>89</v>
      </c>
      <c r="D230" t="s">
        <v>7</v>
      </c>
      <c r="E230">
        <v>1108</v>
      </c>
      <c r="F230">
        <v>4</v>
      </c>
      <c r="G230">
        <v>1104</v>
      </c>
      <c r="H230" t="str">
        <f t="shared" si="13"/>
        <v>2022</v>
      </c>
      <c r="I230">
        <f t="shared" si="14"/>
        <v>8</v>
      </c>
      <c r="J230">
        <f t="shared" si="15"/>
        <v>9</v>
      </c>
      <c r="K230" s="1">
        <f>ROUNDDOWN(COUNTIFS($D$1:D230,D230,$H$1:H230,H230)/COUNTIFS(D:D,D230,H:H,H230)*10,0)</f>
        <v>6</v>
      </c>
      <c r="L230" s="2">
        <f t="shared" si="16"/>
        <v>46</v>
      </c>
    </row>
    <row r="231" spans="1:12" x14ac:dyDescent="0.2">
      <c r="A231">
        <v>230</v>
      </c>
      <c r="B231" t="s">
        <v>95</v>
      </c>
      <c r="C231" t="s">
        <v>86</v>
      </c>
      <c r="D231" t="s">
        <v>12</v>
      </c>
      <c r="E231">
        <v>887</v>
      </c>
      <c r="F231">
        <v>2</v>
      </c>
      <c r="G231">
        <v>872</v>
      </c>
      <c r="H231" t="str">
        <f t="shared" si="13"/>
        <v>2022</v>
      </c>
      <c r="I231">
        <f t="shared" si="14"/>
        <v>8</v>
      </c>
      <c r="J231">
        <f t="shared" si="15"/>
        <v>9</v>
      </c>
      <c r="K231" s="1">
        <f>ROUNDDOWN(COUNTIFS($D$1:D231,D231,$H$1:H231,H231)/COUNTIFS(D:D,D231,H:H,H231)*10,0)</f>
        <v>7</v>
      </c>
      <c r="L231" s="2">
        <f t="shared" si="16"/>
        <v>47</v>
      </c>
    </row>
    <row r="232" spans="1:12" x14ac:dyDescent="0.2">
      <c r="A232">
        <v>231</v>
      </c>
      <c r="B232" t="s">
        <v>95</v>
      </c>
      <c r="C232" t="s">
        <v>86</v>
      </c>
      <c r="D232" t="s">
        <v>87</v>
      </c>
      <c r="E232">
        <v>1025</v>
      </c>
      <c r="F232">
        <v>5</v>
      </c>
      <c r="G232">
        <v>1034</v>
      </c>
      <c r="H232" t="str">
        <f t="shared" si="13"/>
        <v>2022</v>
      </c>
      <c r="I232">
        <f t="shared" si="14"/>
        <v>8</v>
      </c>
      <c r="J232">
        <f t="shared" si="15"/>
        <v>9</v>
      </c>
      <c r="K232" s="1">
        <f>ROUNDDOWN(COUNTIFS($D$1:D232,D232,$H$1:H232,H232)/COUNTIFS(D:D,D232,H:H,H232)*10,0)</f>
        <v>7</v>
      </c>
      <c r="L232" s="2">
        <f t="shared" si="16"/>
        <v>47</v>
      </c>
    </row>
    <row r="233" spans="1:12" x14ac:dyDescent="0.2">
      <c r="A233">
        <v>232</v>
      </c>
      <c r="B233" t="s">
        <v>95</v>
      </c>
      <c r="C233" t="s">
        <v>89</v>
      </c>
      <c r="D233" t="s">
        <v>14</v>
      </c>
      <c r="E233">
        <v>991</v>
      </c>
      <c r="F233">
        <v>5</v>
      </c>
      <c r="G233">
        <v>1001</v>
      </c>
      <c r="H233" t="str">
        <f t="shared" si="13"/>
        <v>2022</v>
      </c>
      <c r="I233">
        <f t="shared" si="14"/>
        <v>8</v>
      </c>
      <c r="J233">
        <f t="shared" si="15"/>
        <v>9</v>
      </c>
      <c r="K233" s="1">
        <f>ROUNDDOWN(COUNTIFS($D$1:D233,D233,$H$1:H233,H233)/COUNTIFS(D:D,D233,H:H,H233)*10,0)</f>
        <v>6</v>
      </c>
      <c r="L233" s="2">
        <f t="shared" si="16"/>
        <v>46</v>
      </c>
    </row>
    <row r="234" spans="1:12" x14ac:dyDescent="0.2">
      <c r="A234">
        <v>233</v>
      </c>
      <c r="B234" t="s">
        <v>96</v>
      </c>
      <c r="C234" t="s">
        <v>85</v>
      </c>
      <c r="D234" t="s">
        <v>11</v>
      </c>
      <c r="E234">
        <v>1051</v>
      </c>
      <c r="F234">
        <v>1</v>
      </c>
      <c r="G234">
        <v>1026</v>
      </c>
      <c r="H234" t="str">
        <f t="shared" si="13"/>
        <v>2022</v>
      </c>
      <c r="I234">
        <f t="shared" si="14"/>
        <v>9</v>
      </c>
      <c r="J234">
        <f t="shared" si="15"/>
        <v>9</v>
      </c>
      <c r="K234" s="1">
        <f>ROUNDDOWN(COUNTIFS($D$1:D234,D234,$H$1:H234,H234)/COUNTIFS(D:D,D234,H:H,H234)*10,0)</f>
        <v>6</v>
      </c>
      <c r="L234" s="2">
        <f t="shared" si="16"/>
        <v>46</v>
      </c>
    </row>
    <row r="235" spans="1:12" x14ac:dyDescent="0.2">
      <c r="A235">
        <v>234</v>
      </c>
      <c r="B235" t="s">
        <v>96</v>
      </c>
      <c r="C235" t="s">
        <v>85</v>
      </c>
      <c r="D235" t="s">
        <v>6</v>
      </c>
      <c r="E235">
        <v>838</v>
      </c>
      <c r="F235">
        <v>8</v>
      </c>
      <c r="G235">
        <v>890</v>
      </c>
      <c r="H235" t="str">
        <f t="shared" si="13"/>
        <v>2022</v>
      </c>
      <c r="I235">
        <f t="shared" si="14"/>
        <v>9</v>
      </c>
      <c r="J235">
        <f t="shared" si="15"/>
        <v>9</v>
      </c>
      <c r="K235" s="1">
        <f>ROUNDDOWN(COUNTIFS($D$1:D235,D235,$H$1:H235,H235)/COUNTIFS(D:D,D235,H:H,H235)*10,0)</f>
        <v>6</v>
      </c>
      <c r="L235" s="2">
        <f t="shared" si="16"/>
        <v>46</v>
      </c>
    </row>
    <row r="236" spans="1:12" x14ac:dyDescent="0.2">
      <c r="A236">
        <v>235</v>
      </c>
      <c r="B236" t="s">
        <v>96</v>
      </c>
      <c r="C236" t="s">
        <v>89</v>
      </c>
      <c r="D236" t="s">
        <v>7</v>
      </c>
      <c r="E236">
        <v>1104</v>
      </c>
      <c r="F236">
        <v>4</v>
      </c>
      <c r="G236">
        <v>1090</v>
      </c>
      <c r="H236" t="str">
        <f t="shared" si="13"/>
        <v>2022</v>
      </c>
      <c r="I236">
        <f t="shared" si="14"/>
        <v>8</v>
      </c>
      <c r="J236">
        <f t="shared" si="15"/>
        <v>9</v>
      </c>
      <c r="K236" s="1">
        <f>ROUNDDOWN(COUNTIFS($D$1:D236,D236,$H$1:H236,H236)/COUNTIFS(D:D,D236,H:H,H236)*10,0)</f>
        <v>7</v>
      </c>
      <c r="L236" s="2">
        <f t="shared" si="16"/>
        <v>47</v>
      </c>
    </row>
    <row r="237" spans="1:12" x14ac:dyDescent="0.2">
      <c r="A237">
        <v>236</v>
      </c>
      <c r="B237" t="s">
        <v>96</v>
      </c>
      <c r="C237" t="s">
        <v>89</v>
      </c>
      <c r="D237" t="s">
        <v>14</v>
      </c>
      <c r="E237">
        <v>1001</v>
      </c>
      <c r="F237">
        <v>3</v>
      </c>
      <c r="G237">
        <v>988</v>
      </c>
      <c r="H237" t="str">
        <f t="shared" si="13"/>
        <v>2022</v>
      </c>
      <c r="I237">
        <f t="shared" si="14"/>
        <v>8</v>
      </c>
      <c r="J237">
        <f t="shared" si="15"/>
        <v>9</v>
      </c>
      <c r="K237" s="1">
        <f>ROUNDDOWN(COUNTIFS($D$1:D237,D237,$H$1:H237,H237)/COUNTIFS(D:D,D237,H:H,H237)*10,0)</f>
        <v>7</v>
      </c>
      <c r="L237" s="2">
        <f t="shared" si="16"/>
        <v>47</v>
      </c>
    </row>
    <row r="238" spans="1:12" x14ac:dyDescent="0.2">
      <c r="A238">
        <v>237</v>
      </c>
      <c r="B238" t="s">
        <v>97</v>
      </c>
      <c r="C238" t="s">
        <v>85</v>
      </c>
      <c r="D238" t="s">
        <v>11</v>
      </c>
      <c r="E238">
        <v>1026</v>
      </c>
      <c r="F238">
        <v>3</v>
      </c>
      <c r="G238">
        <v>1027</v>
      </c>
      <c r="H238" t="str">
        <f t="shared" si="13"/>
        <v>2022</v>
      </c>
      <c r="I238">
        <f t="shared" si="14"/>
        <v>9</v>
      </c>
      <c r="J238">
        <f t="shared" si="15"/>
        <v>9</v>
      </c>
      <c r="K238" s="1">
        <f>ROUNDDOWN(COUNTIFS($D$1:D238,D238,$H$1:H238,H238)/COUNTIFS(D:D,D238,H:H,H238)*10,0)</f>
        <v>7</v>
      </c>
      <c r="L238" s="2">
        <f t="shared" si="16"/>
        <v>47</v>
      </c>
    </row>
    <row r="239" spans="1:12" x14ac:dyDescent="0.2">
      <c r="A239">
        <v>238</v>
      </c>
      <c r="B239" t="s">
        <v>97</v>
      </c>
      <c r="C239" t="s">
        <v>85</v>
      </c>
      <c r="D239" t="s">
        <v>6</v>
      </c>
      <c r="E239">
        <v>890</v>
      </c>
      <c r="F239">
        <v>4</v>
      </c>
      <c r="G239">
        <v>905</v>
      </c>
      <c r="H239" t="str">
        <f t="shared" si="13"/>
        <v>2022</v>
      </c>
      <c r="I239">
        <f t="shared" si="14"/>
        <v>9</v>
      </c>
      <c r="J239">
        <f t="shared" si="15"/>
        <v>9</v>
      </c>
      <c r="K239" s="1">
        <f>ROUNDDOWN(COUNTIFS($D$1:D239,D239,$H$1:H239,H239)/COUNTIFS(D:D,D239,H:H,H239)*10,0)</f>
        <v>7</v>
      </c>
      <c r="L239" s="2">
        <f t="shared" si="16"/>
        <v>47</v>
      </c>
    </row>
    <row r="240" spans="1:12" x14ac:dyDescent="0.2">
      <c r="A240">
        <v>239</v>
      </c>
      <c r="B240" t="s">
        <v>97</v>
      </c>
      <c r="C240" t="s">
        <v>86</v>
      </c>
      <c r="D240" t="s">
        <v>12</v>
      </c>
      <c r="E240">
        <v>872</v>
      </c>
      <c r="F240">
        <v>0</v>
      </c>
      <c r="G240">
        <v>849</v>
      </c>
      <c r="H240" t="str">
        <f t="shared" si="13"/>
        <v>2022</v>
      </c>
      <c r="I240">
        <f t="shared" si="14"/>
        <v>8</v>
      </c>
      <c r="J240">
        <f t="shared" si="15"/>
        <v>9</v>
      </c>
      <c r="K240" s="1">
        <f>ROUNDDOWN(COUNTIFS($D$1:D240,D240,$H$1:H240,H240)/COUNTIFS(D:D,D240,H:H,H240)*10,0)</f>
        <v>8</v>
      </c>
      <c r="L240" s="2">
        <f t="shared" si="16"/>
        <v>48</v>
      </c>
    </row>
    <row r="241" spans="1:12" x14ac:dyDescent="0.2">
      <c r="A241">
        <v>240</v>
      </c>
      <c r="B241" t="s">
        <v>97</v>
      </c>
      <c r="C241" t="s">
        <v>86</v>
      </c>
      <c r="D241" t="s">
        <v>87</v>
      </c>
      <c r="E241">
        <v>1034</v>
      </c>
      <c r="F241">
        <v>4</v>
      </c>
      <c r="G241">
        <v>1041</v>
      </c>
      <c r="H241" t="str">
        <f t="shared" si="13"/>
        <v>2022</v>
      </c>
      <c r="I241">
        <f t="shared" si="14"/>
        <v>8</v>
      </c>
      <c r="J241">
        <f t="shared" si="15"/>
        <v>9</v>
      </c>
      <c r="K241" s="1">
        <f>ROUNDDOWN(COUNTIFS($D$1:D241,D241,$H$1:H241,H241)/COUNTIFS(D:D,D241,H:H,H241)*10,0)</f>
        <v>8</v>
      </c>
      <c r="L241" s="2">
        <f t="shared" si="16"/>
        <v>48</v>
      </c>
    </row>
    <row r="242" spans="1:12" x14ac:dyDescent="0.2">
      <c r="A242">
        <v>241</v>
      </c>
      <c r="B242" t="s">
        <v>98</v>
      </c>
      <c r="C242" t="s">
        <v>85</v>
      </c>
      <c r="D242" t="s">
        <v>11</v>
      </c>
      <c r="E242">
        <v>1027</v>
      </c>
      <c r="F242">
        <v>4</v>
      </c>
      <c r="G242">
        <v>1030</v>
      </c>
      <c r="H242" t="str">
        <f t="shared" si="13"/>
        <v>2022</v>
      </c>
      <c r="I242">
        <f t="shared" si="14"/>
        <v>9</v>
      </c>
      <c r="J242">
        <f t="shared" si="15"/>
        <v>9</v>
      </c>
      <c r="K242" s="1">
        <f>ROUNDDOWN(COUNTIFS($D$1:D242,D242,$H$1:H242,H242)/COUNTIFS(D:D,D242,H:H,H242)*10,0)</f>
        <v>8</v>
      </c>
      <c r="L242" s="2">
        <f t="shared" si="16"/>
        <v>48</v>
      </c>
    </row>
    <row r="243" spans="1:12" x14ac:dyDescent="0.2">
      <c r="A243">
        <v>242</v>
      </c>
      <c r="B243" t="s">
        <v>98</v>
      </c>
      <c r="C243" t="s">
        <v>85</v>
      </c>
      <c r="D243" t="s">
        <v>6</v>
      </c>
      <c r="E243">
        <v>905</v>
      </c>
      <c r="F243">
        <v>6</v>
      </c>
      <c r="G243">
        <v>927</v>
      </c>
      <c r="H243" t="str">
        <f t="shared" si="13"/>
        <v>2022</v>
      </c>
      <c r="I243">
        <f t="shared" si="14"/>
        <v>9</v>
      </c>
      <c r="J243">
        <f t="shared" si="15"/>
        <v>9</v>
      </c>
      <c r="K243" s="1">
        <f>ROUNDDOWN(COUNTIFS($D$1:D243,D243,$H$1:H243,H243)/COUNTIFS(D:D,D243,H:H,H243)*10,0)</f>
        <v>8</v>
      </c>
      <c r="L243" s="2">
        <f t="shared" si="16"/>
        <v>48</v>
      </c>
    </row>
    <row r="244" spans="1:12" x14ac:dyDescent="0.2">
      <c r="A244">
        <v>243</v>
      </c>
      <c r="B244" t="s">
        <v>98</v>
      </c>
      <c r="C244" t="s">
        <v>89</v>
      </c>
      <c r="D244" t="s">
        <v>7</v>
      </c>
      <c r="E244">
        <v>1090</v>
      </c>
      <c r="F244">
        <v>6</v>
      </c>
      <c r="G244">
        <v>1099</v>
      </c>
      <c r="H244" t="str">
        <f t="shared" si="13"/>
        <v>2022</v>
      </c>
      <c r="I244">
        <f t="shared" si="14"/>
        <v>8</v>
      </c>
      <c r="J244">
        <f t="shared" si="15"/>
        <v>9</v>
      </c>
      <c r="K244" s="1">
        <f>ROUNDDOWN(COUNTIFS($D$1:D244,D244,$H$1:H244,H244)/COUNTIFS(D:D,D244,H:H,H244)*10,0)</f>
        <v>8</v>
      </c>
      <c r="L244" s="2">
        <f t="shared" si="16"/>
        <v>48</v>
      </c>
    </row>
    <row r="245" spans="1:12" x14ac:dyDescent="0.2">
      <c r="A245">
        <v>244</v>
      </c>
      <c r="B245" t="s">
        <v>98</v>
      </c>
      <c r="C245" t="s">
        <v>89</v>
      </c>
      <c r="D245" t="s">
        <v>14</v>
      </c>
      <c r="E245">
        <v>988</v>
      </c>
      <c r="F245">
        <v>1</v>
      </c>
      <c r="G245">
        <v>954</v>
      </c>
      <c r="H245" t="str">
        <f t="shared" si="13"/>
        <v>2022</v>
      </c>
      <c r="I245">
        <f t="shared" si="14"/>
        <v>8</v>
      </c>
      <c r="J245">
        <f t="shared" si="15"/>
        <v>9</v>
      </c>
      <c r="K245" s="1">
        <f>ROUNDDOWN(COUNTIFS($D$1:D245,D245,$H$1:H245,H245)/COUNTIFS(D:D,D245,H:H,H245)*10,0)</f>
        <v>8</v>
      </c>
      <c r="L245" s="2">
        <f t="shared" si="16"/>
        <v>48</v>
      </c>
    </row>
    <row r="246" spans="1:12" x14ac:dyDescent="0.2">
      <c r="A246">
        <v>245</v>
      </c>
      <c r="B246" t="s">
        <v>99</v>
      </c>
      <c r="C246" t="s">
        <v>12</v>
      </c>
      <c r="D246" t="s">
        <v>12</v>
      </c>
      <c r="E246">
        <v>849</v>
      </c>
      <c r="F246">
        <v>5</v>
      </c>
      <c r="G246">
        <v>859</v>
      </c>
      <c r="H246" t="str">
        <f t="shared" si="13"/>
        <v>2022</v>
      </c>
      <c r="I246">
        <f t="shared" si="14"/>
        <v>8</v>
      </c>
      <c r="J246">
        <f t="shared" si="15"/>
        <v>9</v>
      </c>
      <c r="K246" s="1">
        <f>ROUNDDOWN(COUNTIFS($D$1:D246,D246,$H$1:H246,H246)/COUNTIFS(D:D,D246,H:H,H246)*10,0)</f>
        <v>10</v>
      </c>
      <c r="L246" s="2">
        <f t="shared" si="16"/>
        <v>50</v>
      </c>
    </row>
    <row r="247" spans="1:12" x14ac:dyDescent="0.2">
      <c r="A247">
        <v>246</v>
      </c>
      <c r="B247" t="s">
        <v>99</v>
      </c>
      <c r="C247" t="s">
        <v>87</v>
      </c>
      <c r="D247" t="s">
        <v>87</v>
      </c>
      <c r="E247">
        <v>1041</v>
      </c>
      <c r="F247">
        <v>4</v>
      </c>
      <c r="G247">
        <v>1031</v>
      </c>
      <c r="H247" t="str">
        <f t="shared" si="13"/>
        <v>2022</v>
      </c>
      <c r="I247">
        <f t="shared" si="14"/>
        <v>8</v>
      </c>
      <c r="J247">
        <f t="shared" si="15"/>
        <v>9</v>
      </c>
      <c r="K247" s="1">
        <f>ROUNDDOWN(COUNTIFS($D$1:D247,D247,$H$1:H247,H247)/COUNTIFS(D:D,D247,H:H,H247)*10,0)</f>
        <v>10</v>
      </c>
      <c r="L247" s="2">
        <f t="shared" si="16"/>
        <v>50</v>
      </c>
    </row>
    <row r="248" spans="1:12" x14ac:dyDescent="0.2">
      <c r="A248">
        <v>247</v>
      </c>
      <c r="B248" t="s">
        <v>100</v>
      </c>
      <c r="C248" t="s">
        <v>7</v>
      </c>
      <c r="D248" t="s">
        <v>7</v>
      </c>
      <c r="E248">
        <v>1099</v>
      </c>
      <c r="F248">
        <v>6</v>
      </c>
      <c r="G248">
        <v>1106</v>
      </c>
      <c r="H248" t="str">
        <f t="shared" si="13"/>
        <v>2022</v>
      </c>
      <c r="I248">
        <f t="shared" si="14"/>
        <v>8</v>
      </c>
      <c r="J248">
        <f t="shared" si="15"/>
        <v>9</v>
      </c>
      <c r="K248" s="1">
        <f>ROUNDDOWN(COUNTIFS($D$1:D248,D248,$H$1:H248,H248)/COUNTIFS(D:D,D248,H:H,H248)*10,0)</f>
        <v>10</v>
      </c>
      <c r="L248" s="2">
        <f t="shared" si="16"/>
        <v>50</v>
      </c>
    </row>
    <row r="249" spans="1:12" x14ac:dyDescent="0.2">
      <c r="A249">
        <v>248</v>
      </c>
      <c r="B249" t="s">
        <v>100</v>
      </c>
      <c r="C249" t="s">
        <v>14</v>
      </c>
      <c r="D249" t="s">
        <v>14</v>
      </c>
      <c r="E249">
        <v>954</v>
      </c>
      <c r="F249">
        <v>4</v>
      </c>
      <c r="G249">
        <v>947</v>
      </c>
      <c r="H249" t="str">
        <f t="shared" si="13"/>
        <v>2022</v>
      </c>
      <c r="I249">
        <f t="shared" si="14"/>
        <v>8</v>
      </c>
      <c r="J249">
        <f t="shared" si="15"/>
        <v>9</v>
      </c>
      <c r="K249" s="1">
        <f>ROUNDDOWN(COUNTIFS($D$1:D249,D249,$H$1:H249,H249)/COUNTIFS(D:D,D249,H:H,H249)*10,0)</f>
        <v>10</v>
      </c>
      <c r="L249" s="2">
        <f t="shared" si="16"/>
        <v>50</v>
      </c>
    </row>
    <row r="250" spans="1:12" x14ac:dyDescent="0.2">
      <c r="A250">
        <v>249</v>
      </c>
      <c r="B250" t="s">
        <v>101</v>
      </c>
      <c r="C250" t="s">
        <v>11</v>
      </c>
      <c r="D250" t="s">
        <v>11</v>
      </c>
      <c r="E250">
        <v>1030</v>
      </c>
      <c r="F250">
        <v>6</v>
      </c>
      <c r="G250">
        <v>1041</v>
      </c>
      <c r="H250" t="str">
        <f t="shared" si="13"/>
        <v>2022</v>
      </c>
      <c r="I250">
        <f t="shared" si="14"/>
        <v>9</v>
      </c>
      <c r="J250">
        <f t="shared" si="15"/>
        <v>9</v>
      </c>
      <c r="K250" s="1">
        <f>ROUNDDOWN(COUNTIFS($D$1:D250,D250,$H$1:H250,H250)/COUNTIFS(D:D,D250,H:H,H250)*10,0)</f>
        <v>10</v>
      </c>
      <c r="L250" s="2">
        <f t="shared" si="16"/>
        <v>50</v>
      </c>
    </row>
    <row r="251" spans="1:12" x14ac:dyDescent="0.2">
      <c r="A251">
        <v>250</v>
      </c>
      <c r="B251" t="s">
        <v>101</v>
      </c>
      <c r="C251" t="s">
        <v>6</v>
      </c>
      <c r="D251" t="s">
        <v>6</v>
      </c>
      <c r="E251">
        <v>927</v>
      </c>
      <c r="F251">
        <v>2</v>
      </c>
      <c r="G251">
        <v>916</v>
      </c>
      <c r="H251" t="str">
        <f t="shared" si="13"/>
        <v>2022</v>
      </c>
      <c r="I251">
        <f t="shared" si="14"/>
        <v>9</v>
      </c>
      <c r="J251">
        <f t="shared" si="15"/>
        <v>9</v>
      </c>
      <c r="K251" s="1">
        <f>ROUNDDOWN(COUNTIFS($D$1:D251,D251,$H$1:H251,H251)/COUNTIFS(D:D,D251,H:H,H251)*10,0)</f>
        <v>10</v>
      </c>
      <c r="L251" s="2">
        <f t="shared" si="16"/>
        <v>50</v>
      </c>
    </row>
    <row r="252" spans="1:12" x14ac:dyDescent="0.2">
      <c r="A252">
        <v>251</v>
      </c>
      <c r="B252" t="s">
        <v>103</v>
      </c>
      <c r="C252" t="s">
        <v>104</v>
      </c>
      <c r="D252" t="s">
        <v>11</v>
      </c>
      <c r="E252">
        <v>1041</v>
      </c>
      <c r="F252">
        <v>5</v>
      </c>
      <c r="G252">
        <v>1041</v>
      </c>
      <c r="H252" t="str">
        <f t="shared" si="13"/>
        <v>2023</v>
      </c>
      <c r="I252">
        <f t="shared" si="14"/>
        <v>10</v>
      </c>
      <c r="J252">
        <f t="shared" si="15"/>
        <v>10</v>
      </c>
      <c r="K252" s="1">
        <f>ROUNDDOWN(COUNTIFS($D$1:D252,D252,$H$1:H252,H252)/COUNTIFS(D:D,D252,H:H,H252)*10,0)</f>
        <v>1</v>
      </c>
      <c r="L252" s="2">
        <f t="shared" si="16"/>
        <v>51</v>
      </c>
    </row>
    <row r="253" spans="1:12" x14ac:dyDescent="0.2">
      <c r="A253">
        <v>252</v>
      </c>
      <c r="B253" t="s">
        <v>103</v>
      </c>
      <c r="C253" t="s">
        <v>104</v>
      </c>
      <c r="D253" t="s">
        <v>7</v>
      </c>
      <c r="E253">
        <v>1106</v>
      </c>
      <c r="F253">
        <v>2</v>
      </c>
      <c r="G253">
        <v>1074</v>
      </c>
      <c r="H253" t="str">
        <f t="shared" si="13"/>
        <v>2023</v>
      </c>
      <c r="I253">
        <f t="shared" si="14"/>
        <v>10</v>
      </c>
      <c r="J253">
        <f t="shared" si="15"/>
        <v>10</v>
      </c>
      <c r="K253" s="1">
        <f>ROUNDDOWN(COUNTIFS($D$1:D253,D253,$H$1:H253,H253)/COUNTIFS(D:D,D253,H:H,H253)*10,0)</f>
        <v>1</v>
      </c>
      <c r="L253" s="2">
        <f t="shared" si="16"/>
        <v>51</v>
      </c>
    </row>
    <row r="254" spans="1:12" x14ac:dyDescent="0.2">
      <c r="A254">
        <v>253</v>
      </c>
      <c r="B254" t="s">
        <v>103</v>
      </c>
      <c r="C254" t="s">
        <v>105</v>
      </c>
      <c r="D254" t="s">
        <v>13</v>
      </c>
      <c r="E254">
        <v>953</v>
      </c>
      <c r="F254">
        <v>5</v>
      </c>
      <c r="G254">
        <v>973</v>
      </c>
      <c r="H254" t="str">
        <f t="shared" si="13"/>
        <v>2023</v>
      </c>
      <c r="I254">
        <f t="shared" si="14"/>
        <v>9</v>
      </c>
      <c r="J254">
        <f t="shared" si="15"/>
        <v>10</v>
      </c>
      <c r="K254" s="1">
        <f>ROUNDDOWN(COUNTIFS($D$1:D254,D254,$H$1:H254,H254)/COUNTIFS(D:D,D254,H:H,H254)*10,0)</f>
        <v>1</v>
      </c>
      <c r="L254" s="2">
        <f t="shared" si="16"/>
        <v>51</v>
      </c>
    </row>
    <row r="255" spans="1:12" x14ac:dyDescent="0.2">
      <c r="A255">
        <v>254</v>
      </c>
      <c r="B255" t="s">
        <v>103</v>
      </c>
      <c r="C255" t="s">
        <v>105</v>
      </c>
      <c r="D255" t="s">
        <v>9</v>
      </c>
      <c r="E255">
        <v>1147</v>
      </c>
      <c r="F255">
        <v>5</v>
      </c>
      <c r="G255">
        <v>1159</v>
      </c>
      <c r="H255" t="str">
        <f t="shared" si="13"/>
        <v>2023</v>
      </c>
      <c r="I255">
        <f t="shared" si="14"/>
        <v>9</v>
      </c>
      <c r="J255">
        <f t="shared" si="15"/>
        <v>10</v>
      </c>
      <c r="K255" s="1">
        <f>ROUNDDOWN(COUNTIFS($D$1:D255,D255,$H$1:H255,H255)/COUNTIFS(D:D,D255,H:H,H255)*10,0)</f>
        <v>1</v>
      </c>
      <c r="L255" s="2">
        <f t="shared" si="16"/>
        <v>51</v>
      </c>
    </row>
    <row r="256" spans="1:12" x14ac:dyDescent="0.2">
      <c r="A256">
        <v>255</v>
      </c>
      <c r="B256" t="s">
        <v>106</v>
      </c>
      <c r="C256" t="s">
        <v>107</v>
      </c>
      <c r="D256" t="s">
        <v>6</v>
      </c>
      <c r="E256">
        <v>916</v>
      </c>
      <c r="F256">
        <v>3</v>
      </c>
      <c r="G256">
        <v>912</v>
      </c>
      <c r="H256" t="str">
        <f t="shared" si="13"/>
        <v>2023</v>
      </c>
      <c r="I256">
        <f t="shared" si="14"/>
        <v>8</v>
      </c>
      <c r="J256">
        <f t="shared" si="15"/>
        <v>10</v>
      </c>
      <c r="K256" s="1">
        <f>ROUNDDOWN(COUNTIFS($D$1:D256,D256,$H$1:H256,H256)/COUNTIFS(D:D,D256,H:H,H256)*10,0)</f>
        <v>1</v>
      </c>
      <c r="L256" s="2">
        <f t="shared" si="16"/>
        <v>51</v>
      </c>
    </row>
    <row r="257" spans="1:12" x14ac:dyDescent="0.2">
      <c r="A257">
        <v>256</v>
      </c>
      <c r="B257" t="s">
        <v>106</v>
      </c>
      <c r="C257" t="s">
        <v>108</v>
      </c>
      <c r="D257" t="s">
        <v>12</v>
      </c>
      <c r="E257">
        <v>859</v>
      </c>
      <c r="F257">
        <v>1</v>
      </c>
      <c r="G257">
        <v>844</v>
      </c>
      <c r="H257" t="str">
        <f t="shared" si="13"/>
        <v>2023</v>
      </c>
      <c r="I257">
        <f t="shared" si="14"/>
        <v>9</v>
      </c>
      <c r="J257">
        <f t="shared" si="15"/>
        <v>10</v>
      </c>
      <c r="K257" s="1">
        <f>ROUNDDOWN(COUNTIFS($D$1:D257,D257,$H$1:H257,H257)/COUNTIFS(D:D,D257,H:H,H257)*10,0)</f>
        <v>1</v>
      </c>
      <c r="L257" s="2">
        <f t="shared" si="16"/>
        <v>51</v>
      </c>
    </row>
    <row r="258" spans="1:12" x14ac:dyDescent="0.2">
      <c r="A258">
        <v>257</v>
      </c>
      <c r="B258" t="s">
        <v>106</v>
      </c>
      <c r="C258" t="s">
        <v>107</v>
      </c>
      <c r="D258" t="s">
        <v>87</v>
      </c>
      <c r="E258">
        <v>1031</v>
      </c>
      <c r="F258">
        <v>3</v>
      </c>
      <c r="G258">
        <v>1020</v>
      </c>
      <c r="H258" t="str">
        <f t="shared" si="13"/>
        <v>2023</v>
      </c>
      <c r="I258">
        <f t="shared" si="14"/>
        <v>8</v>
      </c>
      <c r="J258">
        <f t="shared" si="15"/>
        <v>10</v>
      </c>
      <c r="K258" s="1">
        <f>ROUNDDOWN(COUNTIFS($D$1:D258,D258,$H$1:H258,H258)/COUNTIFS(D:D,D258,H:H,H258)*10,0)</f>
        <v>1</v>
      </c>
      <c r="L258" s="2">
        <f t="shared" si="16"/>
        <v>51</v>
      </c>
    </row>
    <row r="259" spans="1:12" x14ac:dyDescent="0.2">
      <c r="A259">
        <v>258</v>
      </c>
      <c r="B259" t="s">
        <v>106</v>
      </c>
      <c r="C259" t="s">
        <v>108</v>
      </c>
      <c r="D259" t="s">
        <v>14</v>
      </c>
      <c r="E259">
        <v>947</v>
      </c>
      <c r="F259">
        <v>6</v>
      </c>
      <c r="G259">
        <v>977</v>
      </c>
      <c r="H259" t="str">
        <f t="shared" ref="H259:H322" si="17">LEFT(B259,4)</f>
        <v>2023</v>
      </c>
      <c r="I259">
        <f t="shared" ref="I259:I322" si="18">COUNTIFS(D:D,D259,H:H,H259)</f>
        <v>9</v>
      </c>
      <c r="J259">
        <f t="shared" ref="J259:J322" si="19">_xlfn.MAXIFS(I:I,H:H,H259)</f>
        <v>10</v>
      </c>
      <c r="K259" s="1">
        <f>ROUNDDOWN(COUNTIFS($D$1:D259,D259,$H$1:H259,H259)/COUNTIFS(D:D,D259,H:H,H259)*10,0)</f>
        <v>1</v>
      </c>
      <c r="L259" s="2">
        <f t="shared" ref="L259:L322" si="20">(VALUE(H259)-2018)*10+K259</f>
        <v>51</v>
      </c>
    </row>
    <row r="260" spans="1:12" x14ac:dyDescent="0.2">
      <c r="A260">
        <v>259</v>
      </c>
      <c r="B260" t="s">
        <v>109</v>
      </c>
      <c r="C260" t="s">
        <v>104</v>
      </c>
      <c r="D260" t="s">
        <v>11</v>
      </c>
      <c r="E260">
        <v>1041</v>
      </c>
      <c r="F260">
        <v>7</v>
      </c>
      <c r="G260">
        <v>1061</v>
      </c>
      <c r="H260" t="str">
        <f t="shared" si="17"/>
        <v>2023</v>
      </c>
      <c r="I260">
        <f t="shared" si="18"/>
        <v>10</v>
      </c>
      <c r="J260">
        <f t="shared" si="19"/>
        <v>10</v>
      </c>
      <c r="K260" s="1">
        <f>ROUNDDOWN(COUNTIFS($D$1:D260,D260,$H$1:H260,H260)/COUNTIFS(D:D,D260,H:H,H260)*10,0)</f>
        <v>2</v>
      </c>
      <c r="L260" s="2">
        <f t="shared" si="20"/>
        <v>52</v>
      </c>
    </row>
    <row r="261" spans="1:12" x14ac:dyDescent="0.2">
      <c r="A261">
        <v>260</v>
      </c>
      <c r="B261" t="s">
        <v>109</v>
      </c>
      <c r="C261" t="s">
        <v>104</v>
      </c>
      <c r="D261" t="s">
        <v>7</v>
      </c>
      <c r="E261">
        <v>1106</v>
      </c>
      <c r="F261">
        <v>3</v>
      </c>
      <c r="G261">
        <v>1100</v>
      </c>
      <c r="H261" t="str">
        <f t="shared" si="17"/>
        <v>2023</v>
      </c>
      <c r="I261">
        <f t="shared" si="18"/>
        <v>10</v>
      </c>
      <c r="J261">
        <f t="shared" si="19"/>
        <v>10</v>
      </c>
      <c r="K261" s="1">
        <f>ROUNDDOWN(COUNTIFS($D$1:D261,D261,$H$1:H261,H261)/COUNTIFS(D:D,D261,H:H,H261)*10,0)</f>
        <v>2</v>
      </c>
      <c r="L261" s="2">
        <f t="shared" si="20"/>
        <v>52</v>
      </c>
    </row>
    <row r="262" spans="1:12" x14ac:dyDescent="0.2">
      <c r="A262">
        <v>261</v>
      </c>
      <c r="B262" t="s">
        <v>109</v>
      </c>
      <c r="C262" t="s">
        <v>108</v>
      </c>
      <c r="D262" t="s">
        <v>12</v>
      </c>
      <c r="E262">
        <v>844</v>
      </c>
      <c r="F262">
        <v>2</v>
      </c>
      <c r="G262">
        <v>832</v>
      </c>
      <c r="H262" t="str">
        <f t="shared" si="17"/>
        <v>2023</v>
      </c>
      <c r="I262">
        <f t="shared" si="18"/>
        <v>9</v>
      </c>
      <c r="J262">
        <f t="shared" si="19"/>
        <v>10</v>
      </c>
      <c r="K262" s="1">
        <f>ROUNDDOWN(COUNTIFS($D$1:D262,D262,$H$1:H262,H262)/COUNTIFS(D:D,D262,H:H,H262)*10,0)</f>
        <v>2</v>
      </c>
      <c r="L262" s="2">
        <f t="shared" si="20"/>
        <v>52</v>
      </c>
    </row>
    <row r="263" spans="1:12" x14ac:dyDescent="0.2">
      <c r="A263">
        <v>262</v>
      </c>
      <c r="B263" t="s">
        <v>109</v>
      </c>
      <c r="C263" t="s">
        <v>108</v>
      </c>
      <c r="D263" t="s">
        <v>14</v>
      </c>
      <c r="E263">
        <v>977</v>
      </c>
      <c r="F263">
        <v>4</v>
      </c>
      <c r="G263">
        <v>975</v>
      </c>
      <c r="H263" t="str">
        <f t="shared" si="17"/>
        <v>2023</v>
      </c>
      <c r="I263">
        <f t="shared" si="18"/>
        <v>9</v>
      </c>
      <c r="J263">
        <f t="shared" si="19"/>
        <v>10</v>
      </c>
      <c r="K263" s="1">
        <f>ROUNDDOWN(COUNTIFS($D$1:D263,D263,$H$1:H263,H263)/COUNTIFS(D:D,D263,H:H,H263)*10,0)</f>
        <v>2</v>
      </c>
      <c r="L263" s="2">
        <f t="shared" si="20"/>
        <v>52</v>
      </c>
    </row>
    <row r="264" spans="1:12" x14ac:dyDescent="0.2">
      <c r="A264">
        <v>263</v>
      </c>
      <c r="B264" t="s">
        <v>110</v>
      </c>
      <c r="C264" t="s">
        <v>107</v>
      </c>
      <c r="D264" t="s">
        <v>6</v>
      </c>
      <c r="E264">
        <v>912</v>
      </c>
      <c r="F264">
        <v>4</v>
      </c>
      <c r="G264">
        <v>938</v>
      </c>
      <c r="H264" t="str">
        <f t="shared" si="17"/>
        <v>2023</v>
      </c>
      <c r="I264">
        <f t="shared" si="18"/>
        <v>8</v>
      </c>
      <c r="J264">
        <f t="shared" si="19"/>
        <v>10</v>
      </c>
      <c r="K264" s="1">
        <f>ROUNDDOWN(COUNTIFS($D$1:D264,D264,$H$1:H264,H264)/COUNTIFS(D:D,D264,H:H,H264)*10,0)</f>
        <v>2</v>
      </c>
      <c r="L264" s="2">
        <f t="shared" si="20"/>
        <v>52</v>
      </c>
    </row>
    <row r="265" spans="1:12" x14ac:dyDescent="0.2">
      <c r="A265">
        <v>264</v>
      </c>
      <c r="B265" t="s">
        <v>110</v>
      </c>
      <c r="C265" t="s">
        <v>107</v>
      </c>
      <c r="D265" t="s">
        <v>87</v>
      </c>
      <c r="E265">
        <v>1020</v>
      </c>
      <c r="F265">
        <v>3</v>
      </c>
      <c r="G265">
        <v>1029</v>
      </c>
      <c r="H265" t="str">
        <f t="shared" si="17"/>
        <v>2023</v>
      </c>
      <c r="I265">
        <f t="shared" si="18"/>
        <v>8</v>
      </c>
      <c r="J265">
        <f t="shared" si="19"/>
        <v>10</v>
      </c>
      <c r="K265" s="1">
        <f>ROUNDDOWN(COUNTIFS($D$1:D265,D265,$H$1:H265,H265)/COUNTIFS(D:D,D265,H:H,H265)*10,0)</f>
        <v>2</v>
      </c>
      <c r="L265" s="2">
        <f t="shared" si="20"/>
        <v>52</v>
      </c>
    </row>
    <row r="266" spans="1:12" x14ac:dyDescent="0.2">
      <c r="A266">
        <v>265</v>
      </c>
      <c r="B266" t="s">
        <v>110</v>
      </c>
      <c r="C266" t="s">
        <v>105</v>
      </c>
      <c r="D266" t="s">
        <v>13</v>
      </c>
      <c r="E266">
        <v>953</v>
      </c>
      <c r="F266">
        <v>1</v>
      </c>
      <c r="G266">
        <v>929</v>
      </c>
      <c r="H266" t="str">
        <f t="shared" si="17"/>
        <v>2023</v>
      </c>
      <c r="I266">
        <f t="shared" si="18"/>
        <v>9</v>
      </c>
      <c r="J266">
        <f t="shared" si="19"/>
        <v>10</v>
      </c>
      <c r="K266" s="1">
        <f>ROUNDDOWN(COUNTIFS($D$1:D266,D266,$H$1:H266,H266)/COUNTIFS(D:D,D266,H:H,H266)*10,0)</f>
        <v>2</v>
      </c>
      <c r="L266" s="2">
        <f t="shared" si="20"/>
        <v>52</v>
      </c>
    </row>
    <row r="267" spans="1:12" x14ac:dyDescent="0.2">
      <c r="A267">
        <v>266</v>
      </c>
      <c r="B267" t="s">
        <v>110</v>
      </c>
      <c r="C267" t="s">
        <v>105</v>
      </c>
      <c r="D267" t="s">
        <v>9</v>
      </c>
      <c r="E267">
        <v>1147</v>
      </c>
      <c r="F267">
        <v>3</v>
      </c>
      <c r="G267">
        <v>1136</v>
      </c>
      <c r="H267" t="str">
        <f t="shared" si="17"/>
        <v>2023</v>
      </c>
      <c r="I267">
        <f t="shared" si="18"/>
        <v>9</v>
      </c>
      <c r="J267">
        <f t="shared" si="19"/>
        <v>10</v>
      </c>
      <c r="K267" s="1">
        <f>ROUNDDOWN(COUNTIFS($D$1:D267,D267,$H$1:H267,H267)/COUNTIFS(D:D,D267,H:H,H267)*10,0)</f>
        <v>2</v>
      </c>
      <c r="L267" s="2">
        <f t="shared" si="20"/>
        <v>52</v>
      </c>
    </row>
    <row r="268" spans="1:12" x14ac:dyDescent="0.2">
      <c r="A268">
        <v>267</v>
      </c>
      <c r="B268" t="s">
        <v>111</v>
      </c>
      <c r="C268" t="s">
        <v>104</v>
      </c>
      <c r="D268" t="s">
        <v>11</v>
      </c>
      <c r="E268">
        <v>1061</v>
      </c>
      <c r="F268">
        <v>4</v>
      </c>
      <c r="G268">
        <v>1072</v>
      </c>
      <c r="H268" t="str">
        <f t="shared" si="17"/>
        <v>2023</v>
      </c>
      <c r="I268">
        <f t="shared" si="18"/>
        <v>10</v>
      </c>
      <c r="J268">
        <f t="shared" si="19"/>
        <v>10</v>
      </c>
      <c r="K268" s="1">
        <f>ROUNDDOWN(COUNTIFS($D$1:D268,D268,$H$1:H268,H268)/COUNTIFS(D:D,D268,H:H,H268)*10,0)</f>
        <v>3</v>
      </c>
      <c r="L268" s="2">
        <f t="shared" si="20"/>
        <v>53</v>
      </c>
    </row>
    <row r="269" spans="1:12" x14ac:dyDescent="0.2">
      <c r="A269">
        <v>268</v>
      </c>
      <c r="B269" t="s">
        <v>111</v>
      </c>
      <c r="C269" t="s">
        <v>107</v>
      </c>
      <c r="D269" t="s">
        <v>6</v>
      </c>
      <c r="E269">
        <v>938</v>
      </c>
      <c r="F269">
        <v>3</v>
      </c>
      <c r="G269">
        <v>925</v>
      </c>
      <c r="H269" t="str">
        <f t="shared" si="17"/>
        <v>2023</v>
      </c>
      <c r="I269">
        <f t="shared" si="18"/>
        <v>8</v>
      </c>
      <c r="J269">
        <f t="shared" si="19"/>
        <v>10</v>
      </c>
      <c r="K269" s="1">
        <f>ROUNDDOWN(COUNTIFS($D$1:D269,D269,$H$1:H269,H269)/COUNTIFS(D:D,D269,H:H,H269)*10,0)</f>
        <v>3</v>
      </c>
      <c r="L269" s="2">
        <f t="shared" si="20"/>
        <v>53</v>
      </c>
    </row>
    <row r="270" spans="1:12" x14ac:dyDescent="0.2">
      <c r="A270">
        <v>269</v>
      </c>
      <c r="B270" t="s">
        <v>111</v>
      </c>
      <c r="C270" t="s">
        <v>104</v>
      </c>
      <c r="D270" t="s">
        <v>7</v>
      </c>
      <c r="E270">
        <v>1100</v>
      </c>
      <c r="F270">
        <v>6</v>
      </c>
      <c r="G270">
        <v>1119</v>
      </c>
      <c r="H270" t="str">
        <f t="shared" si="17"/>
        <v>2023</v>
      </c>
      <c r="I270">
        <f t="shared" si="18"/>
        <v>10</v>
      </c>
      <c r="J270">
        <f t="shared" si="19"/>
        <v>10</v>
      </c>
      <c r="K270" s="1">
        <f>ROUNDDOWN(COUNTIFS($D$1:D270,D270,$H$1:H270,H270)/COUNTIFS(D:D,D270,H:H,H270)*10,0)</f>
        <v>3</v>
      </c>
      <c r="L270" s="2">
        <f t="shared" si="20"/>
        <v>53</v>
      </c>
    </row>
    <row r="271" spans="1:12" x14ac:dyDescent="0.2">
      <c r="A271">
        <v>270</v>
      </c>
      <c r="B271" t="s">
        <v>111</v>
      </c>
      <c r="C271" t="s">
        <v>107</v>
      </c>
      <c r="D271" t="s">
        <v>87</v>
      </c>
      <c r="E271">
        <v>1029</v>
      </c>
      <c r="F271">
        <v>3</v>
      </c>
      <c r="G271">
        <v>1012</v>
      </c>
      <c r="H271" t="str">
        <f t="shared" si="17"/>
        <v>2023</v>
      </c>
      <c r="I271">
        <f t="shared" si="18"/>
        <v>8</v>
      </c>
      <c r="J271">
        <f t="shared" si="19"/>
        <v>10</v>
      </c>
      <c r="K271" s="1">
        <f>ROUNDDOWN(COUNTIFS($D$1:D271,D271,$H$1:H271,H271)/COUNTIFS(D:D,D271,H:H,H271)*10,0)</f>
        <v>3</v>
      </c>
      <c r="L271" s="2">
        <f t="shared" si="20"/>
        <v>53</v>
      </c>
    </row>
    <row r="272" spans="1:12" x14ac:dyDescent="0.2">
      <c r="A272">
        <v>271</v>
      </c>
      <c r="B272" t="s">
        <v>112</v>
      </c>
      <c r="C272" t="s">
        <v>108</v>
      </c>
      <c r="D272" t="s">
        <v>12</v>
      </c>
      <c r="E272">
        <v>832</v>
      </c>
      <c r="F272">
        <v>6</v>
      </c>
      <c r="G272">
        <v>876</v>
      </c>
      <c r="H272" t="str">
        <f t="shared" si="17"/>
        <v>2023</v>
      </c>
      <c r="I272">
        <f t="shared" si="18"/>
        <v>9</v>
      </c>
      <c r="J272">
        <f t="shared" si="19"/>
        <v>10</v>
      </c>
      <c r="K272" s="1">
        <f>ROUNDDOWN(COUNTIFS($D$1:D272,D272,$H$1:H272,H272)/COUNTIFS(D:D,D272,H:H,H272)*10,0)</f>
        <v>3</v>
      </c>
      <c r="L272" s="2">
        <f t="shared" si="20"/>
        <v>53</v>
      </c>
    </row>
    <row r="273" spans="1:12" x14ac:dyDescent="0.2">
      <c r="A273">
        <v>272</v>
      </c>
      <c r="B273" t="s">
        <v>112</v>
      </c>
      <c r="C273" t="s">
        <v>105</v>
      </c>
      <c r="D273" t="s">
        <v>13</v>
      </c>
      <c r="E273">
        <v>929</v>
      </c>
      <c r="F273">
        <v>0</v>
      </c>
      <c r="G273">
        <v>894</v>
      </c>
      <c r="H273" t="str">
        <f t="shared" si="17"/>
        <v>2023</v>
      </c>
      <c r="I273">
        <f t="shared" si="18"/>
        <v>9</v>
      </c>
      <c r="J273">
        <f t="shared" si="19"/>
        <v>10</v>
      </c>
      <c r="K273" s="1">
        <f>ROUNDDOWN(COUNTIFS($D$1:D273,D273,$H$1:H273,H273)/COUNTIFS(D:D,D273,H:H,H273)*10,0)</f>
        <v>3</v>
      </c>
      <c r="L273" s="2">
        <f t="shared" si="20"/>
        <v>53</v>
      </c>
    </row>
    <row r="274" spans="1:12" x14ac:dyDescent="0.2">
      <c r="A274">
        <v>273</v>
      </c>
      <c r="B274" t="s">
        <v>112</v>
      </c>
      <c r="C274" t="s">
        <v>108</v>
      </c>
      <c r="D274" t="s">
        <v>14</v>
      </c>
      <c r="E274">
        <v>975</v>
      </c>
      <c r="F274">
        <v>2</v>
      </c>
      <c r="G274">
        <v>979</v>
      </c>
      <c r="H274" t="str">
        <f t="shared" si="17"/>
        <v>2023</v>
      </c>
      <c r="I274">
        <f t="shared" si="18"/>
        <v>9</v>
      </c>
      <c r="J274">
        <f t="shared" si="19"/>
        <v>10</v>
      </c>
      <c r="K274" s="1">
        <f>ROUNDDOWN(COUNTIFS($D$1:D274,D274,$H$1:H274,H274)/COUNTIFS(D:D,D274,H:H,H274)*10,0)</f>
        <v>3</v>
      </c>
      <c r="L274" s="2">
        <f t="shared" si="20"/>
        <v>53</v>
      </c>
    </row>
    <row r="275" spans="1:12" x14ac:dyDescent="0.2">
      <c r="A275">
        <v>274</v>
      </c>
      <c r="B275" t="s">
        <v>112</v>
      </c>
      <c r="C275" t="s">
        <v>105</v>
      </c>
      <c r="D275" t="s">
        <v>9</v>
      </c>
      <c r="E275">
        <v>1136</v>
      </c>
      <c r="F275">
        <v>4</v>
      </c>
      <c r="G275">
        <v>1123</v>
      </c>
      <c r="H275" t="str">
        <f t="shared" si="17"/>
        <v>2023</v>
      </c>
      <c r="I275">
        <f t="shared" si="18"/>
        <v>9</v>
      </c>
      <c r="J275">
        <f t="shared" si="19"/>
        <v>10</v>
      </c>
      <c r="K275" s="1">
        <f>ROUNDDOWN(COUNTIFS($D$1:D275,D275,$H$1:H275,H275)/COUNTIFS(D:D,D275,H:H,H275)*10,0)</f>
        <v>3</v>
      </c>
      <c r="L275" s="2">
        <f t="shared" si="20"/>
        <v>53</v>
      </c>
    </row>
    <row r="276" spans="1:12" x14ac:dyDescent="0.2">
      <c r="A276">
        <v>275</v>
      </c>
      <c r="B276" t="s">
        <v>113</v>
      </c>
      <c r="C276" t="s">
        <v>104</v>
      </c>
      <c r="D276" t="s">
        <v>11</v>
      </c>
      <c r="E276">
        <v>1072</v>
      </c>
      <c r="F276">
        <v>0</v>
      </c>
      <c r="G276">
        <v>1032</v>
      </c>
      <c r="H276" t="str">
        <f t="shared" si="17"/>
        <v>2023</v>
      </c>
      <c r="I276">
        <f t="shared" si="18"/>
        <v>10</v>
      </c>
      <c r="J276">
        <f t="shared" si="19"/>
        <v>10</v>
      </c>
      <c r="K276" s="1">
        <f>ROUNDDOWN(COUNTIFS($D$1:D276,D276,$H$1:H276,H276)/COUNTIFS(D:D,D276,H:H,H276)*10,0)</f>
        <v>4</v>
      </c>
      <c r="L276" s="2">
        <f t="shared" si="20"/>
        <v>54</v>
      </c>
    </row>
    <row r="277" spans="1:12" x14ac:dyDescent="0.2">
      <c r="A277">
        <v>276</v>
      </c>
      <c r="B277" t="s">
        <v>113</v>
      </c>
      <c r="C277" t="s">
        <v>104</v>
      </c>
      <c r="D277" t="s">
        <v>7</v>
      </c>
      <c r="E277">
        <v>1119</v>
      </c>
      <c r="F277">
        <v>4</v>
      </c>
      <c r="G277">
        <v>1113</v>
      </c>
      <c r="H277" t="str">
        <f t="shared" si="17"/>
        <v>2023</v>
      </c>
      <c r="I277">
        <f t="shared" si="18"/>
        <v>10</v>
      </c>
      <c r="J277">
        <f t="shared" si="19"/>
        <v>10</v>
      </c>
      <c r="K277" s="1">
        <f>ROUNDDOWN(COUNTIFS($D$1:D277,D277,$H$1:H277,H277)/COUNTIFS(D:D,D277,H:H,H277)*10,0)</f>
        <v>4</v>
      </c>
      <c r="L277" s="2">
        <f t="shared" si="20"/>
        <v>54</v>
      </c>
    </row>
    <row r="278" spans="1:12" x14ac:dyDescent="0.2">
      <c r="A278">
        <v>277</v>
      </c>
      <c r="B278" t="s">
        <v>113</v>
      </c>
      <c r="C278" t="s">
        <v>108</v>
      </c>
      <c r="D278" t="s">
        <v>12</v>
      </c>
      <c r="E278">
        <v>876</v>
      </c>
      <c r="F278">
        <v>2</v>
      </c>
      <c r="G278">
        <v>889</v>
      </c>
      <c r="H278" t="str">
        <f t="shared" si="17"/>
        <v>2023</v>
      </c>
      <c r="I278">
        <f t="shared" si="18"/>
        <v>9</v>
      </c>
      <c r="J278">
        <f t="shared" si="19"/>
        <v>10</v>
      </c>
      <c r="K278" s="1">
        <f>ROUNDDOWN(COUNTIFS($D$1:D278,D278,$H$1:H278,H278)/COUNTIFS(D:D,D278,H:H,H278)*10,0)</f>
        <v>4</v>
      </c>
      <c r="L278" s="2">
        <f t="shared" si="20"/>
        <v>54</v>
      </c>
    </row>
    <row r="279" spans="1:12" x14ac:dyDescent="0.2">
      <c r="A279">
        <v>278</v>
      </c>
      <c r="B279" t="s">
        <v>113</v>
      </c>
      <c r="C279" t="s">
        <v>108</v>
      </c>
      <c r="D279" t="s">
        <v>14</v>
      </c>
      <c r="E279">
        <v>979</v>
      </c>
      <c r="F279">
        <v>5</v>
      </c>
      <c r="G279">
        <v>1012</v>
      </c>
      <c r="H279" t="str">
        <f t="shared" si="17"/>
        <v>2023</v>
      </c>
      <c r="I279">
        <f t="shared" si="18"/>
        <v>9</v>
      </c>
      <c r="J279">
        <f t="shared" si="19"/>
        <v>10</v>
      </c>
      <c r="K279" s="1">
        <f>ROUNDDOWN(COUNTIFS($D$1:D279,D279,$H$1:H279,H279)/COUNTIFS(D:D,D279,H:H,H279)*10,0)</f>
        <v>4</v>
      </c>
      <c r="L279" s="2">
        <f t="shared" si="20"/>
        <v>54</v>
      </c>
    </row>
    <row r="280" spans="1:12" x14ac:dyDescent="0.2">
      <c r="A280">
        <v>279</v>
      </c>
      <c r="B280" t="s">
        <v>114</v>
      </c>
      <c r="C280" t="s">
        <v>107</v>
      </c>
      <c r="D280" t="s">
        <v>6</v>
      </c>
      <c r="E280">
        <v>925</v>
      </c>
      <c r="F280">
        <v>4</v>
      </c>
      <c r="G280">
        <v>928</v>
      </c>
      <c r="H280" t="str">
        <f t="shared" si="17"/>
        <v>2023</v>
      </c>
      <c r="I280">
        <f t="shared" si="18"/>
        <v>8</v>
      </c>
      <c r="J280">
        <f t="shared" si="19"/>
        <v>10</v>
      </c>
      <c r="K280" s="1">
        <f>ROUNDDOWN(COUNTIFS($D$1:D280,D280,$H$1:H280,H280)/COUNTIFS(D:D,D280,H:H,H280)*10,0)</f>
        <v>5</v>
      </c>
      <c r="L280" s="2">
        <f t="shared" si="20"/>
        <v>55</v>
      </c>
    </row>
    <row r="281" spans="1:12" x14ac:dyDescent="0.2">
      <c r="A281">
        <v>280</v>
      </c>
      <c r="B281" t="s">
        <v>114</v>
      </c>
      <c r="C281" t="s">
        <v>107</v>
      </c>
      <c r="D281" t="s">
        <v>87</v>
      </c>
      <c r="E281">
        <v>1012</v>
      </c>
      <c r="F281">
        <v>4</v>
      </c>
      <c r="G281">
        <v>1009</v>
      </c>
      <c r="H281" t="str">
        <f t="shared" si="17"/>
        <v>2023</v>
      </c>
      <c r="I281">
        <f t="shared" si="18"/>
        <v>8</v>
      </c>
      <c r="J281">
        <f t="shared" si="19"/>
        <v>10</v>
      </c>
      <c r="K281" s="1">
        <f>ROUNDDOWN(COUNTIFS($D$1:D281,D281,$H$1:H281,H281)/COUNTIFS(D:D,D281,H:H,H281)*10,0)</f>
        <v>5</v>
      </c>
      <c r="L281" s="2">
        <f t="shared" si="20"/>
        <v>55</v>
      </c>
    </row>
    <row r="282" spans="1:12" x14ac:dyDescent="0.2">
      <c r="A282">
        <v>281</v>
      </c>
      <c r="B282" t="s">
        <v>114</v>
      </c>
      <c r="C282" t="s">
        <v>105</v>
      </c>
      <c r="D282" t="s">
        <v>13</v>
      </c>
      <c r="E282">
        <v>894</v>
      </c>
      <c r="F282">
        <v>2</v>
      </c>
      <c r="G282">
        <v>877</v>
      </c>
      <c r="H282" t="str">
        <f t="shared" si="17"/>
        <v>2023</v>
      </c>
      <c r="I282">
        <f t="shared" si="18"/>
        <v>9</v>
      </c>
      <c r="J282">
        <f t="shared" si="19"/>
        <v>10</v>
      </c>
      <c r="K282" s="1">
        <f>ROUNDDOWN(COUNTIFS($D$1:D282,D282,$H$1:H282,H282)/COUNTIFS(D:D,D282,H:H,H282)*10,0)</f>
        <v>4</v>
      </c>
      <c r="L282" s="2">
        <f t="shared" si="20"/>
        <v>54</v>
      </c>
    </row>
    <row r="283" spans="1:12" x14ac:dyDescent="0.2">
      <c r="A283">
        <v>282</v>
      </c>
      <c r="B283" t="s">
        <v>114</v>
      </c>
      <c r="C283" t="s">
        <v>105</v>
      </c>
      <c r="D283" t="s">
        <v>9</v>
      </c>
      <c r="E283">
        <v>1123</v>
      </c>
      <c r="F283">
        <v>7</v>
      </c>
      <c r="G283">
        <v>1140</v>
      </c>
      <c r="H283" t="str">
        <f t="shared" si="17"/>
        <v>2023</v>
      </c>
      <c r="I283">
        <f t="shared" si="18"/>
        <v>9</v>
      </c>
      <c r="J283">
        <f t="shared" si="19"/>
        <v>10</v>
      </c>
      <c r="K283" s="1">
        <f>ROUNDDOWN(COUNTIFS($D$1:D283,D283,$H$1:H283,H283)/COUNTIFS(D:D,D283,H:H,H283)*10,0)</f>
        <v>4</v>
      </c>
      <c r="L283" s="2">
        <f t="shared" si="20"/>
        <v>54</v>
      </c>
    </row>
    <row r="284" spans="1:12" x14ac:dyDescent="0.2">
      <c r="A284">
        <v>283</v>
      </c>
      <c r="B284" t="s">
        <v>115</v>
      </c>
      <c r="C284" t="s">
        <v>108</v>
      </c>
      <c r="D284" t="s">
        <v>12</v>
      </c>
      <c r="E284">
        <v>889</v>
      </c>
      <c r="F284">
        <v>2</v>
      </c>
      <c r="G284">
        <v>876</v>
      </c>
      <c r="H284" t="str">
        <f t="shared" si="17"/>
        <v>2023</v>
      </c>
      <c r="I284">
        <f t="shared" si="18"/>
        <v>9</v>
      </c>
      <c r="J284">
        <f t="shared" si="19"/>
        <v>10</v>
      </c>
      <c r="K284" s="1">
        <f>ROUNDDOWN(COUNTIFS($D$1:D284,D284,$H$1:H284,H284)/COUNTIFS(D:D,D284,H:H,H284)*10,0)</f>
        <v>5</v>
      </c>
      <c r="L284" s="2">
        <f t="shared" si="20"/>
        <v>55</v>
      </c>
    </row>
    <row r="285" spans="1:12" x14ac:dyDescent="0.2">
      <c r="A285">
        <v>284</v>
      </c>
      <c r="B285" t="s">
        <v>115</v>
      </c>
      <c r="C285" t="s">
        <v>105</v>
      </c>
      <c r="D285" t="s">
        <v>13</v>
      </c>
      <c r="E285">
        <v>877</v>
      </c>
      <c r="F285">
        <v>3</v>
      </c>
      <c r="G285">
        <v>877</v>
      </c>
      <c r="H285" t="str">
        <f t="shared" si="17"/>
        <v>2023</v>
      </c>
      <c r="I285">
        <f t="shared" si="18"/>
        <v>9</v>
      </c>
      <c r="J285">
        <f t="shared" si="19"/>
        <v>10</v>
      </c>
      <c r="K285" s="1">
        <f>ROUNDDOWN(COUNTIFS($D$1:D285,D285,$H$1:H285,H285)/COUNTIFS(D:D,D285,H:H,H285)*10,0)</f>
        <v>5</v>
      </c>
      <c r="L285" s="2">
        <f t="shared" si="20"/>
        <v>55</v>
      </c>
    </row>
    <row r="286" spans="1:12" x14ac:dyDescent="0.2">
      <c r="A286">
        <v>285</v>
      </c>
      <c r="B286" t="s">
        <v>115</v>
      </c>
      <c r="C286" t="s">
        <v>108</v>
      </c>
      <c r="D286" t="s">
        <v>14</v>
      </c>
      <c r="E286">
        <v>1012</v>
      </c>
      <c r="F286">
        <v>5</v>
      </c>
      <c r="G286">
        <v>1015</v>
      </c>
      <c r="H286" t="str">
        <f t="shared" si="17"/>
        <v>2023</v>
      </c>
      <c r="I286">
        <f t="shared" si="18"/>
        <v>9</v>
      </c>
      <c r="J286">
        <f t="shared" si="19"/>
        <v>10</v>
      </c>
      <c r="K286" s="1">
        <f>ROUNDDOWN(COUNTIFS($D$1:D286,D286,$H$1:H286,H286)/COUNTIFS(D:D,D286,H:H,H286)*10,0)</f>
        <v>5</v>
      </c>
      <c r="L286" s="2">
        <f t="shared" si="20"/>
        <v>55</v>
      </c>
    </row>
    <row r="287" spans="1:12" x14ac:dyDescent="0.2">
      <c r="A287">
        <v>286</v>
      </c>
      <c r="B287" t="s">
        <v>115</v>
      </c>
      <c r="C287" t="s">
        <v>105</v>
      </c>
      <c r="D287" t="s">
        <v>9</v>
      </c>
      <c r="E287">
        <v>1140</v>
      </c>
      <c r="F287">
        <v>6</v>
      </c>
      <c r="G287">
        <v>1150</v>
      </c>
      <c r="H287" t="str">
        <f t="shared" si="17"/>
        <v>2023</v>
      </c>
      <c r="I287">
        <f t="shared" si="18"/>
        <v>9</v>
      </c>
      <c r="J287">
        <f t="shared" si="19"/>
        <v>10</v>
      </c>
      <c r="K287" s="1">
        <f>ROUNDDOWN(COUNTIFS($D$1:D287,D287,$H$1:H287,H287)/COUNTIFS(D:D,D287,H:H,H287)*10,0)</f>
        <v>5</v>
      </c>
      <c r="L287" s="2">
        <f t="shared" si="20"/>
        <v>55</v>
      </c>
    </row>
    <row r="288" spans="1:12" x14ac:dyDescent="0.2">
      <c r="A288">
        <v>287</v>
      </c>
      <c r="B288" t="s">
        <v>116</v>
      </c>
      <c r="C288" t="s">
        <v>104</v>
      </c>
      <c r="D288" t="s">
        <v>11</v>
      </c>
      <c r="E288">
        <v>1032</v>
      </c>
      <c r="F288">
        <v>1</v>
      </c>
      <c r="G288">
        <v>1017</v>
      </c>
      <c r="H288" t="str">
        <f t="shared" si="17"/>
        <v>2023</v>
      </c>
      <c r="I288">
        <f t="shared" si="18"/>
        <v>10</v>
      </c>
      <c r="J288">
        <f t="shared" si="19"/>
        <v>10</v>
      </c>
      <c r="K288" s="1">
        <f>ROUNDDOWN(COUNTIFS($D$1:D288,D288,$H$1:H288,H288)/COUNTIFS(D:D,D288,H:H,H288)*10,0)</f>
        <v>5</v>
      </c>
      <c r="L288" s="2">
        <f t="shared" si="20"/>
        <v>55</v>
      </c>
    </row>
    <row r="289" spans="1:12" x14ac:dyDescent="0.2">
      <c r="A289">
        <v>288</v>
      </c>
      <c r="B289" t="s">
        <v>116</v>
      </c>
      <c r="C289" t="s">
        <v>107</v>
      </c>
      <c r="D289" t="s">
        <v>6</v>
      </c>
      <c r="E289">
        <v>928</v>
      </c>
      <c r="F289">
        <v>1</v>
      </c>
      <c r="G289">
        <v>920</v>
      </c>
      <c r="H289" t="str">
        <f t="shared" si="17"/>
        <v>2023</v>
      </c>
      <c r="I289">
        <f t="shared" si="18"/>
        <v>8</v>
      </c>
      <c r="J289">
        <f t="shared" si="19"/>
        <v>10</v>
      </c>
      <c r="K289" s="1">
        <f>ROUNDDOWN(COUNTIFS($D$1:D289,D289,$H$1:H289,H289)/COUNTIFS(D:D,D289,H:H,H289)*10,0)</f>
        <v>6</v>
      </c>
      <c r="L289" s="2">
        <f t="shared" si="20"/>
        <v>56</v>
      </c>
    </row>
    <row r="290" spans="1:12" x14ac:dyDescent="0.2">
      <c r="A290">
        <v>289</v>
      </c>
      <c r="B290" t="s">
        <v>116</v>
      </c>
      <c r="C290" t="s">
        <v>104</v>
      </c>
      <c r="D290" t="s">
        <v>7</v>
      </c>
      <c r="E290">
        <v>1113</v>
      </c>
      <c r="F290">
        <v>5</v>
      </c>
      <c r="G290">
        <v>1126</v>
      </c>
      <c r="H290" t="str">
        <f t="shared" si="17"/>
        <v>2023</v>
      </c>
      <c r="I290">
        <f t="shared" si="18"/>
        <v>10</v>
      </c>
      <c r="J290">
        <f t="shared" si="19"/>
        <v>10</v>
      </c>
      <c r="K290" s="1">
        <f>ROUNDDOWN(COUNTIFS($D$1:D290,D290,$H$1:H290,H290)/COUNTIFS(D:D,D290,H:H,H290)*10,0)</f>
        <v>5</v>
      </c>
      <c r="L290" s="2">
        <f t="shared" si="20"/>
        <v>55</v>
      </c>
    </row>
    <row r="291" spans="1:12" x14ac:dyDescent="0.2">
      <c r="A291">
        <v>290</v>
      </c>
      <c r="B291" t="s">
        <v>116</v>
      </c>
      <c r="C291" t="s">
        <v>107</v>
      </c>
      <c r="D291" t="s">
        <v>87</v>
      </c>
      <c r="E291">
        <v>1009</v>
      </c>
      <c r="F291">
        <v>4</v>
      </c>
      <c r="G291">
        <v>1019</v>
      </c>
      <c r="H291" t="str">
        <f t="shared" si="17"/>
        <v>2023</v>
      </c>
      <c r="I291">
        <f t="shared" si="18"/>
        <v>8</v>
      </c>
      <c r="J291">
        <f t="shared" si="19"/>
        <v>10</v>
      </c>
      <c r="K291" s="1">
        <f>ROUNDDOWN(COUNTIFS($D$1:D291,D291,$H$1:H291,H291)/COUNTIFS(D:D,D291,H:H,H291)*10,0)</f>
        <v>6</v>
      </c>
      <c r="L291" s="2">
        <f t="shared" si="20"/>
        <v>56</v>
      </c>
    </row>
    <row r="292" spans="1:12" x14ac:dyDescent="0.2">
      <c r="A292">
        <v>291</v>
      </c>
      <c r="B292" t="s">
        <v>117</v>
      </c>
      <c r="C292" t="s">
        <v>104</v>
      </c>
      <c r="D292" t="s">
        <v>11</v>
      </c>
      <c r="E292">
        <v>1017</v>
      </c>
      <c r="F292">
        <v>5</v>
      </c>
      <c r="G292">
        <v>1017</v>
      </c>
      <c r="H292" t="str">
        <f t="shared" si="17"/>
        <v>2023</v>
      </c>
      <c r="I292">
        <f t="shared" si="18"/>
        <v>10</v>
      </c>
      <c r="J292">
        <f t="shared" si="19"/>
        <v>10</v>
      </c>
      <c r="K292" s="1">
        <f>ROUNDDOWN(COUNTIFS($D$1:D292,D292,$H$1:H292,H292)/COUNTIFS(D:D,D292,H:H,H292)*10,0)</f>
        <v>6</v>
      </c>
      <c r="L292" s="2">
        <f t="shared" si="20"/>
        <v>56</v>
      </c>
    </row>
    <row r="293" spans="1:12" x14ac:dyDescent="0.2">
      <c r="A293">
        <v>292</v>
      </c>
      <c r="B293" t="s">
        <v>117</v>
      </c>
      <c r="C293" t="s">
        <v>104</v>
      </c>
      <c r="D293" t="s">
        <v>7</v>
      </c>
      <c r="E293">
        <v>1126</v>
      </c>
      <c r="F293">
        <v>3</v>
      </c>
      <c r="G293">
        <v>1102</v>
      </c>
      <c r="H293" t="str">
        <f t="shared" si="17"/>
        <v>2023</v>
      </c>
      <c r="I293">
        <f t="shared" si="18"/>
        <v>10</v>
      </c>
      <c r="J293">
        <f t="shared" si="19"/>
        <v>10</v>
      </c>
      <c r="K293" s="1">
        <f>ROUNDDOWN(COUNTIFS($D$1:D293,D293,$H$1:H293,H293)/COUNTIFS(D:D,D293,H:H,H293)*10,0)</f>
        <v>6</v>
      </c>
      <c r="L293" s="2">
        <f t="shared" si="20"/>
        <v>56</v>
      </c>
    </row>
    <row r="294" spans="1:12" x14ac:dyDescent="0.2">
      <c r="A294">
        <v>293</v>
      </c>
      <c r="B294" t="s">
        <v>117</v>
      </c>
      <c r="C294" t="s">
        <v>105</v>
      </c>
      <c r="D294" t="s">
        <v>13</v>
      </c>
      <c r="E294">
        <v>877</v>
      </c>
      <c r="F294">
        <v>4</v>
      </c>
      <c r="G294">
        <v>884</v>
      </c>
      <c r="H294" t="str">
        <f t="shared" si="17"/>
        <v>2023</v>
      </c>
      <c r="I294">
        <f t="shared" si="18"/>
        <v>9</v>
      </c>
      <c r="J294">
        <f t="shared" si="19"/>
        <v>10</v>
      </c>
      <c r="K294" s="1">
        <f>ROUNDDOWN(COUNTIFS($D$1:D294,D294,$H$1:H294,H294)/COUNTIFS(D:D,D294,H:H,H294)*10,0)</f>
        <v>6</v>
      </c>
      <c r="L294" s="2">
        <f t="shared" si="20"/>
        <v>56</v>
      </c>
    </row>
    <row r="295" spans="1:12" x14ac:dyDescent="0.2">
      <c r="A295">
        <v>294</v>
      </c>
      <c r="B295" t="s">
        <v>117</v>
      </c>
      <c r="C295" t="s">
        <v>105</v>
      </c>
      <c r="D295" t="s">
        <v>9</v>
      </c>
      <c r="E295">
        <v>1150</v>
      </c>
      <c r="F295">
        <v>6</v>
      </c>
      <c r="G295">
        <v>1167</v>
      </c>
      <c r="H295" t="str">
        <f t="shared" si="17"/>
        <v>2023</v>
      </c>
      <c r="I295">
        <f t="shared" si="18"/>
        <v>9</v>
      </c>
      <c r="J295">
        <f t="shared" si="19"/>
        <v>10</v>
      </c>
      <c r="K295" s="1">
        <f>ROUNDDOWN(COUNTIFS($D$1:D295,D295,$H$1:H295,H295)/COUNTIFS(D:D,D295,H:H,H295)*10,0)</f>
        <v>6</v>
      </c>
      <c r="L295" s="2">
        <f t="shared" si="20"/>
        <v>56</v>
      </c>
    </row>
    <row r="296" spans="1:12" x14ac:dyDescent="0.2">
      <c r="A296">
        <v>295</v>
      </c>
      <c r="B296" t="s">
        <v>118</v>
      </c>
      <c r="C296" t="s">
        <v>107</v>
      </c>
      <c r="D296" t="s">
        <v>6</v>
      </c>
      <c r="E296">
        <v>920</v>
      </c>
      <c r="F296">
        <v>2</v>
      </c>
      <c r="G296">
        <v>922</v>
      </c>
      <c r="H296" t="str">
        <f t="shared" si="17"/>
        <v>2023</v>
      </c>
      <c r="I296">
        <f t="shared" si="18"/>
        <v>8</v>
      </c>
      <c r="J296">
        <f t="shared" si="19"/>
        <v>10</v>
      </c>
      <c r="K296" s="1">
        <f>ROUNDDOWN(COUNTIFS($D$1:D296,D296,$H$1:H296,H296)/COUNTIFS(D:D,D296,H:H,H296)*10,0)</f>
        <v>7</v>
      </c>
      <c r="L296" s="2">
        <f t="shared" si="20"/>
        <v>57</v>
      </c>
    </row>
    <row r="297" spans="1:12" x14ac:dyDescent="0.2">
      <c r="A297">
        <v>296</v>
      </c>
      <c r="B297" t="s">
        <v>118</v>
      </c>
      <c r="C297" t="s">
        <v>108</v>
      </c>
      <c r="D297" t="s">
        <v>12</v>
      </c>
      <c r="E297">
        <v>876</v>
      </c>
      <c r="F297">
        <v>0</v>
      </c>
      <c r="G297">
        <v>858</v>
      </c>
      <c r="H297" t="str">
        <f t="shared" si="17"/>
        <v>2023</v>
      </c>
      <c r="I297">
        <f t="shared" si="18"/>
        <v>9</v>
      </c>
      <c r="J297">
        <f t="shared" si="19"/>
        <v>10</v>
      </c>
      <c r="K297" s="1">
        <f>ROUNDDOWN(COUNTIFS($D$1:D297,D297,$H$1:H297,H297)/COUNTIFS(D:D,D297,H:H,H297)*10,0)</f>
        <v>6</v>
      </c>
      <c r="L297" s="2">
        <f t="shared" si="20"/>
        <v>56</v>
      </c>
    </row>
    <row r="298" spans="1:12" x14ac:dyDescent="0.2">
      <c r="A298">
        <v>297</v>
      </c>
      <c r="B298" t="s">
        <v>118</v>
      </c>
      <c r="C298" t="s">
        <v>107</v>
      </c>
      <c r="D298" t="s">
        <v>87</v>
      </c>
      <c r="E298">
        <v>1019</v>
      </c>
      <c r="F298">
        <v>3</v>
      </c>
      <c r="G298">
        <v>1020</v>
      </c>
      <c r="H298" t="str">
        <f t="shared" si="17"/>
        <v>2023</v>
      </c>
      <c r="I298">
        <f t="shared" si="18"/>
        <v>8</v>
      </c>
      <c r="J298">
        <f t="shared" si="19"/>
        <v>10</v>
      </c>
      <c r="K298" s="1">
        <f>ROUNDDOWN(COUNTIFS($D$1:D298,D298,$H$1:H298,H298)/COUNTIFS(D:D,D298,H:H,H298)*10,0)</f>
        <v>7</v>
      </c>
      <c r="L298" s="2">
        <f t="shared" si="20"/>
        <v>57</v>
      </c>
    </row>
    <row r="299" spans="1:12" x14ac:dyDescent="0.2">
      <c r="A299">
        <v>298</v>
      </c>
      <c r="B299" t="s">
        <v>118</v>
      </c>
      <c r="C299" t="s">
        <v>108</v>
      </c>
      <c r="D299" t="s">
        <v>14</v>
      </c>
      <c r="E299">
        <v>1015</v>
      </c>
      <c r="F299">
        <v>4</v>
      </c>
      <c r="G299">
        <v>1030</v>
      </c>
      <c r="H299" t="str">
        <f t="shared" si="17"/>
        <v>2023</v>
      </c>
      <c r="I299">
        <f t="shared" si="18"/>
        <v>9</v>
      </c>
      <c r="J299">
        <f t="shared" si="19"/>
        <v>10</v>
      </c>
      <c r="K299" s="1">
        <f>ROUNDDOWN(COUNTIFS($D$1:D299,D299,$H$1:H299,H299)/COUNTIFS(D:D,D299,H:H,H299)*10,0)</f>
        <v>6</v>
      </c>
      <c r="L299" s="2">
        <f t="shared" si="20"/>
        <v>56</v>
      </c>
    </row>
    <row r="300" spans="1:12" x14ac:dyDescent="0.2">
      <c r="A300">
        <v>299</v>
      </c>
      <c r="B300" t="s">
        <v>119</v>
      </c>
      <c r="C300" t="s">
        <v>104</v>
      </c>
      <c r="D300" t="s">
        <v>11</v>
      </c>
      <c r="E300">
        <v>1017</v>
      </c>
      <c r="F300">
        <v>1</v>
      </c>
      <c r="G300">
        <v>991</v>
      </c>
      <c r="H300" t="str">
        <f t="shared" si="17"/>
        <v>2023</v>
      </c>
      <c r="I300">
        <f t="shared" si="18"/>
        <v>10</v>
      </c>
      <c r="J300">
        <f t="shared" si="19"/>
        <v>10</v>
      </c>
      <c r="K300" s="1">
        <f>ROUNDDOWN(COUNTIFS($D$1:D300,D300,$H$1:H300,H300)/COUNTIFS(D:D,D300,H:H,H300)*10,0)</f>
        <v>7</v>
      </c>
      <c r="L300" s="2">
        <f t="shared" si="20"/>
        <v>57</v>
      </c>
    </row>
    <row r="301" spans="1:12" x14ac:dyDescent="0.2">
      <c r="A301">
        <v>300</v>
      </c>
      <c r="B301" t="s">
        <v>119</v>
      </c>
      <c r="C301" t="s">
        <v>104</v>
      </c>
      <c r="D301" t="s">
        <v>7</v>
      </c>
      <c r="E301">
        <v>1102</v>
      </c>
      <c r="F301">
        <v>4</v>
      </c>
      <c r="G301">
        <v>1104</v>
      </c>
      <c r="H301" t="str">
        <f t="shared" si="17"/>
        <v>2023</v>
      </c>
      <c r="I301">
        <f t="shared" si="18"/>
        <v>10</v>
      </c>
      <c r="J301">
        <f t="shared" si="19"/>
        <v>10</v>
      </c>
      <c r="K301" s="1">
        <f>ROUNDDOWN(COUNTIFS($D$1:D301,D301,$H$1:H301,H301)/COUNTIFS(D:D,D301,H:H,H301)*10,0)</f>
        <v>7</v>
      </c>
      <c r="L301" s="2">
        <f t="shared" si="20"/>
        <v>57</v>
      </c>
    </row>
    <row r="302" spans="1:12" x14ac:dyDescent="0.2">
      <c r="A302">
        <v>301</v>
      </c>
      <c r="B302" t="s">
        <v>119</v>
      </c>
      <c r="C302" t="s">
        <v>105</v>
      </c>
      <c r="D302" t="s">
        <v>13</v>
      </c>
      <c r="E302">
        <v>884</v>
      </c>
      <c r="F302">
        <v>5</v>
      </c>
      <c r="G302">
        <v>917</v>
      </c>
      <c r="H302" t="str">
        <f t="shared" si="17"/>
        <v>2023</v>
      </c>
      <c r="I302">
        <f t="shared" si="18"/>
        <v>9</v>
      </c>
      <c r="J302">
        <f t="shared" si="19"/>
        <v>10</v>
      </c>
      <c r="K302" s="1">
        <f>ROUNDDOWN(COUNTIFS($D$1:D302,D302,$H$1:H302,H302)/COUNTIFS(D:D,D302,H:H,H302)*10,0)</f>
        <v>7</v>
      </c>
      <c r="L302" s="2">
        <f t="shared" si="20"/>
        <v>57</v>
      </c>
    </row>
    <row r="303" spans="1:12" x14ac:dyDescent="0.2">
      <c r="A303">
        <v>302</v>
      </c>
      <c r="B303" t="s">
        <v>119</v>
      </c>
      <c r="C303" t="s">
        <v>105</v>
      </c>
      <c r="D303" t="s">
        <v>9</v>
      </c>
      <c r="E303">
        <v>1167</v>
      </c>
      <c r="F303">
        <v>2</v>
      </c>
      <c r="G303">
        <v>1158</v>
      </c>
      <c r="H303" t="str">
        <f t="shared" si="17"/>
        <v>2023</v>
      </c>
      <c r="I303">
        <f t="shared" si="18"/>
        <v>9</v>
      </c>
      <c r="J303">
        <f t="shared" si="19"/>
        <v>10</v>
      </c>
      <c r="K303" s="1">
        <f>ROUNDDOWN(COUNTIFS($D$1:D303,D303,$H$1:H303,H303)/COUNTIFS(D:D,D303,H:H,H303)*10,0)</f>
        <v>7</v>
      </c>
      <c r="L303" s="2">
        <f t="shared" si="20"/>
        <v>57</v>
      </c>
    </row>
    <row r="304" spans="1:12" x14ac:dyDescent="0.2">
      <c r="A304">
        <v>303</v>
      </c>
      <c r="B304" t="s">
        <v>120</v>
      </c>
      <c r="C304" t="s">
        <v>107</v>
      </c>
      <c r="D304" t="s">
        <v>6</v>
      </c>
      <c r="E304">
        <v>922</v>
      </c>
      <c r="F304">
        <v>3</v>
      </c>
      <c r="G304">
        <v>917</v>
      </c>
      <c r="H304" t="str">
        <f t="shared" si="17"/>
        <v>2023</v>
      </c>
      <c r="I304">
        <f t="shared" si="18"/>
        <v>8</v>
      </c>
      <c r="J304">
        <f t="shared" si="19"/>
        <v>10</v>
      </c>
      <c r="K304" s="1">
        <f>ROUNDDOWN(COUNTIFS($D$1:D304,D304,$H$1:H304,H304)/COUNTIFS(D:D,D304,H:H,H304)*10,0)</f>
        <v>8</v>
      </c>
      <c r="L304" s="2">
        <f t="shared" si="20"/>
        <v>58</v>
      </c>
    </row>
    <row r="305" spans="1:12" x14ac:dyDescent="0.2">
      <c r="A305">
        <v>304</v>
      </c>
      <c r="B305" t="s">
        <v>120</v>
      </c>
      <c r="C305" t="s">
        <v>108</v>
      </c>
      <c r="D305" t="s">
        <v>12</v>
      </c>
      <c r="E305">
        <v>858</v>
      </c>
      <c r="F305">
        <v>2</v>
      </c>
      <c r="G305">
        <v>844</v>
      </c>
      <c r="H305" t="str">
        <f t="shared" si="17"/>
        <v>2023</v>
      </c>
      <c r="I305">
        <f t="shared" si="18"/>
        <v>9</v>
      </c>
      <c r="J305">
        <f t="shared" si="19"/>
        <v>10</v>
      </c>
      <c r="K305" s="1">
        <f>ROUNDDOWN(COUNTIFS($D$1:D305,D305,$H$1:H305,H305)/COUNTIFS(D:D,D305,H:H,H305)*10,0)</f>
        <v>7</v>
      </c>
      <c r="L305" s="2">
        <f t="shared" si="20"/>
        <v>57</v>
      </c>
    </row>
    <row r="306" spans="1:12" x14ac:dyDescent="0.2">
      <c r="A306">
        <v>305</v>
      </c>
      <c r="B306" t="s">
        <v>120</v>
      </c>
      <c r="C306" t="s">
        <v>107</v>
      </c>
      <c r="D306" t="s">
        <v>87</v>
      </c>
      <c r="E306">
        <v>1020</v>
      </c>
      <c r="F306">
        <v>5</v>
      </c>
      <c r="G306">
        <v>1017</v>
      </c>
      <c r="H306" t="str">
        <f t="shared" si="17"/>
        <v>2023</v>
      </c>
      <c r="I306">
        <f t="shared" si="18"/>
        <v>8</v>
      </c>
      <c r="J306">
        <f t="shared" si="19"/>
        <v>10</v>
      </c>
      <c r="K306" s="1">
        <f>ROUNDDOWN(COUNTIFS($D$1:D306,D306,$H$1:H306,H306)/COUNTIFS(D:D,D306,H:H,H306)*10,0)</f>
        <v>8</v>
      </c>
      <c r="L306" s="2">
        <f t="shared" si="20"/>
        <v>58</v>
      </c>
    </row>
    <row r="307" spans="1:12" x14ac:dyDescent="0.2">
      <c r="A307">
        <v>306</v>
      </c>
      <c r="B307" t="s">
        <v>120</v>
      </c>
      <c r="C307" t="s">
        <v>108</v>
      </c>
      <c r="D307" t="s">
        <v>14</v>
      </c>
      <c r="E307">
        <v>1030</v>
      </c>
      <c r="F307">
        <v>7</v>
      </c>
      <c r="G307">
        <v>1052</v>
      </c>
      <c r="H307" t="str">
        <f t="shared" si="17"/>
        <v>2023</v>
      </c>
      <c r="I307">
        <f t="shared" si="18"/>
        <v>9</v>
      </c>
      <c r="J307">
        <f t="shared" si="19"/>
        <v>10</v>
      </c>
      <c r="K307" s="1">
        <f>ROUNDDOWN(COUNTIFS($D$1:D307,D307,$H$1:H307,H307)/COUNTIFS(D:D,D307,H:H,H307)*10,0)</f>
        <v>7</v>
      </c>
      <c r="L307" s="2">
        <f t="shared" si="20"/>
        <v>57</v>
      </c>
    </row>
    <row r="308" spans="1:12" x14ac:dyDescent="0.2">
      <c r="A308">
        <v>307</v>
      </c>
      <c r="B308" t="s">
        <v>121</v>
      </c>
      <c r="C308" t="s">
        <v>104</v>
      </c>
      <c r="D308" t="s">
        <v>11</v>
      </c>
      <c r="E308">
        <v>991</v>
      </c>
      <c r="F308">
        <v>9</v>
      </c>
      <c r="G308">
        <v>1003</v>
      </c>
      <c r="H308" t="str">
        <f t="shared" si="17"/>
        <v>2023</v>
      </c>
      <c r="I308">
        <f t="shared" si="18"/>
        <v>10</v>
      </c>
      <c r="J308">
        <f t="shared" si="19"/>
        <v>10</v>
      </c>
      <c r="K308" s="1">
        <f>ROUNDDOWN(COUNTIFS($D$1:D308,D308,$H$1:H308,H308)/COUNTIFS(D:D,D308,H:H,H308)*10,0)</f>
        <v>8</v>
      </c>
      <c r="L308" s="2">
        <f t="shared" si="20"/>
        <v>58</v>
      </c>
    </row>
    <row r="309" spans="1:12" x14ac:dyDescent="0.2">
      <c r="A309">
        <v>308</v>
      </c>
      <c r="B309" t="s">
        <v>121</v>
      </c>
      <c r="C309" t="s">
        <v>104</v>
      </c>
      <c r="D309" t="s">
        <v>7</v>
      </c>
      <c r="E309">
        <v>1104</v>
      </c>
      <c r="F309">
        <v>4</v>
      </c>
      <c r="G309">
        <v>1086</v>
      </c>
      <c r="H309" t="str">
        <f t="shared" si="17"/>
        <v>2023</v>
      </c>
      <c r="I309">
        <f t="shared" si="18"/>
        <v>10</v>
      </c>
      <c r="J309">
        <f t="shared" si="19"/>
        <v>10</v>
      </c>
      <c r="K309" s="1">
        <f>ROUNDDOWN(COUNTIFS($D$1:D309,D309,$H$1:H309,H309)/COUNTIFS(D:D,D309,H:H,H309)*10,0)</f>
        <v>8</v>
      </c>
      <c r="L309" s="2">
        <f t="shared" si="20"/>
        <v>58</v>
      </c>
    </row>
    <row r="310" spans="1:12" x14ac:dyDescent="0.2">
      <c r="A310">
        <v>309</v>
      </c>
      <c r="B310" t="s">
        <v>121</v>
      </c>
      <c r="C310" t="s">
        <v>108</v>
      </c>
      <c r="D310" t="s">
        <v>12</v>
      </c>
      <c r="E310">
        <v>844</v>
      </c>
      <c r="F310">
        <v>3</v>
      </c>
      <c r="G310">
        <v>829</v>
      </c>
      <c r="H310" t="str">
        <f t="shared" si="17"/>
        <v>2023</v>
      </c>
      <c r="I310">
        <f t="shared" si="18"/>
        <v>9</v>
      </c>
      <c r="J310">
        <f t="shared" si="19"/>
        <v>10</v>
      </c>
      <c r="K310" s="1">
        <f>ROUNDDOWN(COUNTIFS($D$1:D310,D310,$H$1:H310,H310)/COUNTIFS(D:D,D310,H:H,H310)*10,0)</f>
        <v>8</v>
      </c>
      <c r="L310" s="2">
        <f t="shared" si="20"/>
        <v>58</v>
      </c>
    </row>
    <row r="311" spans="1:12" x14ac:dyDescent="0.2">
      <c r="A311">
        <v>310</v>
      </c>
      <c r="B311" t="s">
        <v>121</v>
      </c>
      <c r="C311" t="s">
        <v>108</v>
      </c>
      <c r="D311" t="s">
        <v>14</v>
      </c>
      <c r="E311">
        <v>1052</v>
      </c>
      <c r="F311">
        <v>9</v>
      </c>
      <c r="G311">
        <v>1073</v>
      </c>
      <c r="H311" t="str">
        <f t="shared" si="17"/>
        <v>2023</v>
      </c>
      <c r="I311">
        <f t="shared" si="18"/>
        <v>9</v>
      </c>
      <c r="J311">
        <f t="shared" si="19"/>
        <v>10</v>
      </c>
      <c r="K311" s="1">
        <f>ROUNDDOWN(COUNTIFS($D$1:D311,D311,$H$1:H311,H311)/COUNTIFS(D:D,D311,H:H,H311)*10,0)</f>
        <v>8</v>
      </c>
      <c r="L311" s="2">
        <f t="shared" si="20"/>
        <v>58</v>
      </c>
    </row>
    <row r="312" spans="1:12" x14ac:dyDescent="0.2">
      <c r="A312">
        <v>311</v>
      </c>
      <c r="B312" t="s">
        <v>122</v>
      </c>
      <c r="C312" t="s">
        <v>6</v>
      </c>
      <c r="D312" t="s">
        <v>6</v>
      </c>
      <c r="E312">
        <v>917</v>
      </c>
      <c r="F312">
        <v>5</v>
      </c>
      <c r="G312">
        <v>938</v>
      </c>
      <c r="H312" t="str">
        <f t="shared" si="17"/>
        <v>2023</v>
      </c>
      <c r="I312">
        <f t="shared" si="18"/>
        <v>8</v>
      </c>
      <c r="J312">
        <f t="shared" si="19"/>
        <v>10</v>
      </c>
      <c r="K312" s="1">
        <f>ROUNDDOWN(COUNTIFS($D$1:D312,D312,$H$1:H312,H312)/COUNTIFS(D:D,D312,H:H,H312)*10,0)</f>
        <v>10</v>
      </c>
      <c r="L312" s="2">
        <f t="shared" si="20"/>
        <v>60</v>
      </c>
    </row>
    <row r="313" spans="1:12" x14ac:dyDescent="0.2">
      <c r="A313">
        <v>312</v>
      </c>
      <c r="B313" t="s">
        <v>122</v>
      </c>
      <c r="C313" t="s">
        <v>87</v>
      </c>
      <c r="D313" t="s">
        <v>87</v>
      </c>
      <c r="E313">
        <v>1017</v>
      </c>
      <c r="F313">
        <v>1</v>
      </c>
      <c r="G313">
        <v>996</v>
      </c>
      <c r="H313" t="str">
        <f t="shared" si="17"/>
        <v>2023</v>
      </c>
      <c r="I313">
        <f t="shared" si="18"/>
        <v>8</v>
      </c>
      <c r="J313">
        <f t="shared" si="19"/>
        <v>10</v>
      </c>
      <c r="K313" s="1">
        <f>ROUNDDOWN(COUNTIFS($D$1:D313,D313,$H$1:H313,H313)/COUNTIFS(D:D,D313,H:H,H313)*10,0)</f>
        <v>10</v>
      </c>
      <c r="L313" s="2">
        <f t="shared" si="20"/>
        <v>60</v>
      </c>
    </row>
    <row r="314" spans="1:12" x14ac:dyDescent="0.2">
      <c r="A314">
        <v>313</v>
      </c>
      <c r="B314" t="s">
        <v>123</v>
      </c>
      <c r="C314" t="s">
        <v>104</v>
      </c>
      <c r="D314" t="s">
        <v>11</v>
      </c>
      <c r="E314">
        <v>1003</v>
      </c>
      <c r="F314">
        <v>4</v>
      </c>
      <c r="G314">
        <v>1002</v>
      </c>
      <c r="H314" t="str">
        <f t="shared" si="17"/>
        <v>2023</v>
      </c>
      <c r="I314">
        <f t="shared" si="18"/>
        <v>10</v>
      </c>
      <c r="J314">
        <f t="shared" si="19"/>
        <v>10</v>
      </c>
      <c r="K314" s="1">
        <f>ROUNDDOWN(COUNTIFS($D$1:D314,D314,$H$1:H314,H314)/COUNTIFS(D:D,D314,H:H,H314)*10,0)</f>
        <v>9</v>
      </c>
      <c r="L314" s="2">
        <f t="shared" si="20"/>
        <v>59</v>
      </c>
    </row>
    <row r="315" spans="1:12" x14ac:dyDescent="0.2">
      <c r="A315">
        <v>314</v>
      </c>
      <c r="B315" t="s">
        <v>123</v>
      </c>
      <c r="C315" t="s">
        <v>104</v>
      </c>
      <c r="D315" t="s">
        <v>7</v>
      </c>
      <c r="E315">
        <v>1086</v>
      </c>
      <c r="F315">
        <v>4</v>
      </c>
      <c r="G315">
        <v>1079</v>
      </c>
      <c r="H315" t="str">
        <f t="shared" si="17"/>
        <v>2023</v>
      </c>
      <c r="I315">
        <f t="shared" si="18"/>
        <v>10</v>
      </c>
      <c r="J315">
        <f t="shared" si="19"/>
        <v>10</v>
      </c>
      <c r="K315" s="1">
        <f>ROUNDDOWN(COUNTIFS($D$1:D315,D315,$H$1:H315,H315)/COUNTIFS(D:D,D315,H:H,H315)*10,0)</f>
        <v>9</v>
      </c>
      <c r="L315" s="2">
        <f t="shared" si="20"/>
        <v>59</v>
      </c>
    </row>
    <row r="316" spans="1:12" x14ac:dyDescent="0.2">
      <c r="A316">
        <v>315</v>
      </c>
      <c r="B316" t="s">
        <v>123</v>
      </c>
      <c r="C316" t="s">
        <v>105</v>
      </c>
      <c r="D316" t="s">
        <v>13</v>
      </c>
      <c r="E316">
        <v>917</v>
      </c>
      <c r="F316">
        <v>2</v>
      </c>
      <c r="G316">
        <v>903</v>
      </c>
      <c r="H316" t="str">
        <f t="shared" si="17"/>
        <v>2023</v>
      </c>
      <c r="I316">
        <f t="shared" si="18"/>
        <v>9</v>
      </c>
      <c r="J316">
        <f t="shared" si="19"/>
        <v>10</v>
      </c>
      <c r="K316" s="1">
        <f>ROUNDDOWN(COUNTIFS($D$1:D316,D316,$H$1:H316,H316)/COUNTIFS(D:D,D316,H:H,H316)*10,0)</f>
        <v>8</v>
      </c>
      <c r="L316" s="2">
        <f t="shared" si="20"/>
        <v>58</v>
      </c>
    </row>
    <row r="317" spans="1:12" x14ac:dyDescent="0.2">
      <c r="A317">
        <v>316</v>
      </c>
      <c r="B317" t="s">
        <v>123</v>
      </c>
      <c r="C317" t="s">
        <v>105</v>
      </c>
      <c r="D317" t="s">
        <v>9</v>
      </c>
      <c r="E317">
        <v>1158</v>
      </c>
      <c r="F317">
        <v>8</v>
      </c>
      <c r="G317">
        <v>1180</v>
      </c>
      <c r="H317" t="str">
        <f t="shared" si="17"/>
        <v>2023</v>
      </c>
      <c r="I317">
        <f t="shared" si="18"/>
        <v>9</v>
      </c>
      <c r="J317">
        <f t="shared" si="19"/>
        <v>10</v>
      </c>
      <c r="K317" s="1">
        <f>ROUNDDOWN(COUNTIFS($D$1:D317,D317,$H$1:H317,H317)/COUNTIFS(D:D,D317,H:H,H317)*10,0)</f>
        <v>8</v>
      </c>
      <c r="L317" s="2">
        <f t="shared" si="20"/>
        <v>58</v>
      </c>
    </row>
    <row r="318" spans="1:12" x14ac:dyDescent="0.2">
      <c r="A318">
        <v>317</v>
      </c>
      <c r="B318" t="s">
        <v>124</v>
      </c>
      <c r="C318" t="s">
        <v>12</v>
      </c>
      <c r="D318" t="s">
        <v>12</v>
      </c>
      <c r="E318">
        <v>829</v>
      </c>
      <c r="F318">
        <v>5</v>
      </c>
      <c r="G318">
        <v>840</v>
      </c>
      <c r="H318" t="str">
        <f t="shared" si="17"/>
        <v>2023</v>
      </c>
      <c r="I318">
        <f t="shared" si="18"/>
        <v>9</v>
      </c>
      <c r="J318">
        <f t="shared" si="19"/>
        <v>10</v>
      </c>
      <c r="K318" s="1">
        <f>ROUNDDOWN(COUNTIFS($D$1:D318,D318,$H$1:H318,H318)/COUNTIFS(D:D,D318,H:H,H318)*10,0)</f>
        <v>10</v>
      </c>
      <c r="L318" s="2">
        <f t="shared" si="20"/>
        <v>60</v>
      </c>
    </row>
    <row r="319" spans="1:12" x14ac:dyDescent="0.2">
      <c r="A319">
        <v>318</v>
      </c>
      <c r="B319" t="s">
        <v>124</v>
      </c>
      <c r="C319" t="s">
        <v>14</v>
      </c>
      <c r="D319" t="s">
        <v>14</v>
      </c>
      <c r="E319">
        <v>1073</v>
      </c>
      <c r="F319">
        <v>4</v>
      </c>
      <c r="G319">
        <v>1062</v>
      </c>
      <c r="H319" t="str">
        <f t="shared" si="17"/>
        <v>2023</v>
      </c>
      <c r="I319">
        <f t="shared" si="18"/>
        <v>9</v>
      </c>
      <c r="J319">
        <f t="shared" si="19"/>
        <v>10</v>
      </c>
      <c r="K319" s="1">
        <f>ROUNDDOWN(COUNTIFS($D$1:D319,D319,$H$1:H319,H319)/COUNTIFS(D:D,D319,H:H,H319)*10,0)</f>
        <v>10</v>
      </c>
      <c r="L319" s="2">
        <f t="shared" si="20"/>
        <v>60</v>
      </c>
    </row>
    <row r="320" spans="1:12" x14ac:dyDescent="0.2">
      <c r="A320">
        <v>319</v>
      </c>
      <c r="B320" t="s">
        <v>125</v>
      </c>
      <c r="C320" t="s">
        <v>11</v>
      </c>
      <c r="D320" t="s">
        <v>11</v>
      </c>
      <c r="E320">
        <v>1002</v>
      </c>
      <c r="F320">
        <v>3</v>
      </c>
      <c r="G320">
        <v>993</v>
      </c>
      <c r="H320" t="str">
        <f t="shared" si="17"/>
        <v>2023</v>
      </c>
      <c r="I320">
        <f t="shared" si="18"/>
        <v>10</v>
      </c>
      <c r="J320">
        <f t="shared" si="19"/>
        <v>10</v>
      </c>
      <c r="K320" s="1">
        <f>ROUNDDOWN(COUNTIFS($D$1:D320,D320,$H$1:H320,H320)/COUNTIFS(D:D,D320,H:H,H320)*10,0)</f>
        <v>10</v>
      </c>
      <c r="L320" s="2">
        <f t="shared" si="20"/>
        <v>60</v>
      </c>
    </row>
    <row r="321" spans="1:12" x14ac:dyDescent="0.2">
      <c r="A321">
        <v>320</v>
      </c>
      <c r="B321" t="s">
        <v>125</v>
      </c>
      <c r="C321" t="s">
        <v>7</v>
      </c>
      <c r="D321" t="s">
        <v>7</v>
      </c>
      <c r="E321">
        <v>1079</v>
      </c>
      <c r="F321">
        <v>5</v>
      </c>
      <c r="G321">
        <v>1088</v>
      </c>
      <c r="H321" t="str">
        <f t="shared" si="17"/>
        <v>2023</v>
      </c>
      <c r="I321">
        <f t="shared" si="18"/>
        <v>10</v>
      </c>
      <c r="J321">
        <f t="shared" si="19"/>
        <v>10</v>
      </c>
      <c r="K321" s="1">
        <f>ROUNDDOWN(COUNTIFS($D$1:D321,D321,$H$1:H321,H321)/COUNTIFS(D:D,D321,H:H,H321)*10,0)</f>
        <v>10</v>
      </c>
      <c r="L321" s="2">
        <f t="shared" si="20"/>
        <v>60</v>
      </c>
    </row>
    <row r="322" spans="1:12" x14ac:dyDescent="0.2">
      <c r="A322">
        <v>321</v>
      </c>
      <c r="B322" t="s">
        <v>126</v>
      </c>
      <c r="C322" t="s">
        <v>13</v>
      </c>
      <c r="D322" t="s">
        <v>13</v>
      </c>
      <c r="E322">
        <v>903</v>
      </c>
      <c r="F322">
        <v>2</v>
      </c>
      <c r="G322">
        <v>898</v>
      </c>
      <c r="H322" t="str">
        <f t="shared" si="17"/>
        <v>2023</v>
      </c>
      <c r="I322">
        <f t="shared" si="18"/>
        <v>9</v>
      </c>
      <c r="J322">
        <f t="shared" si="19"/>
        <v>10</v>
      </c>
      <c r="K322" s="1">
        <f>ROUNDDOWN(COUNTIFS($D$1:D322,D322,$H$1:H322,H322)/COUNTIFS(D:D,D322,H:H,H322)*10,0)</f>
        <v>10</v>
      </c>
      <c r="L322" s="2">
        <f t="shared" si="20"/>
        <v>60</v>
      </c>
    </row>
    <row r="323" spans="1:12" x14ac:dyDescent="0.2">
      <c r="A323">
        <v>322</v>
      </c>
      <c r="B323" t="s">
        <v>126</v>
      </c>
      <c r="C323" t="s">
        <v>9</v>
      </c>
      <c r="D323" t="s">
        <v>9</v>
      </c>
      <c r="E323">
        <v>1180</v>
      </c>
      <c r="F323">
        <v>5</v>
      </c>
      <c r="G323">
        <v>1185</v>
      </c>
      <c r="H323" t="str">
        <f t="shared" ref="H323:H386" si="21">LEFT(B323,4)</f>
        <v>2023</v>
      </c>
      <c r="I323">
        <f t="shared" ref="I323:I386" si="22">COUNTIFS(D:D,D323,H:H,H323)</f>
        <v>9</v>
      </c>
      <c r="J323">
        <f t="shared" ref="J323:J386" si="23">_xlfn.MAXIFS(I:I,H:H,H323)</f>
        <v>10</v>
      </c>
      <c r="K323" s="1">
        <f>ROUNDDOWN(COUNTIFS($D$1:D323,D323,$H$1:H323,H323)/COUNTIFS(D:D,D323,H:H,H323)*10,0)</f>
        <v>10</v>
      </c>
      <c r="L323" s="2">
        <f t="shared" ref="L323:L386" si="24">(VALUE(H323)-2018)*10+K323</f>
        <v>60</v>
      </c>
    </row>
    <row r="324" spans="1:12" x14ac:dyDescent="0.2">
      <c r="A324">
        <v>323</v>
      </c>
      <c r="B324" t="s">
        <v>163</v>
      </c>
      <c r="C324" t="s">
        <v>164</v>
      </c>
      <c r="D324" t="s">
        <v>11</v>
      </c>
      <c r="E324">
        <v>993</v>
      </c>
      <c r="F324">
        <v>3</v>
      </c>
      <c r="G324">
        <v>1004</v>
      </c>
      <c r="H324" t="str">
        <f t="shared" si="21"/>
        <v>2024</v>
      </c>
      <c r="I324">
        <f t="shared" si="22"/>
        <v>10</v>
      </c>
      <c r="J324">
        <f t="shared" si="23"/>
        <v>10</v>
      </c>
      <c r="K324" s="1">
        <f>ROUNDDOWN(COUNTIFS($D$1:D324,D324,$H$1:H324,H324)/COUNTIFS(D:D,D324,H:H,H324)*10,0)</f>
        <v>1</v>
      </c>
      <c r="L324" s="2">
        <f t="shared" si="24"/>
        <v>61</v>
      </c>
    </row>
    <row r="325" spans="1:12" x14ac:dyDescent="0.2">
      <c r="A325">
        <v>324</v>
      </c>
      <c r="B325" t="s">
        <v>163</v>
      </c>
      <c r="C325" t="s">
        <v>164</v>
      </c>
      <c r="D325" t="s">
        <v>12</v>
      </c>
      <c r="E325">
        <v>840</v>
      </c>
      <c r="F325">
        <v>2</v>
      </c>
      <c r="G325">
        <v>844</v>
      </c>
      <c r="H325" t="str">
        <f t="shared" si="21"/>
        <v>2024</v>
      </c>
      <c r="I325">
        <f t="shared" si="22"/>
        <v>10</v>
      </c>
      <c r="J325">
        <f t="shared" si="23"/>
        <v>10</v>
      </c>
      <c r="K325" s="1">
        <f>ROUNDDOWN(COUNTIFS($D$1:D325,D325,$H$1:H325,H325)/COUNTIFS(D:D,D325,H:H,H325)*10,0)</f>
        <v>1</v>
      </c>
      <c r="L325" s="2">
        <f t="shared" si="24"/>
        <v>61</v>
      </c>
    </row>
    <row r="326" spans="1:12" x14ac:dyDescent="0.2">
      <c r="A326">
        <v>325</v>
      </c>
      <c r="B326" t="s">
        <v>163</v>
      </c>
      <c r="C326" t="s">
        <v>165</v>
      </c>
      <c r="D326" t="s">
        <v>87</v>
      </c>
      <c r="E326">
        <v>996</v>
      </c>
      <c r="F326">
        <v>1</v>
      </c>
      <c r="G326">
        <v>975</v>
      </c>
      <c r="H326" t="str">
        <f t="shared" si="21"/>
        <v>2024</v>
      </c>
      <c r="I326">
        <f t="shared" si="22"/>
        <v>8</v>
      </c>
      <c r="J326">
        <f t="shared" si="23"/>
        <v>10</v>
      </c>
      <c r="K326" s="1">
        <f>ROUNDDOWN(COUNTIFS($D$1:D326,D326,$H$1:H326,H326)/COUNTIFS(D:D,D326,H:H,H326)*10,0)</f>
        <v>1</v>
      </c>
      <c r="L326" s="2">
        <f t="shared" si="24"/>
        <v>61</v>
      </c>
    </row>
    <row r="327" spans="1:12" x14ac:dyDescent="0.2">
      <c r="A327">
        <v>326</v>
      </c>
      <c r="B327" t="s">
        <v>163</v>
      </c>
      <c r="C327" t="s">
        <v>165</v>
      </c>
      <c r="D327" t="s">
        <v>13</v>
      </c>
      <c r="E327">
        <v>898</v>
      </c>
      <c r="F327">
        <v>3</v>
      </c>
      <c r="G327">
        <v>904</v>
      </c>
      <c r="H327" t="str">
        <f t="shared" si="21"/>
        <v>2024</v>
      </c>
      <c r="I327">
        <f t="shared" si="22"/>
        <v>8</v>
      </c>
      <c r="J327">
        <f t="shared" si="23"/>
        <v>10</v>
      </c>
      <c r="K327" s="1">
        <f>ROUNDDOWN(COUNTIFS($D$1:D327,D327,$H$1:H327,H327)/COUNTIFS(D:D,D327,H:H,H327)*10,0)</f>
        <v>1</v>
      </c>
      <c r="L327" s="2">
        <f t="shared" si="24"/>
        <v>61</v>
      </c>
    </row>
    <row r="328" spans="1:12" x14ac:dyDescent="0.2">
      <c r="A328">
        <v>327</v>
      </c>
      <c r="B328" t="s">
        <v>166</v>
      </c>
      <c r="C328" t="s">
        <v>167</v>
      </c>
      <c r="D328" t="s">
        <v>6</v>
      </c>
      <c r="E328">
        <v>938</v>
      </c>
      <c r="F328">
        <v>0</v>
      </c>
      <c r="G328">
        <v>934</v>
      </c>
      <c r="H328" t="str">
        <f t="shared" si="21"/>
        <v>2024</v>
      </c>
      <c r="I328">
        <f t="shared" si="22"/>
        <v>9</v>
      </c>
      <c r="J328">
        <f t="shared" si="23"/>
        <v>10</v>
      </c>
      <c r="K328" s="1">
        <f>ROUNDDOWN(COUNTIFS($D$1:D328,D328,$H$1:H328,H328)/COUNTIFS(D:D,D328,H:H,H328)*10,0)</f>
        <v>1</v>
      </c>
      <c r="L328" s="2">
        <f t="shared" si="24"/>
        <v>61</v>
      </c>
    </row>
    <row r="329" spans="1:12" x14ac:dyDescent="0.2">
      <c r="A329">
        <v>328</v>
      </c>
      <c r="B329" t="s">
        <v>166</v>
      </c>
      <c r="C329" t="s">
        <v>168</v>
      </c>
      <c r="D329" t="s">
        <v>7</v>
      </c>
      <c r="E329">
        <v>1088</v>
      </c>
      <c r="F329">
        <v>1</v>
      </c>
      <c r="G329">
        <v>1075</v>
      </c>
      <c r="H329" t="str">
        <f t="shared" si="21"/>
        <v>2024</v>
      </c>
      <c r="I329">
        <f t="shared" si="22"/>
        <v>9</v>
      </c>
      <c r="J329">
        <f t="shared" si="23"/>
        <v>10</v>
      </c>
      <c r="K329" s="1">
        <f>ROUNDDOWN(COUNTIFS($D$1:D329,D329,$H$1:H329,H329)/COUNTIFS(D:D,D329,H:H,H329)*10,0)</f>
        <v>1</v>
      </c>
      <c r="L329" s="2">
        <f t="shared" si="24"/>
        <v>61</v>
      </c>
    </row>
    <row r="330" spans="1:12" x14ac:dyDescent="0.2">
      <c r="A330">
        <v>329</v>
      </c>
      <c r="B330" t="s">
        <v>166</v>
      </c>
      <c r="C330" t="s">
        <v>167</v>
      </c>
      <c r="D330" t="s">
        <v>14</v>
      </c>
      <c r="E330">
        <v>1062</v>
      </c>
      <c r="F330">
        <v>5</v>
      </c>
      <c r="G330">
        <v>1103</v>
      </c>
      <c r="H330" t="str">
        <f t="shared" si="21"/>
        <v>2024</v>
      </c>
      <c r="I330">
        <f t="shared" si="22"/>
        <v>9</v>
      </c>
      <c r="J330">
        <f t="shared" si="23"/>
        <v>10</v>
      </c>
      <c r="K330" s="1">
        <f>ROUNDDOWN(COUNTIFS($D$1:D330,D330,$H$1:H330,H330)/COUNTIFS(D:D,D330,H:H,H330)*10,0)</f>
        <v>1</v>
      </c>
      <c r="L330" s="2">
        <f t="shared" si="24"/>
        <v>61</v>
      </c>
    </row>
    <row r="331" spans="1:12" x14ac:dyDescent="0.2">
      <c r="A331">
        <v>330</v>
      </c>
      <c r="B331" t="s">
        <v>166</v>
      </c>
      <c r="C331" t="s">
        <v>168</v>
      </c>
      <c r="D331" t="s">
        <v>9</v>
      </c>
      <c r="E331">
        <v>1185</v>
      </c>
      <c r="F331">
        <v>0</v>
      </c>
      <c r="G331">
        <v>1161</v>
      </c>
      <c r="H331" t="str">
        <f t="shared" si="21"/>
        <v>2024</v>
      </c>
      <c r="I331">
        <f t="shared" si="22"/>
        <v>9</v>
      </c>
      <c r="J331">
        <f t="shared" si="23"/>
        <v>10</v>
      </c>
      <c r="K331" s="1">
        <f>ROUNDDOWN(COUNTIFS($D$1:D331,D331,$H$1:H331,H331)/COUNTIFS(D:D,D331,H:H,H331)*10,0)</f>
        <v>1</v>
      </c>
      <c r="L331" s="2">
        <f t="shared" si="24"/>
        <v>61</v>
      </c>
    </row>
    <row r="332" spans="1:12" x14ac:dyDescent="0.2">
      <c r="A332">
        <v>331</v>
      </c>
      <c r="B332" t="s">
        <v>169</v>
      </c>
      <c r="C332" t="s">
        <v>167</v>
      </c>
      <c r="D332" t="s">
        <v>6</v>
      </c>
      <c r="E332">
        <v>934</v>
      </c>
      <c r="F332">
        <v>0</v>
      </c>
      <c r="G332">
        <v>905</v>
      </c>
      <c r="H332" t="str">
        <f t="shared" si="21"/>
        <v>2024</v>
      </c>
      <c r="I332">
        <f t="shared" si="22"/>
        <v>9</v>
      </c>
      <c r="J332">
        <f t="shared" si="23"/>
        <v>10</v>
      </c>
      <c r="K332" s="1">
        <f>ROUNDDOWN(COUNTIFS($D$1:D332,D332,$H$1:H332,H332)/COUNTIFS(D:D,D332,H:H,H332)*10,0)</f>
        <v>2</v>
      </c>
      <c r="L332" s="2">
        <f t="shared" si="24"/>
        <v>62</v>
      </c>
    </row>
    <row r="333" spans="1:12" x14ac:dyDescent="0.2">
      <c r="A333">
        <v>332</v>
      </c>
      <c r="B333" t="s">
        <v>169</v>
      </c>
      <c r="C333" t="s">
        <v>165</v>
      </c>
      <c r="D333" t="s">
        <v>87</v>
      </c>
      <c r="E333">
        <v>996</v>
      </c>
      <c r="F333">
        <v>3</v>
      </c>
      <c r="G333">
        <v>994</v>
      </c>
      <c r="H333" t="str">
        <f t="shared" si="21"/>
        <v>2024</v>
      </c>
      <c r="I333">
        <f t="shared" si="22"/>
        <v>8</v>
      </c>
      <c r="J333">
        <f t="shared" si="23"/>
        <v>10</v>
      </c>
      <c r="K333" s="1">
        <f>ROUNDDOWN(COUNTIFS($D$1:D333,D333,$H$1:H333,H333)/COUNTIFS(D:D,D333,H:H,H333)*10,0)</f>
        <v>2</v>
      </c>
      <c r="L333" s="2">
        <f t="shared" si="24"/>
        <v>62</v>
      </c>
    </row>
    <row r="334" spans="1:12" x14ac:dyDescent="0.2">
      <c r="A334">
        <v>333</v>
      </c>
      <c r="B334" t="s">
        <v>169</v>
      </c>
      <c r="C334" t="s">
        <v>165</v>
      </c>
      <c r="D334" t="s">
        <v>13</v>
      </c>
      <c r="E334">
        <v>898</v>
      </c>
      <c r="F334">
        <v>4</v>
      </c>
      <c r="G334">
        <v>908</v>
      </c>
      <c r="H334" t="str">
        <f t="shared" si="21"/>
        <v>2024</v>
      </c>
      <c r="I334">
        <f t="shared" si="22"/>
        <v>8</v>
      </c>
      <c r="J334">
        <f t="shared" si="23"/>
        <v>10</v>
      </c>
      <c r="K334" s="1">
        <f>ROUNDDOWN(COUNTIFS($D$1:D334,D334,$H$1:H334,H334)/COUNTIFS(D:D,D334,H:H,H334)*10,0)</f>
        <v>2</v>
      </c>
      <c r="L334" s="2">
        <f t="shared" si="24"/>
        <v>62</v>
      </c>
    </row>
    <row r="335" spans="1:12" x14ac:dyDescent="0.2">
      <c r="A335">
        <v>334</v>
      </c>
      <c r="B335" t="s">
        <v>169</v>
      </c>
      <c r="C335" t="s">
        <v>167</v>
      </c>
      <c r="D335" t="s">
        <v>14</v>
      </c>
      <c r="E335">
        <v>1103</v>
      </c>
      <c r="F335">
        <v>8</v>
      </c>
      <c r="G335">
        <v>1124</v>
      </c>
      <c r="H335" t="str">
        <f t="shared" si="21"/>
        <v>2024</v>
      </c>
      <c r="I335">
        <f t="shared" si="22"/>
        <v>9</v>
      </c>
      <c r="J335">
        <f t="shared" si="23"/>
        <v>10</v>
      </c>
      <c r="K335" s="1">
        <f>ROUNDDOWN(COUNTIFS($D$1:D335,D335,$H$1:H335,H335)/COUNTIFS(D:D,D335,H:H,H335)*10,0)</f>
        <v>2</v>
      </c>
      <c r="L335" s="2">
        <f t="shared" si="24"/>
        <v>62</v>
      </c>
    </row>
    <row r="336" spans="1:12" x14ac:dyDescent="0.2">
      <c r="A336">
        <v>335</v>
      </c>
      <c r="B336" t="s">
        <v>170</v>
      </c>
      <c r="C336" t="s">
        <v>164</v>
      </c>
      <c r="D336" t="s">
        <v>11</v>
      </c>
      <c r="E336">
        <v>993</v>
      </c>
      <c r="F336">
        <v>3</v>
      </c>
      <c r="G336">
        <v>994</v>
      </c>
      <c r="H336" t="str">
        <f t="shared" si="21"/>
        <v>2024</v>
      </c>
      <c r="I336">
        <f t="shared" si="22"/>
        <v>10</v>
      </c>
      <c r="J336">
        <f t="shared" si="23"/>
        <v>10</v>
      </c>
      <c r="K336" s="1">
        <f>ROUNDDOWN(COUNTIFS($D$1:D336,D336,$H$1:H336,H336)/COUNTIFS(D:D,D336,H:H,H336)*10,0)</f>
        <v>2</v>
      </c>
      <c r="L336" s="2">
        <f t="shared" si="24"/>
        <v>62</v>
      </c>
    </row>
    <row r="337" spans="1:12" x14ac:dyDescent="0.2">
      <c r="A337">
        <v>336</v>
      </c>
      <c r="B337" t="s">
        <v>170</v>
      </c>
      <c r="C337" t="s">
        <v>168</v>
      </c>
      <c r="D337" t="s">
        <v>7</v>
      </c>
      <c r="E337">
        <v>1075</v>
      </c>
      <c r="F337">
        <v>2</v>
      </c>
      <c r="G337">
        <v>1071</v>
      </c>
      <c r="H337" t="str">
        <f t="shared" si="21"/>
        <v>2024</v>
      </c>
      <c r="I337">
        <f t="shared" si="22"/>
        <v>9</v>
      </c>
      <c r="J337">
        <f t="shared" si="23"/>
        <v>10</v>
      </c>
      <c r="K337" s="1">
        <f>ROUNDDOWN(COUNTIFS($D$1:D337,D337,$H$1:H337,H337)/COUNTIFS(D:D,D337,H:H,H337)*10,0)</f>
        <v>2</v>
      </c>
      <c r="L337" s="2">
        <f t="shared" si="24"/>
        <v>62</v>
      </c>
    </row>
    <row r="338" spans="1:12" x14ac:dyDescent="0.2">
      <c r="A338">
        <v>337</v>
      </c>
      <c r="B338" t="s">
        <v>170</v>
      </c>
      <c r="C338" t="s">
        <v>164</v>
      </c>
      <c r="D338" t="s">
        <v>12</v>
      </c>
      <c r="E338">
        <v>840</v>
      </c>
      <c r="F338">
        <v>0</v>
      </c>
      <c r="G338">
        <v>830</v>
      </c>
      <c r="H338" t="str">
        <f t="shared" si="21"/>
        <v>2024</v>
      </c>
      <c r="I338">
        <f t="shared" si="22"/>
        <v>10</v>
      </c>
      <c r="J338">
        <f t="shared" si="23"/>
        <v>10</v>
      </c>
      <c r="K338" s="1">
        <f>ROUNDDOWN(COUNTIFS($D$1:D338,D338,$H$1:H338,H338)/COUNTIFS(D:D,D338,H:H,H338)*10,0)</f>
        <v>2</v>
      </c>
      <c r="L338" s="2">
        <f t="shared" si="24"/>
        <v>62</v>
      </c>
    </row>
    <row r="339" spans="1:12" x14ac:dyDescent="0.2">
      <c r="A339">
        <v>338</v>
      </c>
      <c r="B339" t="s">
        <v>170</v>
      </c>
      <c r="C339" t="s">
        <v>168</v>
      </c>
      <c r="D339" t="s">
        <v>9</v>
      </c>
      <c r="E339">
        <v>1161</v>
      </c>
      <c r="F339">
        <v>6</v>
      </c>
      <c r="G339">
        <v>1174</v>
      </c>
      <c r="H339" t="str">
        <f t="shared" si="21"/>
        <v>2024</v>
      </c>
      <c r="I339">
        <f t="shared" si="22"/>
        <v>9</v>
      </c>
      <c r="J339">
        <f t="shared" si="23"/>
        <v>10</v>
      </c>
      <c r="K339" s="1">
        <f>ROUNDDOWN(COUNTIFS($D$1:D339,D339,$H$1:H339,H339)/COUNTIFS(D:D,D339,H:H,H339)*10,0)</f>
        <v>2</v>
      </c>
      <c r="L339" s="2">
        <f t="shared" si="24"/>
        <v>62</v>
      </c>
    </row>
    <row r="340" spans="1:12" x14ac:dyDescent="0.2">
      <c r="A340">
        <v>339</v>
      </c>
      <c r="B340" t="s">
        <v>171</v>
      </c>
      <c r="C340" t="s">
        <v>168</v>
      </c>
      <c r="D340" t="s">
        <v>7</v>
      </c>
      <c r="E340">
        <v>1071</v>
      </c>
      <c r="F340">
        <v>3</v>
      </c>
      <c r="G340">
        <v>1082</v>
      </c>
      <c r="H340" t="str">
        <f t="shared" si="21"/>
        <v>2024</v>
      </c>
      <c r="I340">
        <f t="shared" si="22"/>
        <v>9</v>
      </c>
      <c r="J340">
        <f t="shared" si="23"/>
        <v>10</v>
      </c>
      <c r="K340" s="1">
        <f>ROUNDDOWN(COUNTIFS($D$1:D340,D340,$H$1:H340,H340)/COUNTIFS(D:D,D340,H:H,H340)*10,0)</f>
        <v>3</v>
      </c>
      <c r="L340" s="2">
        <f t="shared" si="24"/>
        <v>63</v>
      </c>
    </row>
    <row r="341" spans="1:12" x14ac:dyDescent="0.2">
      <c r="A341">
        <v>340</v>
      </c>
      <c r="B341" t="s">
        <v>171</v>
      </c>
      <c r="C341" t="s">
        <v>165</v>
      </c>
      <c r="D341" t="s">
        <v>87</v>
      </c>
      <c r="E341">
        <v>994</v>
      </c>
      <c r="F341">
        <v>0</v>
      </c>
      <c r="G341">
        <v>974</v>
      </c>
      <c r="H341" t="str">
        <f t="shared" si="21"/>
        <v>2024</v>
      </c>
      <c r="I341">
        <f t="shared" si="22"/>
        <v>8</v>
      </c>
      <c r="J341">
        <f t="shared" si="23"/>
        <v>10</v>
      </c>
      <c r="K341" s="1">
        <f>ROUNDDOWN(COUNTIFS($D$1:D341,D341,$H$1:H341,H341)/COUNTIFS(D:D,D341,H:H,H341)*10,0)</f>
        <v>3</v>
      </c>
      <c r="L341" s="2">
        <f t="shared" si="24"/>
        <v>63</v>
      </c>
    </row>
    <row r="342" spans="1:12" x14ac:dyDescent="0.2">
      <c r="A342">
        <v>341</v>
      </c>
      <c r="B342" t="s">
        <v>171</v>
      </c>
      <c r="C342" t="s">
        <v>165</v>
      </c>
      <c r="D342" t="s">
        <v>13</v>
      </c>
      <c r="E342">
        <v>908</v>
      </c>
      <c r="F342">
        <v>3</v>
      </c>
      <c r="G342">
        <v>904</v>
      </c>
      <c r="H342" t="str">
        <f t="shared" si="21"/>
        <v>2024</v>
      </c>
      <c r="I342">
        <f t="shared" si="22"/>
        <v>8</v>
      </c>
      <c r="J342">
        <f t="shared" si="23"/>
        <v>10</v>
      </c>
      <c r="K342" s="1">
        <f>ROUNDDOWN(COUNTIFS($D$1:D342,D342,$H$1:H342,H342)/COUNTIFS(D:D,D342,H:H,H342)*10,0)</f>
        <v>3</v>
      </c>
      <c r="L342" s="2">
        <f t="shared" si="24"/>
        <v>63</v>
      </c>
    </row>
    <row r="343" spans="1:12" x14ac:dyDescent="0.2">
      <c r="A343">
        <v>342</v>
      </c>
      <c r="B343" t="s">
        <v>171</v>
      </c>
      <c r="C343" t="s">
        <v>168</v>
      </c>
      <c r="D343" t="s">
        <v>9</v>
      </c>
      <c r="E343">
        <v>1174</v>
      </c>
      <c r="F343">
        <v>5</v>
      </c>
      <c r="G343">
        <v>1187</v>
      </c>
      <c r="H343" t="str">
        <f t="shared" si="21"/>
        <v>2024</v>
      </c>
      <c r="I343">
        <f t="shared" si="22"/>
        <v>9</v>
      </c>
      <c r="J343">
        <f t="shared" si="23"/>
        <v>10</v>
      </c>
      <c r="K343" s="1">
        <f>ROUNDDOWN(COUNTIFS($D$1:D343,D343,$H$1:H343,H343)/COUNTIFS(D:D,D343,H:H,H343)*10,0)</f>
        <v>3</v>
      </c>
      <c r="L343" s="2">
        <f t="shared" si="24"/>
        <v>63</v>
      </c>
    </row>
    <row r="344" spans="1:12" x14ac:dyDescent="0.2">
      <c r="A344">
        <v>343</v>
      </c>
      <c r="B344" t="s">
        <v>172</v>
      </c>
      <c r="C344" t="s">
        <v>164</v>
      </c>
      <c r="D344" t="s">
        <v>11</v>
      </c>
      <c r="E344">
        <v>994</v>
      </c>
      <c r="F344">
        <v>2</v>
      </c>
      <c r="G344">
        <v>978</v>
      </c>
      <c r="H344" t="str">
        <f t="shared" si="21"/>
        <v>2024</v>
      </c>
      <c r="I344">
        <f t="shared" si="22"/>
        <v>10</v>
      </c>
      <c r="J344">
        <f t="shared" si="23"/>
        <v>10</v>
      </c>
      <c r="K344" s="1">
        <f>ROUNDDOWN(COUNTIFS($D$1:D344,D344,$H$1:H344,H344)/COUNTIFS(D:D,D344,H:H,H344)*10,0)</f>
        <v>3</v>
      </c>
      <c r="L344" s="2">
        <f t="shared" si="24"/>
        <v>63</v>
      </c>
    </row>
    <row r="345" spans="1:12" x14ac:dyDescent="0.2">
      <c r="A345">
        <v>344</v>
      </c>
      <c r="B345" t="s">
        <v>172</v>
      </c>
      <c r="C345" t="s">
        <v>167</v>
      </c>
      <c r="D345" t="s">
        <v>6</v>
      </c>
      <c r="E345">
        <v>905</v>
      </c>
      <c r="F345">
        <v>3</v>
      </c>
      <c r="G345">
        <v>897</v>
      </c>
      <c r="H345" t="str">
        <f t="shared" si="21"/>
        <v>2024</v>
      </c>
      <c r="I345">
        <f t="shared" si="22"/>
        <v>9</v>
      </c>
      <c r="J345">
        <f t="shared" si="23"/>
        <v>10</v>
      </c>
      <c r="K345" s="1">
        <f>ROUNDDOWN(COUNTIFS($D$1:D345,D345,$H$1:H345,H345)/COUNTIFS(D:D,D345,H:H,H345)*10,0)</f>
        <v>3</v>
      </c>
      <c r="L345" s="2">
        <f t="shared" si="24"/>
        <v>63</v>
      </c>
    </row>
    <row r="346" spans="1:12" x14ac:dyDescent="0.2">
      <c r="A346">
        <v>345</v>
      </c>
      <c r="B346" t="s">
        <v>172</v>
      </c>
      <c r="C346" t="s">
        <v>164</v>
      </c>
      <c r="D346" t="s">
        <v>12</v>
      </c>
      <c r="E346">
        <v>830</v>
      </c>
      <c r="F346">
        <v>6</v>
      </c>
      <c r="G346">
        <v>866</v>
      </c>
      <c r="H346" t="str">
        <f t="shared" si="21"/>
        <v>2024</v>
      </c>
      <c r="I346">
        <f t="shared" si="22"/>
        <v>10</v>
      </c>
      <c r="J346">
        <f t="shared" si="23"/>
        <v>10</v>
      </c>
      <c r="K346" s="1">
        <f>ROUNDDOWN(COUNTIFS($D$1:D346,D346,$H$1:H346,H346)/COUNTIFS(D:D,D346,H:H,H346)*10,0)</f>
        <v>3</v>
      </c>
      <c r="L346" s="2">
        <f t="shared" si="24"/>
        <v>63</v>
      </c>
    </row>
    <row r="347" spans="1:12" x14ac:dyDescent="0.2">
      <c r="A347">
        <v>346</v>
      </c>
      <c r="B347" t="s">
        <v>172</v>
      </c>
      <c r="C347" t="s">
        <v>167</v>
      </c>
      <c r="D347" t="s">
        <v>14</v>
      </c>
      <c r="E347">
        <v>1124</v>
      </c>
      <c r="F347">
        <v>4</v>
      </c>
      <c r="G347">
        <v>1112</v>
      </c>
      <c r="H347" t="str">
        <f t="shared" si="21"/>
        <v>2024</v>
      </c>
      <c r="I347">
        <f t="shared" si="22"/>
        <v>9</v>
      </c>
      <c r="J347">
        <f t="shared" si="23"/>
        <v>10</v>
      </c>
      <c r="K347" s="1">
        <f>ROUNDDOWN(COUNTIFS($D$1:D347,D347,$H$1:H347,H347)/COUNTIFS(D:D,D347,H:H,H347)*10,0)</f>
        <v>3</v>
      </c>
      <c r="L347" s="2">
        <f t="shared" si="24"/>
        <v>63</v>
      </c>
    </row>
    <row r="348" spans="1:12" x14ac:dyDescent="0.2">
      <c r="A348">
        <v>347</v>
      </c>
      <c r="B348" t="s">
        <v>173</v>
      </c>
      <c r="C348" t="s">
        <v>167</v>
      </c>
      <c r="D348" t="s">
        <v>6</v>
      </c>
      <c r="E348">
        <v>897</v>
      </c>
      <c r="F348">
        <v>2</v>
      </c>
      <c r="G348">
        <v>874</v>
      </c>
      <c r="H348" t="str">
        <f t="shared" si="21"/>
        <v>2024</v>
      </c>
      <c r="I348">
        <f t="shared" si="22"/>
        <v>9</v>
      </c>
      <c r="J348">
        <f t="shared" si="23"/>
        <v>10</v>
      </c>
      <c r="K348" s="1">
        <f>ROUNDDOWN(COUNTIFS($D$1:D348,D348,$H$1:H348,H348)/COUNTIFS(D:D,D348,H:H,H348)*10,0)</f>
        <v>4</v>
      </c>
      <c r="L348" s="2">
        <f t="shared" si="24"/>
        <v>64</v>
      </c>
    </row>
    <row r="349" spans="1:12" x14ac:dyDescent="0.2">
      <c r="A349">
        <v>348</v>
      </c>
      <c r="B349" t="s">
        <v>173</v>
      </c>
      <c r="C349" t="s">
        <v>165</v>
      </c>
      <c r="D349" t="s">
        <v>87</v>
      </c>
      <c r="E349">
        <v>974</v>
      </c>
      <c r="F349">
        <v>4</v>
      </c>
      <c r="G349">
        <v>976</v>
      </c>
      <c r="H349" t="str">
        <f t="shared" si="21"/>
        <v>2024</v>
      </c>
      <c r="I349">
        <f t="shared" si="22"/>
        <v>8</v>
      </c>
      <c r="J349">
        <f t="shared" si="23"/>
        <v>10</v>
      </c>
      <c r="K349" s="1">
        <f>ROUNDDOWN(COUNTIFS($D$1:D349,D349,$H$1:H349,H349)/COUNTIFS(D:D,D349,H:H,H349)*10,0)</f>
        <v>5</v>
      </c>
      <c r="L349" s="2">
        <f t="shared" si="24"/>
        <v>65</v>
      </c>
    </row>
    <row r="350" spans="1:12" x14ac:dyDescent="0.2">
      <c r="A350">
        <v>349</v>
      </c>
      <c r="B350" t="s">
        <v>173</v>
      </c>
      <c r="C350" t="s">
        <v>165</v>
      </c>
      <c r="D350" t="s">
        <v>13</v>
      </c>
      <c r="E350">
        <v>904</v>
      </c>
      <c r="F350">
        <v>5</v>
      </c>
      <c r="G350">
        <v>915</v>
      </c>
      <c r="H350" t="str">
        <f t="shared" si="21"/>
        <v>2024</v>
      </c>
      <c r="I350">
        <f t="shared" si="22"/>
        <v>8</v>
      </c>
      <c r="J350">
        <f t="shared" si="23"/>
        <v>10</v>
      </c>
      <c r="K350" s="1">
        <f>ROUNDDOWN(COUNTIFS($D$1:D350,D350,$H$1:H350,H350)/COUNTIFS(D:D,D350,H:H,H350)*10,0)</f>
        <v>5</v>
      </c>
      <c r="L350" s="2">
        <f t="shared" si="24"/>
        <v>65</v>
      </c>
    </row>
    <row r="351" spans="1:12" x14ac:dyDescent="0.2">
      <c r="A351">
        <v>350</v>
      </c>
      <c r="B351" t="s">
        <v>173</v>
      </c>
      <c r="C351" t="s">
        <v>167</v>
      </c>
      <c r="D351" t="s">
        <v>14</v>
      </c>
      <c r="E351">
        <v>1112</v>
      </c>
      <c r="F351">
        <v>6</v>
      </c>
      <c r="G351">
        <v>1122</v>
      </c>
      <c r="H351" t="str">
        <f t="shared" si="21"/>
        <v>2024</v>
      </c>
      <c r="I351">
        <f t="shared" si="22"/>
        <v>9</v>
      </c>
      <c r="J351">
        <f t="shared" si="23"/>
        <v>10</v>
      </c>
      <c r="K351" s="1">
        <f>ROUNDDOWN(COUNTIFS($D$1:D351,D351,$H$1:H351,H351)/COUNTIFS(D:D,D351,H:H,H351)*10,0)</f>
        <v>4</v>
      </c>
      <c r="L351" s="2">
        <f t="shared" si="24"/>
        <v>64</v>
      </c>
    </row>
    <row r="352" spans="1:12" x14ac:dyDescent="0.2">
      <c r="A352">
        <v>351</v>
      </c>
      <c r="B352" t="s">
        <v>174</v>
      </c>
      <c r="C352" t="s">
        <v>164</v>
      </c>
      <c r="D352" t="s">
        <v>11</v>
      </c>
      <c r="E352">
        <v>978</v>
      </c>
      <c r="F352">
        <v>6</v>
      </c>
      <c r="G352">
        <v>992</v>
      </c>
      <c r="H352" t="str">
        <f t="shared" si="21"/>
        <v>2024</v>
      </c>
      <c r="I352">
        <f t="shared" si="22"/>
        <v>10</v>
      </c>
      <c r="J352">
        <f t="shared" si="23"/>
        <v>10</v>
      </c>
      <c r="K352" s="1">
        <f>ROUNDDOWN(COUNTIFS($D$1:D352,D352,$H$1:H352,H352)/COUNTIFS(D:D,D352,H:H,H352)*10,0)</f>
        <v>4</v>
      </c>
      <c r="L352" s="2">
        <f t="shared" si="24"/>
        <v>64</v>
      </c>
    </row>
    <row r="353" spans="1:12" x14ac:dyDescent="0.2">
      <c r="A353">
        <v>352</v>
      </c>
      <c r="B353" t="s">
        <v>174</v>
      </c>
      <c r="C353" t="s">
        <v>168</v>
      </c>
      <c r="D353" t="s">
        <v>7</v>
      </c>
      <c r="E353">
        <v>1082</v>
      </c>
      <c r="F353">
        <v>4</v>
      </c>
      <c r="G353">
        <v>1073</v>
      </c>
      <c r="H353" t="str">
        <f t="shared" si="21"/>
        <v>2024</v>
      </c>
      <c r="I353">
        <f t="shared" si="22"/>
        <v>9</v>
      </c>
      <c r="J353">
        <f t="shared" si="23"/>
        <v>10</v>
      </c>
      <c r="K353" s="1">
        <f>ROUNDDOWN(COUNTIFS($D$1:D353,D353,$H$1:H353,H353)/COUNTIFS(D:D,D353,H:H,H353)*10,0)</f>
        <v>4</v>
      </c>
      <c r="L353" s="2">
        <f t="shared" si="24"/>
        <v>64</v>
      </c>
    </row>
    <row r="354" spans="1:12" x14ac:dyDescent="0.2">
      <c r="A354">
        <v>353</v>
      </c>
      <c r="B354" t="s">
        <v>174</v>
      </c>
      <c r="C354" t="s">
        <v>164</v>
      </c>
      <c r="D354" t="s">
        <v>12</v>
      </c>
      <c r="E354">
        <v>866</v>
      </c>
      <c r="F354">
        <v>2</v>
      </c>
      <c r="G354">
        <v>857</v>
      </c>
      <c r="H354" t="str">
        <f t="shared" si="21"/>
        <v>2024</v>
      </c>
      <c r="I354">
        <f t="shared" si="22"/>
        <v>10</v>
      </c>
      <c r="J354">
        <f t="shared" si="23"/>
        <v>10</v>
      </c>
      <c r="K354" s="1">
        <f>ROUNDDOWN(COUNTIFS($D$1:D354,D354,$H$1:H354,H354)/COUNTIFS(D:D,D354,H:H,H354)*10,0)</f>
        <v>4</v>
      </c>
      <c r="L354" s="2">
        <f t="shared" si="24"/>
        <v>64</v>
      </c>
    </row>
    <row r="355" spans="1:12" x14ac:dyDescent="0.2">
      <c r="A355">
        <v>354</v>
      </c>
      <c r="B355" t="s">
        <v>174</v>
      </c>
      <c r="C355" t="s">
        <v>168</v>
      </c>
      <c r="D355" t="s">
        <v>9</v>
      </c>
      <c r="E355">
        <v>1187</v>
      </c>
      <c r="F355">
        <v>6</v>
      </c>
      <c r="G355">
        <v>1191</v>
      </c>
      <c r="H355" t="str">
        <f t="shared" si="21"/>
        <v>2024</v>
      </c>
      <c r="I355">
        <f t="shared" si="22"/>
        <v>9</v>
      </c>
      <c r="J355">
        <f t="shared" si="23"/>
        <v>10</v>
      </c>
      <c r="K355" s="1">
        <f>ROUNDDOWN(COUNTIFS($D$1:D355,D355,$H$1:H355,H355)/COUNTIFS(D:D,D355,H:H,H355)*10,0)</f>
        <v>4</v>
      </c>
      <c r="L355" s="2">
        <f t="shared" si="24"/>
        <v>64</v>
      </c>
    </row>
    <row r="356" spans="1:12" x14ac:dyDescent="0.2">
      <c r="A356">
        <v>355</v>
      </c>
      <c r="B356" t="s">
        <v>175</v>
      </c>
      <c r="C356" t="s">
        <v>164</v>
      </c>
      <c r="D356" t="s">
        <v>11</v>
      </c>
      <c r="E356">
        <v>992</v>
      </c>
      <c r="F356">
        <v>3</v>
      </c>
      <c r="G356">
        <v>974</v>
      </c>
      <c r="H356" t="str">
        <f t="shared" si="21"/>
        <v>2024</v>
      </c>
      <c r="I356">
        <f t="shared" si="22"/>
        <v>10</v>
      </c>
      <c r="J356">
        <f t="shared" si="23"/>
        <v>10</v>
      </c>
      <c r="K356" s="1">
        <f>ROUNDDOWN(COUNTIFS($D$1:D356,D356,$H$1:H356,H356)/COUNTIFS(D:D,D356,H:H,H356)*10,0)</f>
        <v>5</v>
      </c>
      <c r="L356" s="2">
        <f t="shared" si="24"/>
        <v>65</v>
      </c>
    </row>
    <row r="357" spans="1:12" x14ac:dyDescent="0.2">
      <c r="A357">
        <v>356</v>
      </c>
      <c r="B357" t="s">
        <v>175</v>
      </c>
      <c r="C357" t="s">
        <v>167</v>
      </c>
      <c r="D357" t="s">
        <v>6</v>
      </c>
      <c r="E357">
        <v>874</v>
      </c>
      <c r="F357">
        <v>4</v>
      </c>
      <c r="G357">
        <v>871</v>
      </c>
      <c r="H357" t="str">
        <f t="shared" si="21"/>
        <v>2024</v>
      </c>
      <c r="I357">
        <f t="shared" si="22"/>
        <v>9</v>
      </c>
      <c r="J357">
        <f t="shared" si="23"/>
        <v>10</v>
      </c>
      <c r="K357" s="1">
        <f>ROUNDDOWN(COUNTIFS($D$1:D357,D357,$H$1:H357,H357)/COUNTIFS(D:D,D357,H:H,H357)*10,0)</f>
        <v>5</v>
      </c>
      <c r="L357" s="2">
        <f t="shared" si="24"/>
        <v>65</v>
      </c>
    </row>
    <row r="358" spans="1:12" x14ac:dyDescent="0.2">
      <c r="A358">
        <v>357</v>
      </c>
      <c r="B358" t="s">
        <v>175</v>
      </c>
      <c r="C358" t="s">
        <v>164</v>
      </c>
      <c r="D358" t="s">
        <v>12</v>
      </c>
      <c r="E358">
        <v>857</v>
      </c>
      <c r="F358">
        <v>6</v>
      </c>
      <c r="G358">
        <v>869</v>
      </c>
      <c r="H358" t="str">
        <f t="shared" si="21"/>
        <v>2024</v>
      </c>
      <c r="I358">
        <f t="shared" si="22"/>
        <v>10</v>
      </c>
      <c r="J358">
        <f t="shared" si="23"/>
        <v>10</v>
      </c>
      <c r="K358" s="1">
        <f>ROUNDDOWN(COUNTIFS($D$1:D358,D358,$H$1:H358,H358)/COUNTIFS(D:D,D358,H:H,H358)*10,0)</f>
        <v>5</v>
      </c>
      <c r="L358" s="2">
        <f t="shared" si="24"/>
        <v>65</v>
      </c>
    </row>
    <row r="359" spans="1:12" x14ac:dyDescent="0.2">
      <c r="A359">
        <v>358</v>
      </c>
      <c r="B359" t="s">
        <v>175</v>
      </c>
      <c r="C359" t="s">
        <v>167</v>
      </c>
      <c r="D359" t="s">
        <v>14</v>
      </c>
      <c r="E359">
        <v>1122</v>
      </c>
      <c r="F359">
        <v>6</v>
      </c>
      <c r="G359">
        <v>1131</v>
      </c>
      <c r="H359" t="str">
        <f t="shared" si="21"/>
        <v>2024</v>
      </c>
      <c r="I359">
        <f t="shared" si="22"/>
        <v>9</v>
      </c>
      <c r="J359">
        <f t="shared" si="23"/>
        <v>10</v>
      </c>
      <c r="K359" s="1">
        <f>ROUNDDOWN(COUNTIFS($D$1:D359,D359,$H$1:H359,H359)/COUNTIFS(D:D,D359,H:H,H359)*10,0)</f>
        <v>5</v>
      </c>
      <c r="L359" s="2">
        <f t="shared" si="24"/>
        <v>65</v>
      </c>
    </row>
    <row r="360" spans="1:12" x14ac:dyDescent="0.2">
      <c r="A360">
        <v>359</v>
      </c>
      <c r="B360" t="s">
        <v>176</v>
      </c>
      <c r="C360" t="s">
        <v>168</v>
      </c>
      <c r="D360" t="s">
        <v>7</v>
      </c>
      <c r="E360">
        <v>1073</v>
      </c>
      <c r="F360">
        <v>5</v>
      </c>
      <c r="G360">
        <v>1076</v>
      </c>
      <c r="H360" t="str">
        <f t="shared" si="21"/>
        <v>2024</v>
      </c>
      <c r="I360">
        <f t="shared" si="22"/>
        <v>9</v>
      </c>
      <c r="J360">
        <f t="shared" si="23"/>
        <v>10</v>
      </c>
      <c r="K360" s="1">
        <f>ROUNDDOWN(COUNTIFS($D$1:D360,D360,$H$1:H360,H360)/COUNTIFS(D:D,D360,H:H,H360)*10,0)</f>
        <v>5</v>
      </c>
      <c r="L360" s="2">
        <f t="shared" si="24"/>
        <v>65</v>
      </c>
    </row>
    <row r="361" spans="1:12" x14ac:dyDescent="0.2">
      <c r="A361">
        <v>360</v>
      </c>
      <c r="B361" t="s">
        <v>176</v>
      </c>
      <c r="C361" t="s">
        <v>165</v>
      </c>
      <c r="D361" t="s">
        <v>87</v>
      </c>
      <c r="E361">
        <v>976</v>
      </c>
      <c r="F361">
        <v>0</v>
      </c>
      <c r="G361">
        <v>960</v>
      </c>
      <c r="H361" t="str">
        <f t="shared" si="21"/>
        <v>2024</v>
      </c>
      <c r="I361">
        <f t="shared" si="22"/>
        <v>8</v>
      </c>
      <c r="J361">
        <f t="shared" si="23"/>
        <v>10</v>
      </c>
      <c r="K361" s="1">
        <f>ROUNDDOWN(COUNTIFS($D$1:D361,D361,$H$1:H361,H361)/COUNTIFS(D:D,D361,H:H,H361)*10,0)</f>
        <v>6</v>
      </c>
      <c r="L361" s="2">
        <f t="shared" si="24"/>
        <v>66</v>
      </c>
    </row>
    <row r="362" spans="1:12" x14ac:dyDescent="0.2">
      <c r="A362">
        <v>361</v>
      </c>
      <c r="B362" t="s">
        <v>176</v>
      </c>
      <c r="C362" t="s">
        <v>165</v>
      </c>
      <c r="D362" t="s">
        <v>13</v>
      </c>
      <c r="E362">
        <v>915</v>
      </c>
      <c r="F362">
        <v>6</v>
      </c>
      <c r="G362">
        <v>955</v>
      </c>
      <c r="H362" t="str">
        <f t="shared" si="21"/>
        <v>2024</v>
      </c>
      <c r="I362">
        <f t="shared" si="22"/>
        <v>8</v>
      </c>
      <c r="J362">
        <f t="shared" si="23"/>
        <v>10</v>
      </c>
      <c r="K362" s="1">
        <f>ROUNDDOWN(COUNTIFS($D$1:D362,D362,$H$1:H362,H362)/COUNTIFS(D:D,D362,H:H,H362)*10,0)</f>
        <v>6</v>
      </c>
      <c r="L362" s="2">
        <f t="shared" si="24"/>
        <v>66</v>
      </c>
    </row>
    <row r="363" spans="1:12" x14ac:dyDescent="0.2">
      <c r="A363">
        <v>362</v>
      </c>
      <c r="B363" t="s">
        <v>176</v>
      </c>
      <c r="C363" t="s">
        <v>168</v>
      </c>
      <c r="D363" t="s">
        <v>9</v>
      </c>
      <c r="E363">
        <v>1191</v>
      </c>
      <c r="F363">
        <v>1</v>
      </c>
      <c r="G363">
        <v>1164</v>
      </c>
      <c r="H363" t="str">
        <f t="shared" si="21"/>
        <v>2024</v>
      </c>
      <c r="I363">
        <f t="shared" si="22"/>
        <v>9</v>
      </c>
      <c r="J363">
        <f t="shared" si="23"/>
        <v>10</v>
      </c>
      <c r="K363" s="1">
        <f>ROUNDDOWN(COUNTIFS($D$1:D363,D363,$H$1:H363,H363)/COUNTIFS(D:D,D363,H:H,H363)*10,0)</f>
        <v>5</v>
      </c>
      <c r="L363" s="2">
        <f t="shared" si="24"/>
        <v>65</v>
      </c>
    </row>
    <row r="364" spans="1:12" x14ac:dyDescent="0.2">
      <c r="A364">
        <v>363</v>
      </c>
      <c r="B364" t="s">
        <v>177</v>
      </c>
      <c r="C364" t="s">
        <v>164</v>
      </c>
      <c r="D364" t="s">
        <v>11</v>
      </c>
      <c r="E364">
        <v>974</v>
      </c>
      <c r="F364">
        <v>2</v>
      </c>
      <c r="G364">
        <v>950</v>
      </c>
      <c r="H364" t="str">
        <f t="shared" si="21"/>
        <v>2024</v>
      </c>
      <c r="I364">
        <f t="shared" si="22"/>
        <v>10</v>
      </c>
      <c r="J364">
        <f t="shared" si="23"/>
        <v>10</v>
      </c>
      <c r="K364" s="1">
        <f>ROUNDDOWN(COUNTIFS($D$1:D364,D364,$H$1:H364,H364)/COUNTIFS(D:D,D364,H:H,H364)*10,0)</f>
        <v>6</v>
      </c>
      <c r="L364" s="2">
        <f t="shared" si="24"/>
        <v>66</v>
      </c>
    </row>
    <row r="365" spans="1:12" x14ac:dyDescent="0.2">
      <c r="A365">
        <v>364</v>
      </c>
      <c r="B365" t="s">
        <v>177</v>
      </c>
      <c r="C365" t="s">
        <v>164</v>
      </c>
      <c r="D365" t="s">
        <v>12</v>
      </c>
      <c r="E365">
        <v>869</v>
      </c>
      <c r="F365">
        <v>2</v>
      </c>
      <c r="G365">
        <v>852</v>
      </c>
      <c r="H365" t="str">
        <f t="shared" si="21"/>
        <v>2024</v>
      </c>
      <c r="I365">
        <f t="shared" si="22"/>
        <v>10</v>
      </c>
      <c r="J365">
        <f t="shared" si="23"/>
        <v>10</v>
      </c>
      <c r="K365" s="1">
        <f>ROUNDDOWN(COUNTIFS($D$1:D365,D365,$H$1:H365,H365)/COUNTIFS(D:D,D365,H:H,H365)*10,0)</f>
        <v>6</v>
      </c>
      <c r="L365" s="2">
        <f t="shared" si="24"/>
        <v>66</v>
      </c>
    </row>
    <row r="366" spans="1:12" x14ac:dyDescent="0.2">
      <c r="A366">
        <v>365</v>
      </c>
      <c r="B366" t="s">
        <v>177</v>
      </c>
      <c r="C366" t="s">
        <v>165</v>
      </c>
      <c r="D366" t="s">
        <v>87</v>
      </c>
      <c r="E366">
        <v>960</v>
      </c>
      <c r="F366">
        <v>3</v>
      </c>
      <c r="G366">
        <v>972</v>
      </c>
      <c r="H366" t="str">
        <f t="shared" si="21"/>
        <v>2024</v>
      </c>
      <c r="I366">
        <f t="shared" si="22"/>
        <v>8</v>
      </c>
      <c r="J366">
        <f t="shared" si="23"/>
        <v>10</v>
      </c>
      <c r="K366" s="1">
        <f>ROUNDDOWN(COUNTIFS($D$1:D366,D366,$H$1:H366,H366)/COUNTIFS(D:D,D366,H:H,H366)*10,0)</f>
        <v>7</v>
      </c>
      <c r="L366" s="2">
        <f t="shared" si="24"/>
        <v>67</v>
      </c>
    </row>
    <row r="367" spans="1:12" x14ac:dyDescent="0.2">
      <c r="A367">
        <v>366</v>
      </c>
      <c r="B367" t="s">
        <v>177</v>
      </c>
      <c r="C367" t="s">
        <v>165</v>
      </c>
      <c r="D367" t="s">
        <v>13</v>
      </c>
      <c r="E367">
        <v>955</v>
      </c>
      <c r="F367">
        <v>6</v>
      </c>
      <c r="G367">
        <v>984</v>
      </c>
      <c r="H367" t="str">
        <f t="shared" si="21"/>
        <v>2024</v>
      </c>
      <c r="I367">
        <f t="shared" si="22"/>
        <v>8</v>
      </c>
      <c r="J367">
        <f t="shared" si="23"/>
        <v>10</v>
      </c>
      <c r="K367" s="1">
        <f>ROUNDDOWN(COUNTIFS($D$1:D367,D367,$H$1:H367,H367)/COUNTIFS(D:D,D367,H:H,H367)*10,0)</f>
        <v>7</v>
      </c>
      <c r="L367" s="2">
        <f t="shared" si="24"/>
        <v>67</v>
      </c>
    </row>
    <row r="368" spans="1:12" x14ac:dyDescent="0.2">
      <c r="A368">
        <v>367</v>
      </c>
      <c r="B368" t="s">
        <v>178</v>
      </c>
      <c r="C368" t="s">
        <v>167</v>
      </c>
      <c r="D368" t="s">
        <v>6</v>
      </c>
      <c r="E368">
        <v>871</v>
      </c>
      <c r="F368">
        <v>2</v>
      </c>
      <c r="G368">
        <v>865</v>
      </c>
      <c r="H368" t="str">
        <f t="shared" si="21"/>
        <v>2024</v>
      </c>
      <c r="I368">
        <f t="shared" si="22"/>
        <v>9</v>
      </c>
      <c r="J368">
        <f t="shared" si="23"/>
        <v>10</v>
      </c>
      <c r="K368" s="1">
        <f>ROUNDDOWN(COUNTIFS($D$1:D368,D368,$H$1:H368,H368)/COUNTIFS(D:D,D368,H:H,H368)*10,0)</f>
        <v>6</v>
      </c>
      <c r="L368" s="2">
        <f t="shared" si="24"/>
        <v>66</v>
      </c>
    </row>
    <row r="369" spans="1:12" x14ac:dyDescent="0.2">
      <c r="A369">
        <v>368</v>
      </c>
      <c r="B369" t="s">
        <v>178</v>
      </c>
      <c r="C369" t="s">
        <v>168</v>
      </c>
      <c r="D369" t="s">
        <v>7</v>
      </c>
      <c r="E369">
        <v>1076</v>
      </c>
      <c r="F369">
        <v>2</v>
      </c>
      <c r="G369">
        <v>1067</v>
      </c>
      <c r="H369" t="str">
        <f t="shared" si="21"/>
        <v>2024</v>
      </c>
      <c r="I369">
        <f t="shared" si="22"/>
        <v>9</v>
      </c>
      <c r="J369">
        <f t="shared" si="23"/>
        <v>10</v>
      </c>
      <c r="K369" s="1">
        <f>ROUNDDOWN(COUNTIFS($D$1:D369,D369,$H$1:H369,H369)/COUNTIFS(D:D,D369,H:H,H369)*10,0)</f>
        <v>6</v>
      </c>
      <c r="L369" s="2">
        <f t="shared" si="24"/>
        <v>66</v>
      </c>
    </row>
    <row r="370" spans="1:12" x14ac:dyDescent="0.2">
      <c r="A370">
        <v>369</v>
      </c>
      <c r="B370" t="s">
        <v>178</v>
      </c>
      <c r="C370" t="s">
        <v>167</v>
      </c>
      <c r="D370" t="s">
        <v>14</v>
      </c>
      <c r="E370">
        <v>1131</v>
      </c>
      <c r="F370">
        <v>4</v>
      </c>
      <c r="G370">
        <v>1127</v>
      </c>
      <c r="H370" t="str">
        <f t="shared" si="21"/>
        <v>2024</v>
      </c>
      <c r="I370">
        <f t="shared" si="22"/>
        <v>9</v>
      </c>
      <c r="J370">
        <f t="shared" si="23"/>
        <v>10</v>
      </c>
      <c r="K370" s="1">
        <f>ROUNDDOWN(COUNTIFS($D$1:D370,D370,$H$1:H370,H370)/COUNTIFS(D:D,D370,H:H,H370)*10,0)</f>
        <v>6</v>
      </c>
      <c r="L370" s="2">
        <f t="shared" si="24"/>
        <v>66</v>
      </c>
    </row>
    <row r="371" spans="1:12" x14ac:dyDescent="0.2">
      <c r="A371">
        <v>370</v>
      </c>
      <c r="B371" t="s">
        <v>178</v>
      </c>
      <c r="C371" t="s">
        <v>168</v>
      </c>
      <c r="D371" t="s">
        <v>9</v>
      </c>
      <c r="E371">
        <v>1164</v>
      </c>
      <c r="F371">
        <v>7</v>
      </c>
      <c r="G371">
        <v>1183</v>
      </c>
      <c r="H371" t="str">
        <f t="shared" si="21"/>
        <v>2024</v>
      </c>
      <c r="I371">
        <f t="shared" si="22"/>
        <v>9</v>
      </c>
      <c r="J371">
        <f t="shared" si="23"/>
        <v>10</v>
      </c>
      <c r="K371" s="1">
        <f>ROUNDDOWN(COUNTIFS($D$1:D371,D371,$H$1:H371,H371)/COUNTIFS(D:D,D371,H:H,H371)*10,0)</f>
        <v>6</v>
      </c>
      <c r="L371" s="2">
        <f t="shared" si="24"/>
        <v>66</v>
      </c>
    </row>
    <row r="372" spans="1:12" x14ac:dyDescent="0.2">
      <c r="A372">
        <v>371</v>
      </c>
      <c r="B372" t="s">
        <v>179</v>
      </c>
      <c r="C372" t="s">
        <v>164</v>
      </c>
      <c r="D372" t="s">
        <v>11</v>
      </c>
      <c r="E372">
        <v>950</v>
      </c>
      <c r="F372">
        <v>3</v>
      </c>
      <c r="G372">
        <v>950</v>
      </c>
      <c r="H372" t="str">
        <f t="shared" si="21"/>
        <v>2024</v>
      </c>
      <c r="I372">
        <f t="shared" si="22"/>
        <v>10</v>
      </c>
      <c r="J372">
        <f t="shared" si="23"/>
        <v>10</v>
      </c>
      <c r="K372" s="1">
        <f>ROUNDDOWN(COUNTIFS($D$1:D372,D372,$H$1:H372,H372)/COUNTIFS(D:D,D372,H:H,H372)*10,0)</f>
        <v>7</v>
      </c>
      <c r="L372" s="2">
        <f t="shared" si="24"/>
        <v>67</v>
      </c>
    </row>
    <row r="373" spans="1:12" x14ac:dyDescent="0.2">
      <c r="A373">
        <v>372</v>
      </c>
      <c r="B373" t="s">
        <v>179</v>
      </c>
      <c r="C373" t="s">
        <v>164</v>
      </c>
      <c r="D373" t="s">
        <v>12</v>
      </c>
      <c r="E373">
        <v>852</v>
      </c>
      <c r="F373">
        <v>6</v>
      </c>
      <c r="G373">
        <v>889</v>
      </c>
      <c r="H373" t="str">
        <f t="shared" si="21"/>
        <v>2024</v>
      </c>
      <c r="I373">
        <f t="shared" si="22"/>
        <v>10</v>
      </c>
      <c r="J373">
        <f t="shared" si="23"/>
        <v>10</v>
      </c>
      <c r="K373" s="1">
        <f>ROUNDDOWN(COUNTIFS($D$1:D373,D373,$H$1:H373,H373)/COUNTIFS(D:D,D373,H:H,H373)*10,0)</f>
        <v>7</v>
      </c>
      <c r="L373" s="2">
        <f t="shared" si="24"/>
        <v>67</v>
      </c>
    </row>
    <row r="374" spans="1:12" x14ac:dyDescent="0.2">
      <c r="A374">
        <v>373</v>
      </c>
      <c r="B374" t="s">
        <v>179</v>
      </c>
      <c r="C374" t="s">
        <v>165</v>
      </c>
      <c r="D374" t="s">
        <v>87</v>
      </c>
      <c r="E374">
        <v>972</v>
      </c>
      <c r="F374">
        <v>3</v>
      </c>
      <c r="G374">
        <v>954</v>
      </c>
      <c r="H374" t="str">
        <f t="shared" si="21"/>
        <v>2024</v>
      </c>
      <c r="I374">
        <f t="shared" si="22"/>
        <v>8</v>
      </c>
      <c r="J374">
        <f t="shared" si="23"/>
        <v>10</v>
      </c>
      <c r="K374" s="1">
        <f>ROUNDDOWN(COUNTIFS($D$1:D374,D374,$H$1:H374,H374)/COUNTIFS(D:D,D374,H:H,H374)*10,0)</f>
        <v>8</v>
      </c>
      <c r="L374" s="2">
        <f t="shared" si="24"/>
        <v>68</v>
      </c>
    </row>
    <row r="375" spans="1:12" x14ac:dyDescent="0.2">
      <c r="A375">
        <v>374</v>
      </c>
      <c r="B375" t="s">
        <v>179</v>
      </c>
      <c r="C375" t="s">
        <v>165</v>
      </c>
      <c r="D375" t="s">
        <v>13</v>
      </c>
      <c r="E375">
        <v>984</v>
      </c>
      <c r="F375">
        <v>3</v>
      </c>
      <c r="G375">
        <v>965</v>
      </c>
      <c r="H375" t="str">
        <f t="shared" si="21"/>
        <v>2024</v>
      </c>
      <c r="I375">
        <f t="shared" si="22"/>
        <v>8</v>
      </c>
      <c r="J375">
        <f t="shared" si="23"/>
        <v>10</v>
      </c>
      <c r="K375" s="1">
        <f>ROUNDDOWN(COUNTIFS($D$1:D375,D375,$H$1:H375,H375)/COUNTIFS(D:D,D375,H:H,H375)*10,0)</f>
        <v>8</v>
      </c>
      <c r="L375" s="2">
        <f t="shared" si="24"/>
        <v>68</v>
      </c>
    </row>
    <row r="376" spans="1:12" x14ac:dyDescent="0.2">
      <c r="A376">
        <v>375</v>
      </c>
      <c r="B376" t="s">
        <v>180</v>
      </c>
      <c r="C376" t="s">
        <v>167</v>
      </c>
      <c r="D376" t="s">
        <v>6</v>
      </c>
      <c r="E376">
        <v>865</v>
      </c>
      <c r="F376">
        <v>2</v>
      </c>
      <c r="G376">
        <v>856</v>
      </c>
      <c r="H376" t="str">
        <f t="shared" si="21"/>
        <v>2024</v>
      </c>
      <c r="I376">
        <f t="shared" si="22"/>
        <v>9</v>
      </c>
      <c r="J376">
        <f t="shared" si="23"/>
        <v>10</v>
      </c>
      <c r="K376" s="1">
        <f>ROUNDDOWN(COUNTIFS($D$1:D376,D376,$H$1:H376,H376)/COUNTIFS(D:D,D376,H:H,H376)*10,0)</f>
        <v>7</v>
      </c>
      <c r="L376" s="2">
        <f t="shared" si="24"/>
        <v>67</v>
      </c>
    </row>
    <row r="377" spans="1:12" x14ac:dyDescent="0.2">
      <c r="A377">
        <v>376</v>
      </c>
      <c r="B377" t="s">
        <v>180</v>
      </c>
      <c r="C377" t="s">
        <v>168</v>
      </c>
      <c r="D377" t="s">
        <v>7</v>
      </c>
      <c r="E377">
        <v>1067</v>
      </c>
      <c r="F377">
        <v>4</v>
      </c>
      <c r="G377">
        <v>1072</v>
      </c>
      <c r="H377" t="str">
        <f t="shared" si="21"/>
        <v>2024</v>
      </c>
      <c r="I377">
        <f t="shared" si="22"/>
        <v>9</v>
      </c>
      <c r="J377">
        <f t="shared" si="23"/>
        <v>10</v>
      </c>
      <c r="K377" s="1">
        <f>ROUNDDOWN(COUNTIFS($D$1:D377,D377,$H$1:H377,H377)/COUNTIFS(D:D,D377,H:H,H377)*10,0)</f>
        <v>7</v>
      </c>
      <c r="L377" s="2">
        <f t="shared" si="24"/>
        <v>67</v>
      </c>
    </row>
    <row r="378" spans="1:12" x14ac:dyDescent="0.2">
      <c r="A378">
        <v>377</v>
      </c>
      <c r="B378" t="s">
        <v>180</v>
      </c>
      <c r="C378" t="s">
        <v>167</v>
      </c>
      <c r="D378" t="s">
        <v>14</v>
      </c>
      <c r="E378">
        <v>1127</v>
      </c>
      <c r="F378">
        <v>4</v>
      </c>
      <c r="G378">
        <v>1121</v>
      </c>
      <c r="H378" t="str">
        <f t="shared" si="21"/>
        <v>2024</v>
      </c>
      <c r="I378">
        <f t="shared" si="22"/>
        <v>9</v>
      </c>
      <c r="J378">
        <f t="shared" si="23"/>
        <v>10</v>
      </c>
      <c r="K378" s="1">
        <f>ROUNDDOWN(COUNTIFS($D$1:D378,D378,$H$1:H378,H378)/COUNTIFS(D:D,D378,H:H,H378)*10,0)</f>
        <v>7</v>
      </c>
      <c r="L378" s="2">
        <f t="shared" si="24"/>
        <v>67</v>
      </c>
    </row>
    <row r="379" spans="1:12" x14ac:dyDescent="0.2">
      <c r="A379">
        <v>378</v>
      </c>
      <c r="B379" t="s">
        <v>180</v>
      </c>
      <c r="C379" t="s">
        <v>168</v>
      </c>
      <c r="D379" t="s">
        <v>9</v>
      </c>
      <c r="E379">
        <v>1183</v>
      </c>
      <c r="F379">
        <v>5</v>
      </c>
      <c r="G379">
        <v>1193</v>
      </c>
      <c r="H379" t="str">
        <f t="shared" si="21"/>
        <v>2024</v>
      </c>
      <c r="I379">
        <f t="shared" si="22"/>
        <v>9</v>
      </c>
      <c r="J379">
        <f t="shared" si="23"/>
        <v>10</v>
      </c>
      <c r="K379" s="1">
        <f>ROUNDDOWN(COUNTIFS($D$1:D379,D379,$H$1:H379,H379)/COUNTIFS(D:D,D379,H:H,H379)*10,0)</f>
        <v>7</v>
      </c>
      <c r="L379" s="2">
        <f t="shared" si="24"/>
        <v>67</v>
      </c>
    </row>
    <row r="380" spans="1:12" x14ac:dyDescent="0.2">
      <c r="A380">
        <v>379</v>
      </c>
      <c r="B380" t="s">
        <v>181</v>
      </c>
      <c r="C380" t="s">
        <v>164</v>
      </c>
      <c r="D380" t="s">
        <v>11</v>
      </c>
      <c r="E380">
        <v>950</v>
      </c>
      <c r="F380">
        <v>5</v>
      </c>
      <c r="G380">
        <v>954</v>
      </c>
      <c r="H380" t="str">
        <f t="shared" si="21"/>
        <v>2024</v>
      </c>
      <c r="I380">
        <f t="shared" si="22"/>
        <v>10</v>
      </c>
      <c r="J380">
        <f t="shared" si="23"/>
        <v>10</v>
      </c>
      <c r="K380" s="1">
        <f>ROUNDDOWN(COUNTIFS($D$1:D380,D380,$H$1:H380,H380)/COUNTIFS(D:D,D380,H:H,H380)*10,0)</f>
        <v>8</v>
      </c>
      <c r="L380" s="2">
        <f t="shared" si="24"/>
        <v>68</v>
      </c>
    </row>
    <row r="381" spans="1:12" x14ac:dyDescent="0.2">
      <c r="A381">
        <v>380</v>
      </c>
      <c r="B381" t="s">
        <v>181</v>
      </c>
      <c r="C381" t="s">
        <v>167</v>
      </c>
      <c r="D381" t="s">
        <v>6</v>
      </c>
      <c r="E381">
        <v>856</v>
      </c>
      <c r="F381">
        <v>3</v>
      </c>
      <c r="G381">
        <v>838</v>
      </c>
      <c r="H381" t="str">
        <f t="shared" si="21"/>
        <v>2024</v>
      </c>
      <c r="I381">
        <f t="shared" si="22"/>
        <v>9</v>
      </c>
      <c r="J381">
        <f t="shared" si="23"/>
        <v>10</v>
      </c>
      <c r="K381" s="1">
        <f>ROUNDDOWN(COUNTIFS($D$1:D381,D381,$H$1:H381,H381)/COUNTIFS(D:D,D381,H:H,H381)*10,0)</f>
        <v>8</v>
      </c>
      <c r="L381" s="2">
        <f t="shared" si="24"/>
        <v>68</v>
      </c>
    </row>
    <row r="382" spans="1:12" x14ac:dyDescent="0.2">
      <c r="A382">
        <v>381</v>
      </c>
      <c r="B382" t="s">
        <v>181</v>
      </c>
      <c r="C382" t="s">
        <v>164</v>
      </c>
      <c r="D382" t="s">
        <v>12</v>
      </c>
      <c r="E382">
        <v>889</v>
      </c>
      <c r="F382">
        <v>5</v>
      </c>
      <c r="G382">
        <v>896</v>
      </c>
      <c r="H382" t="str">
        <f t="shared" si="21"/>
        <v>2024</v>
      </c>
      <c r="I382">
        <f t="shared" si="22"/>
        <v>10</v>
      </c>
      <c r="J382">
        <f t="shared" si="23"/>
        <v>10</v>
      </c>
      <c r="K382" s="1">
        <f>ROUNDDOWN(COUNTIFS($D$1:D382,D382,$H$1:H382,H382)/COUNTIFS(D:D,D382,H:H,H382)*10,0)</f>
        <v>8</v>
      </c>
      <c r="L382" s="2">
        <f t="shared" si="24"/>
        <v>68</v>
      </c>
    </row>
    <row r="383" spans="1:12" x14ac:dyDescent="0.2">
      <c r="A383">
        <v>382</v>
      </c>
      <c r="B383" t="s">
        <v>181</v>
      </c>
      <c r="C383" t="s">
        <v>167</v>
      </c>
      <c r="D383" t="s">
        <v>14</v>
      </c>
      <c r="E383">
        <v>1121</v>
      </c>
      <c r="F383">
        <v>6</v>
      </c>
      <c r="G383">
        <v>1128</v>
      </c>
      <c r="H383" t="str">
        <f t="shared" si="21"/>
        <v>2024</v>
      </c>
      <c r="I383">
        <f t="shared" si="22"/>
        <v>9</v>
      </c>
      <c r="J383">
        <f t="shared" si="23"/>
        <v>10</v>
      </c>
      <c r="K383" s="1">
        <f>ROUNDDOWN(COUNTIFS($D$1:D383,D383,$H$1:H383,H383)/COUNTIFS(D:D,D383,H:H,H383)*10,0)</f>
        <v>8</v>
      </c>
      <c r="L383" s="2">
        <f t="shared" si="24"/>
        <v>68</v>
      </c>
    </row>
    <row r="384" spans="1:12" x14ac:dyDescent="0.2">
      <c r="A384">
        <v>383</v>
      </c>
      <c r="B384" t="s">
        <v>182</v>
      </c>
      <c r="C384" t="s">
        <v>87</v>
      </c>
      <c r="D384" t="s">
        <v>87</v>
      </c>
      <c r="E384">
        <v>954</v>
      </c>
      <c r="F384">
        <v>1</v>
      </c>
      <c r="G384">
        <v>937</v>
      </c>
      <c r="H384" t="str">
        <f t="shared" si="21"/>
        <v>2024</v>
      </c>
      <c r="I384">
        <f t="shared" si="22"/>
        <v>8</v>
      </c>
      <c r="J384">
        <f t="shared" si="23"/>
        <v>10</v>
      </c>
      <c r="K384" s="1">
        <f>ROUNDDOWN(COUNTIFS($D$1:D384,D384,$H$1:H384,H384)/COUNTIFS(D:D,D384,H:H,H384)*10,0)</f>
        <v>10</v>
      </c>
      <c r="L384" s="2">
        <f t="shared" si="24"/>
        <v>70</v>
      </c>
    </row>
    <row r="385" spans="1:12" x14ac:dyDescent="0.2">
      <c r="A385">
        <v>384</v>
      </c>
      <c r="B385" t="s">
        <v>182</v>
      </c>
      <c r="C385" t="s">
        <v>13</v>
      </c>
      <c r="D385" t="s">
        <v>13</v>
      </c>
      <c r="E385">
        <v>965</v>
      </c>
      <c r="F385">
        <v>6</v>
      </c>
      <c r="G385">
        <v>982</v>
      </c>
      <c r="H385" t="str">
        <f t="shared" si="21"/>
        <v>2024</v>
      </c>
      <c r="I385">
        <f t="shared" si="22"/>
        <v>8</v>
      </c>
      <c r="J385">
        <f t="shared" si="23"/>
        <v>10</v>
      </c>
      <c r="K385" s="1">
        <f>ROUNDDOWN(COUNTIFS($D$1:D385,D385,$H$1:H385,H385)/COUNTIFS(D:D,D385,H:H,H385)*10,0)</f>
        <v>10</v>
      </c>
      <c r="L385" s="2">
        <f t="shared" si="24"/>
        <v>70</v>
      </c>
    </row>
    <row r="386" spans="1:12" x14ac:dyDescent="0.2">
      <c r="A386">
        <v>385</v>
      </c>
      <c r="B386" t="s">
        <v>183</v>
      </c>
      <c r="C386" t="s">
        <v>164</v>
      </c>
      <c r="D386" t="s">
        <v>11</v>
      </c>
      <c r="E386">
        <v>954</v>
      </c>
      <c r="F386">
        <v>5</v>
      </c>
      <c r="G386">
        <v>954</v>
      </c>
      <c r="H386" t="str">
        <f t="shared" si="21"/>
        <v>2024</v>
      </c>
      <c r="I386">
        <f t="shared" si="22"/>
        <v>10</v>
      </c>
      <c r="J386">
        <f t="shared" si="23"/>
        <v>10</v>
      </c>
      <c r="K386" s="1">
        <f>ROUNDDOWN(COUNTIFS($D$1:D386,D386,$H$1:H386,H386)/COUNTIFS(D:D,D386,H:H,H386)*10,0)</f>
        <v>9</v>
      </c>
      <c r="L386" s="2">
        <f t="shared" si="24"/>
        <v>69</v>
      </c>
    </row>
    <row r="387" spans="1:12" x14ac:dyDescent="0.2">
      <c r="A387">
        <v>386</v>
      </c>
      <c r="B387" t="s">
        <v>183</v>
      </c>
      <c r="C387" t="s">
        <v>168</v>
      </c>
      <c r="D387" t="s">
        <v>7</v>
      </c>
      <c r="E387">
        <v>1072</v>
      </c>
      <c r="F387">
        <v>5</v>
      </c>
      <c r="G387">
        <v>1081</v>
      </c>
      <c r="H387" t="str">
        <f t="shared" ref="H387:H395" si="25">LEFT(B387,4)</f>
        <v>2024</v>
      </c>
      <c r="I387">
        <f t="shared" ref="I387:I395" si="26">COUNTIFS(D:D,D387,H:H,H387)</f>
        <v>9</v>
      </c>
      <c r="J387">
        <f t="shared" ref="J387:J395" si="27">_xlfn.MAXIFS(I:I,H:H,H387)</f>
        <v>10</v>
      </c>
      <c r="K387" s="1">
        <f>ROUNDDOWN(COUNTIFS($D$1:D387,D387,$H$1:H387,H387)/COUNTIFS(D:D,D387,H:H,H387)*10,0)</f>
        <v>8</v>
      </c>
      <c r="L387" s="2">
        <f t="shared" ref="L387:L395" si="28">(VALUE(H387)-2018)*10+K387</f>
        <v>68</v>
      </c>
    </row>
    <row r="388" spans="1:12" x14ac:dyDescent="0.2">
      <c r="A388">
        <v>387</v>
      </c>
      <c r="B388" t="s">
        <v>183</v>
      </c>
      <c r="C388" t="s">
        <v>164</v>
      </c>
      <c r="D388" t="s">
        <v>12</v>
      </c>
      <c r="E388">
        <v>896</v>
      </c>
      <c r="F388">
        <v>1</v>
      </c>
      <c r="G388">
        <v>882</v>
      </c>
      <c r="H388" t="str">
        <f t="shared" si="25"/>
        <v>2024</v>
      </c>
      <c r="I388">
        <f t="shared" si="26"/>
        <v>10</v>
      </c>
      <c r="J388">
        <f t="shared" si="27"/>
        <v>10</v>
      </c>
      <c r="K388" s="1">
        <f>ROUNDDOWN(COUNTIFS($D$1:D388,D388,$H$1:H388,H388)/COUNTIFS(D:D,D388,H:H,H388)*10,0)</f>
        <v>9</v>
      </c>
      <c r="L388" s="2">
        <f t="shared" si="28"/>
        <v>69</v>
      </c>
    </row>
    <row r="389" spans="1:12" x14ac:dyDescent="0.2">
      <c r="A389">
        <v>388</v>
      </c>
      <c r="B389" t="s">
        <v>183</v>
      </c>
      <c r="C389" t="s">
        <v>168</v>
      </c>
      <c r="D389" t="s">
        <v>9</v>
      </c>
      <c r="E389">
        <v>1193</v>
      </c>
      <c r="F389">
        <v>5</v>
      </c>
      <c r="G389">
        <v>1198</v>
      </c>
      <c r="H389" t="str">
        <f t="shared" si="25"/>
        <v>2024</v>
      </c>
      <c r="I389">
        <f t="shared" si="26"/>
        <v>9</v>
      </c>
      <c r="J389">
        <f t="shared" si="27"/>
        <v>10</v>
      </c>
      <c r="K389" s="1">
        <f>ROUNDDOWN(COUNTIFS($D$1:D389,D389,$H$1:H389,H389)/COUNTIFS(D:D,D389,H:H,H389)*10,0)</f>
        <v>8</v>
      </c>
      <c r="L389" s="2">
        <f t="shared" si="28"/>
        <v>68</v>
      </c>
    </row>
    <row r="390" spans="1:12" x14ac:dyDescent="0.2">
      <c r="A390">
        <v>389</v>
      </c>
      <c r="B390" t="s">
        <v>184</v>
      </c>
      <c r="C390" t="s">
        <v>6</v>
      </c>
      <c r="D390" t="s">
        <v>6</v>
      </c>
      <c r="E390">
        <v>838</v>
      </c>
      <c r="F390">
        <v>3</v>
      </c>
      <c r="G390">
        <v>835</v>
      </c>
      <c r="H390" t="str">
        <f t="shared" si="25"/>
        <v>2024</v>
      </c>
      <c r="I390">
        <f t="shared" si="26"/>
        <v>9</v>
      </c>
      <c r="J390">
        <f t="shared" si="27"/>
        <v>10</v>
      </c>
      <c r="K390" s="1">
        <f>ROUNDDOWN(COUNTIFS($D$1:D390,D390,$H$1:H390,H390)/COUNTIFS(D:D,D390,H:H,H390)*10,0)</f>
        <v>10</v>
      </c>
      <c r="L390" s="2">
        <f t="shared" si="28"/>
        <v>70</v>
      </c>
    </row>
    <row r="391" spans="1:12" x14ac:dyDescent="0.2">
      <c r="A391">
        <v>390</v>
      </c>
      <c r="B391" t="s">
        <v>184</v>
      </c>
      <c r="C391" t="s">
        <v>14</v>
      </c>
      <c r="D391" t="s">
        <v>14</v>
      </c>
      <c r="E391">
        <v>1128</v>
      </c>
      <c r="F391">
        <v>5</v>
      </c>
      <c r="G391">
        <v>1131</v>
      </c>
      <c r="H391" t="str">
        <f t="shared" si="25"/>
        <v>2024</v>
      </c>
      <c r="I391">
        <f t="shared" si="26"/>
        <v>9</v>
      </c>
      <c r="J391">
        <f t="shared" si="27"/>
        <v>10</v>
      </c>
      <c r="K391" s="1">
        <f>ROUNDDOWN(COUNTIFS($D$1:D391,D391,$H$1:H391,H391)/COUNTIFS(D:D,D391,H:H,H391)*10,0)</f>
        <v>10</v>
      </c>
      <c r="L391" s="2">
        <f t="shared" si="28"/>
        <v>70</v>
      </c>
    </row>
    <row r="392" spans="1:12" x14ac:dyDescent="0.2">
      <c r="A392">
        <v>391</v>
      </c>
      <c r="B392" t="s">
        <v>185</v>
      </c>
      <c r="C392" t="s">
        <v>11</v>
      </c>
      <c r="D392" t="s">
        <v>11</v>
      </c>
      <c r="E392">
        <v>954</v>
      </c>
      <c r="F392">
        <v>6</v>
      </c>
      <c r="G392">
        <v>963</v>
      </c>
      <c r="H392" t="str">
        <f t="shared" si="25"/>
        <v>2024</v>
      </c>
      <c r="I392">
        <f t="shared" si="26"/>
        <v>10</v>
      </c>
      <c r="J392">
        <f t="shared" si="27"/>
        <v>10</v>
      </c>
      <c r="K392" s="1">
        <f>ROUNDDOWN(COUNTIFS($D$1:D392,D392,$H$1:H392,H392)/COUNTIFS(D:D,D392,H:H,H392)*10,0)</f>
        <v>10</v>
      </c>
      <c r="L392" s="2">
        <f t="shared" si="28"/>
        <v>70</v>
      </c>
    </row>
    <row r="393" spans="1:12" x14ac:dyDescent="0.2">
      <c r="A393">
        <v>392</v>
      </c>
      <c r="B393" t="s">
        <v>185</v>
      </c>
      <c r="C393" t="s">
        <v>12</v>
      </c>
      <c r="D393" t="s">
        <v>12</v>
      </c>
      <c r="E393">
        <v>882</v>
      </c>
      <c r="F393">
        <v>4</v>
      </c>
      <c r="G393">
        <v>873</v>
      </c>
      <c r="H393" t="str">
        <f t="shared" si="25"/>
        <v>2024</v>
      </c>
      <c r="I393">
        <f t="shared" si="26"/>
        <v>10</v>
      </c>
      <c r="J393">
        <f t="shared" si="27"/>
        <v>10</v>
      </c>
      <c r="K393" s="1">
        <f>ROUNDDOWN(COUNTIFS($D$1:D393,D393,$H$1:H393,H393)/COUNTIFS(D:D,D393,H:H,H393)*10,0)</f>
        <v>10</v>
      </c>
      <c r="L393" s="2">
        <f t="shared" si="28"/>
        <v>70</v>
      </c>
    </row>
    <row r="394" spans="1:12" x14ac:dyDescent="0.2">
      <c r="A394">
        <v>393</v>
      </c>
      <c r="B394" t="s">
        <v>186</v>
      </c>
      <c r="C394" t="s">
        <v>7</v>
      </c>
      <c r="D394" t="s">
        <v>7</v>
      </c>
      <c r="E394">
        <v>1081</v>
      </c>
      <c r="F394">
        <v>4</v>
      </c>
      <c r="G394">
        <v>1076</v>
      </c>
      <c r="H394" t="str">
        <f t="shared" si="25"/>
        <v>2024</v>
      </c>
      <c r="I394">
        <f t="shared" si="26"/>
        <v>9</v>
      </c>
      <c r="J394">
        <f t="shared" si="27"/>
        <v>10</v>
      </c>
      <c r="K394" s="1">
        <f>ROUNDDOWN(COUNTIFS($D$1:D394,D394,$H$1:H394,H394)/COUNTIFS(D:D,D394,H:H,H394)*10,0)</f>
        <v>10</v>
      </c>
      <c r="L394" s="2">
        <f t="shared" si="28"/>
        <v>70</v>
      </c>
    </row>
    <row r="395" spans="1:12" x14ac:dyDescent="0.2">
      <c r="A395">
        <v>394</v>
      </c>
      <c r="B395" t="s">
        <v>186</v>
      </c>
      <c r="C395" t="s">
        <v>9</v>
      </c>
      <c r="D395" t="s">
        <v>9</v>
      </c>
      <c r="E395">
        <v>1198</v>
      </c>
      <c r="F395">
        <v>5</v>
      </c>
      <c r="G395">
        <v>1203</v>
      </c>
      <c r="H395" t="str">
        <f t="shared" si="25"/>
        <v>2024</v>
      </c>
      <c r="I395">
        <f t="shared" si="26"/>
        <v>9</v>
      </c>
      <c r="J395">
        <f t="shared" si="27"/>
        <v>10</v>
      </c>
      <c r="K395" s="1">
        <f>ROUNDDOWN(COUNTIFS($D$1:D395,D395,$H$1:H395,H395)/COUNTIFS(D:D,D395,H:H,H395)*10,0)</f>
        <v>10</v>
      </c>
      <c r="L395" s="2">
        <f t="shared" si="28"/>
        <v>70</v>
      </c>
    </row>
  </sheetData>
  <autoFilter ref="A1:G467" xr:uid="{33A7B9BC-E73B-FE4E-8BD8-AC0F6CC9665B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BB529-7B6C-1949-9417-D44B062B8D9D}">
  <dimension ref="A1:N29"/>
  <sheetViews>
    <sheetView workbookViewId="0">
      <selection activeCell="G8" sqref="G8"/>
    </sheetView>
  </sheetViews>
  <sheetFormatPr baseColWidth="10" defaultRowHeight="16" x14ac:dyDescent="0.2"/>
  <cols>
    <col min="1" max="1" width="8.83203125" bestFit="1" customWidth="1"/>
    <col min="2" max="2" width="11.83203125" bestFit="1" customWidth="1"/>
    <col min="3" max="3" width="13" bestFit="1" customWidth="1"/>
    <col min="4" max="4" width="13.1640625" bestFit="1" customWidth="1"/>
    <col min="5" max="5" width="13.6640625" bestFit="1" customWidth="1"/>
    <col min="6" max="6" width="10.83203125" style="3"/>
    <col min="8" max="8" width="18.83203125" bestFit="1" customWidth="1"/>
    <col min="9" max="9" width="13" bestFit="1" customWidth="1"/>
    <col min="10" max="10" width="18" bestFit="1" customWidth="1"/>
    <col min="11" max="11" width="11.83203125" bestFit="1" customWidth="1"/>
  </cols>
  <sheetData>
    <row r="1" spans="1:14" x14ac:dyDescent="0.2">
      <c r="B1" t="s">
        <v>193</v>
      </c>
      <c r="C1" t="s">
        <v>194</v>
      </c>
      <c r="D1" t="s">
        <v>195</v>
      </c>
      <c r="E1" t="s">
        <v>196</v>
      </c>
      <c r="F1" s="3" t="s">
        <v>162</v>
      </c>
      <c r="L1" s="6">
        <v>1.3888888888888888E-2</v>
      </c>
    </row>
    <row r="2" spans="1:14" x14ac:dyDescent="0.2">
      <c r="A2" s="6">
        <v>0.45833333333333331</v>
      </c>
      <c r="B2" s="3" t="s">
        <v>137</v>
      </c>
      <c r="C2" s="3" t="s">
        <v>137</v>
      </c>
      <c r="D2" s="3"/>
      <c r="E2" s="3"/>
      <c r="F2" s="3">
        <v>6</v>
      </c>
      <c r="J2" t="s">
        <v>161</v>
      </c>
    </row>
    <row r="3" spans="1:14" ht="18" x14ac:dyDescent="0.2">
      <c r="A3" s="6">
        <f t="shared" ref="A3:A26" si="0">A2+$L$1</f>
        <v>0.47222222222222221</v>
      </c>
      <c r="B3" s="3"/>
      <c r="C3" s="3"/>
      <c r="D3" s="3" t="s">
        <v>138</v>
      </c>
      <c r="E3" s="3" t="s">
        <v>138</v>
      </c>
      <c r="F3" s="3">
        <v>6</v>
      </c>
      <c r="H3" s="11" t="s">
        <v>188</v>
      </c>
      <c r="I3">
        <f ca="1">RAND()</f>
        <v>0.65215344004149012</v>
      </c>
      <c r="J3">
        <f ca="1">RANK(I3,$I$3:$I$6)</f>
        <v>2</v>
      </c>
      <c r="L3" s="11" t="s">
        <v>188</v>
      </c>
      <c r="M3" s="11" t="s">
        <v>11</v>
      </c>
      <c r="N3" s="11" t="s">
        <v>13</v>
      </c>
    </row>
    <row r="4" spans="1:14" ht="18" x14ac:dyDescent="0.2">
      <c r="A4" s="6">
        <f t="shared" si="0"/>
        <v>0.4861111111111111</v>
      </c>
      <c r="B4" s="3" t="s">
        <v>139</v>
      </c>
      <c r="C4" s="3"/>
      <c r="D4" s="3" t="s">
        <v>139</v>
      </c>
      <c r="E4" s="3"/>
      <c r="F4" s="3">
        <v>6</v>
      </c>
      <c r="H4" s="11" t="s">
        <v>189</v>
      </c>
      <c r="I4">
        <f t="shared" ref="I4:I5" ca="1" si="1">RAND()</f>
        <v>0.49321257079446301</v>
      </c>
      <c r="J4">
        <f t="shared" ref="J4:J6" ca="1" si="2">RANK(I4,$I$3:$I$6)</f>
        <v>4</v>
      </c>
      <c r="L4" s="11" t="s">
        <v>189</v>
      </c>
      <c r="M4" s="11" t="s">
        <v>190</v>
      </c>
      <c r="N4" s="11" t="s">
        <v>14</v>
      </c>
    </row>
    <row r="5" spans="1:14" ht="18" x14ac:dyDescent="0.2">
      <c r="A5" s="6">
        <f t="shared" si="0"/>
        <v>0.5</v>
      </c>
      <c r="B5" s="3"/>
      <c r="C5" s="3" t="s">
        <v>140</v>
      </c>
      <c r="D5" s="3"/>
      <c r="E5" s="3" t="s">
        <v>140</v>
      </c>
      <c r="F5" s="3">
        <v>6</v>
      </c>
      <c r="H5" s="11" t="s">
        <v>191</v>
      </c>
      <c r="I5">
        <f t="shared" ca="1" si="1"/>
        <v>0.5789366325924783</v>
      </c>
      <c r="J5">
        <f t="shared" ca="1" si="2"/>
        <v>3</v>
      </c>
      <c r="L5" s="11" t="s">
        <v>191</v>
      </c>
      <c r="M5" s="11" t="s">
        <v>12</v>
      </c>
      <c r="N5" s="11" t="s">
        <v>9</v>
      </c>
    </row>
    <row r="6" spans="1:14" ht="18" x14ac:dyDescent="0.2">
      <c r="A6" s="6">
        <f t="shared" si="0"/>
        <v>0.51388888888888884</v>
      </c>
      <c r="B6" s="3" t="s">
        <v>141</v>
      </c>
      <c r="C6" s="3"/>
      <c r="D6" s="3"/>
      <c r="E6" s="3" t="s">
        <v>141</v>
      </c>
      <c r="F6" s="3">
        <v>6</v>
      </c>
      <c r="H6" s="11" t="s">
        <v>192</v>
      </c>
      <c r="I6">
        <v>1</v>
      </c>
      <c r="J6">
        <f t="shared" ca="1" si="2"/>
        <v>1</v>
      </c>
      <c r="L6" s="11" t="s">
        <v>192</v>
      </c>
    </row>
    <row r="7" spans="1:14" x14ac:dyDescent="0.2">
      <c r="A7" s="6">
        <f t="shared" si="0"/>
        <v>0.52777777777777768</v>
      </c>
      <c r="B7" s="3"/>
      <c r="C7" s="3" t="s">
        <v>142</v>
      </c>
      <c r="D7" s="3" t="s">
        <v>142</v>
      </c>
      <c r="E7" s="3"/>
      <c r="F7" s="3">
        <v>6</v>
      </c>
    </row>
    <row r="8" spans="1:14" x14ac:dyDescent="0.2">
      <c r="A8" s="6">
        <f t="shared" si="0"/>
        <v>0.54166666666666652</v>
      </c>
      <c r="B8" s="9" t="s">
        <v>149</v>
      </c>
      <c r="C8" s="9"/>
      <c r="D8" s="9"/>
      <c r="E8" s="9"/>
      <c r="F8" s="3">
        <v>6</v>
      </c>
    </row>
    <row r="9" spans="1:14" x14ac:dyDescent="0.2">
      <c r="A9" s="6">
        <f t="shared" si="0"/>
        <v>0.55555555555555536</v>
      </c>
      <c r="B9" s="3" t="s">
        <v>143</v>
      </c>
      <c r="C9" s="3"/>
      <c r="D9" s="3" t="s">
        <v>143</v>
      </c>
      <c r="E9" s="3"/>
      <c r="F9" s="3">
        <v>6</v>
      </c>
    </row>
    <row r="10" spans="1:14" x14ac:dyDescent="0.2">
      <c r="A10" s="6">
        <f t="shared" si="0"/>
        <v>0.5694444444444442</v>
      </c>
      <c r="B10" s="3"/>
      <c r="C10" s="3" t="s">
        <v>144</v>
      </c>
      <c r="D10" s="3"/>
      <c r="E10" s="3" t="s">
        <v>144</v>
      </c>
      <c r="F10" s="3">
        <v>6</v>
      </c>
    </row>
    <row r="11" spans="1:14" ht="18" x14ac:dyDescent="0.2">
      <c r="A11" s="6">
        <f t="shared" si="0"/>
        <v>0.58333333333333304</v>
      </c>
      <c r="B11" s="3"/>
      <c r="C11" s="3" t="s">
        <v>145</v>
      </c>
      <c r="D11" s="3" t="s">
        <v>145</v>
      </c>
      <c r="E11" s="3"/>
      <c r="F11" s="3">
        <v>6</v>
      </c>
      <c r="H11" s="11" t="s">
        <v>192</v>
      </c>
      <c r="I11" s="11" t="s">
        <v>191</v>
      </c>
      <c r="J11" s="11" t="s">
        <v>189</v>
      </c>
      <c r="K11" s="11" t="s">
        <v>188</v>
      </c>
    </row>
    <row r="12" spans="1:14" x14ac:dyDescent="0.2">
      <c r="A12" s="6">
        <f t="shared" si="0"/>
        <v>0.59722222222222188</v>
      </c>
      <c r="B12" s="3" t="s">
        <v>146</v>
      </c>
      <c r="C12" s="3"/>
      <c r="D12" s="3"/>
      <c r="E12" s="3" t="s">
        <v>146</v>
      </c>
      <c r="F12" s="3">
        <v>6</v>
      </c>
    </row>
    <row r="13" spans="1:14" x14ac:dyDescent="0.2">
      <c r="A13" s="6">
        <f t="shared" si="0"/>
        <v>0.61111111111111072</v>
      </c>
      <c r="B13" s="3" t="s">
        <v>147</v>
      </c>
      <c r="C13" s="3" t="s">
        <v>147</v>
      </c>
      <c r="D13" s="3"/>
      <c r="E13" s="3"/>
      <c r="F13" s="3">
        <v>6</v>
      </c>
    </row>
    <row r="14" spans="1:14" x14ac:dyDescent="0.2">
      <c r="A14" s="6">
        <f t="shared" si="0"/>
        <v>0.62499999999999956</v>
      </c>
      <c r="B14" s="3"/>
      <c r="C14" s="3"/>
      <c r="D14" s="3" t="s">
        <v>148</v>
      </c>
      <c r="E14" s="3" t="s">
        <v>148</v>
      </c>
      <c r="F14" s="3">
        <v>6</v>
      </c>
    </row>
    <row r="15" spans="1:14" x14ac:dyDescent="0.2">
      <c r="A15" s="6">
        <f t="shared" si="0"/>
        <v>0.6388888888888884</v>
      </c>
      <c r="B15" s="9" t="s">
        <v>159</v>
      </c>
      <c r="C15" s="9"/>
      <c r="D15" s="9"/>
      <c r="E15" s="9"/>
      <c r="F15" s="3">
        <v>6</v>
      </c>
    </row>
    <row r="16" spans="1:14" x14ac:dyDescent="0.2">
      <c r="A16" s="6">
        <f t="shared" si="0"/>
        <v>0.65277777777777724</v>
      </c>
      <c r="B16" s="10" t="s">
        <v>150</v>
      </c>
      <c r="C16" s="10"/>
      <c r="D16" s="10"/>
      <c r="E16" s="10"/>
      <c r="F16" s="3">
        <v>6</v>
      </c>
    </row>
    <row r="17" spans="1:6" x14ac:dyDescent="0.2">
      <c r="A17" s="6">
        <f t="shared" si="0"/>
        <v>0.66666666666666607</v>
      </c>
      <c r="B17" s="10" t="s">
        <v>151</v>
      </c>
      <c r="C17" s="10"/>
      <c r="D17" s="10"/>
      <c r="E17" s="10"/>
      <c r="F17" s="3">
        <v>6</v>
      </c>
    </row>
    <row r="18" spans="1:6" x14ac:dyDescent="0.2">
      <c r="A18" s="6">
        <f t="shared" si="0"/>
        <v>0.68055555555555491</v>
      </c>
      <c r="B18" s="10" t="s">
        <v>152</v>
      </c>
      <c r="C18" s="10"/>
      <c r="D18" s="10"/>
      <c r="E18" s="10"/>
      <c r="F18" s="3">
        <v>6</v>
      </c>
    </row>
    <row r="19" spans="1:6" x14ac:dyDescent="0.2">
      <c r="A19" s="6">
        <f t="shared" si="0"/>
        <v>0.69444444444444375</v>
      </c>
      <c r="B19" s="10" t="s">
        <v>153</v>
      </c>
      <c r="C19" s="10"/>
      <c r="D19" s="10"/>
      <c r="E19" s="10"/>
      <c r="F19" s="3">
        <v>6</v>
      </c>
    </row>
    <row r="20" spans="1:6" x14ac:dyDescent="0.2">
      <c r="A20" s="6">
        <f t="shared" si="0"/>
        <v>0.70833333333333259</v>
      </c>
      <c r="B20" s="10" t="s">
        <v>154</v>
      </c>
      <c r="C20" s="10"/>
      <c r="D20" s="10"/>
      <c r="E20" s="10"/>
      <c r="F20" s="3">
        <v>6</v>
      </c>
    </row>
    <row r="21" spans="1:6" x14ac:dyDescent="0.2">
      <c r="A21" s="6">
        <f t="shared" si="0"/>
        <v>0.72222222222222143</v>
      </c>
      <c r="B21" s="10" t="s">
        <v>155</v>
      </c>
      <c r="C21" s="10"/>
      <c r="D21" s="10"/>
      <c r="E21" s="10"/>
      <c r="F21" s="3">
        <v>4</v>
      </c>
    </row>
    <row r="22" spans="1:6" x14ac:dyDescent="0.2">
      <c r="A22" s="6">
        <f t="shared" si="0"/>
        <v>0.73611111111111027</v>
      </c>
      <c r="B22" s="10" t="s">
        <v>156</v>
      </c>
      <c r="C22" s="10"/>
      <c r="D22" s="10"/>
      <c r="E22" s="10"/>
      <c r="F22" s="3">
        <v>4</v>
      </c>
    </row>
    <row r="23" spans="1:6" x14ac:dyDescent="0.2">
      <c r="A23" s="6">
        <f t="shared" si="0"/>
        <v>0.74999999999999911</v>
      </c>
      <c r="B23" s="10" t="s">
        <v>157</v>
      </c>
      <c r="C23" s="10"/>
      <c r="D23" s="10"/>
      <c r="E23" s="10"/>
      <c r="F23" s="3">
        <v>4</v>
      </c>
    </row>
    <row r="24" spans="1:6" x14ac:dyDescent="0.2">
      <c r="A24" s="6">
        <f t="shared" si="0"/>
        <v>0.76388888888888795</v>
      </c>
      <c r="B24" s="10" t="s">
        <v>158</v>
      </c>
      <c r="C24" s="10"/>
      <c r="D24" s="10"/>
      <c r="E24" s="10"/>
      <c r="F24" s="3">
        <v>4</v>
      </c>
    </row>
    <row r="25" spans="1:6" x14ac:dyDescent="0.2">
      <c r="A25" s="6">
        <f t="shared" si="0"/>
        <v>0.77777777777777679</v>
      </c>
      <c r="B25" s="9" t="s">
        <v>159</v>
      </c>
      <c r="C25" s="9"/>
      <c r="D25" s="9"/>
      <c r="E25" s="9"/>
    </row>
    <row r="26" spans="1:6" x14ac:dyDescent="0.2">
      <c r="A26" s="6">
        <f t="shared" si="0"/>
        <v>0.79166666666666563</v>
      </c>
      <c r="B26" s="9" t="s">
        <v>160</v>
      </c>
      <c r="C26" s="9"/>
      <c r="D26" s="9"/>
      <c r="E26" s="9"/>
    </row>
    <row r="27" spans="1:6" x14ac:dyDescent="0.2">
      <c r="F27" s="3">
        <f>SUM(F2:F25)</f>
        <v>130</v>
      </c>
    </row>
    <row r="29" spans="1:6" x14ac:dyDescent="0.2">
      <c r="F29" s="3">
        <f>F27/24</f>
        <v>5.416666666666667</v>
      </c>
    </row>
  </sheetData>
  <mergeCells count="13">
    <mergeCell ref="B26:E26"/>
    <mergeCell ref="B8:E8"/>
    <mergeCell ref="B16:E16"/>
    <mergeCell ref="B17:E17"/>
    <mergeCell ref="B18:E18"/>
    <mergeCell ref="B19:E19"/>
    <mergeCell ref="B20:E20"/>
    <mergeCell ref="B15:E15"/>
    <mergeCell ref="B21:E21"/>
    <mergeCell ref="B23:E23"/>
    <mergeCell ref="B22:E22"/>
    <mergeCell ref="B24:E24"/>
    <mergeCell ref="B25:E25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 (2)</vt:lpstr>
      <vt:lpstr>Sheet2</vt:lpstr>
      <vt:lpstr>Pong_ELO</vt:lpstr>
      <vt:lpstr>Sheet6</vt:lpstr>
      <vt:lpstr>Pong_ELO!Pong_ELO_2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McGrath</dc:creator>
  <cp:lastModifiedBy>Paul McGrath</cp:lastModifiedBy>
  <dcterms:created xsi:type="dcterms:W3CDTF">2020-09-21T03:43:47Z</dcterms:created>
  <dcterms:modified xsi:type="dcterms:W3CDTF">2025-02-20T07:46:21Z</dcterms:modified>
</cp:coreProperties>
</file>