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mcgrath/Github/NBA-Fantasy/"/>
    </mc:Choice>
  </mc:AlternateContent>
  <xr:revisionPtr revIDLastSave="0" documentId="13_ncr:1_{9C450D6D-62F8-8440-A1E4-A0B2A96515A7}" xr6:coauthVersionLast="45" xr6:coauthVersionMax="45" xr10:uidLastSave="{00000000-0000-0000-0000-000000000000}"/>
  <bookViews>
    <workbookView xWindow="0" yWindow="460" windowWidth="28800" windowHeight="15940" activeTab="3" xr2:uid="{00000000-000D-0000-FFFF-FFFF00000000}"/>
  </bookViews>
  <sheets>
    <sheet name="Sheet2" sheetId="2" r:id="rId1"/>
    <sheet name="Team" sheetId="3" r:id="rId2"/>
    <sheet name="Roster" sheetId="10" r:id="rId3"/>
    <sheet name="Players" sheetId="9" r:id="rId4"/>
    <sheet name="Fantasy Schedule" sheetId="6" r:id="rId5"/>
    <sheet name="NBA Schedule" sheetId="7" r:id="rId6"/>
    <sheet name="PUNT_SeasonAVG" sheetId="1" r:id="rId7"/>
    <sheet name="PUNT_L10gamesAVG" sheetId="4" r:id="rId8"/>
    <sheet name="PUNT_L5gamesAVG" sheetId="8" r:id="rId9"/>
  </sheets>
  <definedNames>
    <definedName name="_xlnm._FilterDatabase" localSheetId="3" hidden="1">Players!$A$1:$O$760</definedName>
    <definedName name="_xlnm._FilterDatabase" localSheetId="7" hidden="1">PUNT_L10gamesAVG!$A$1:$AI$442</definedName>
    <definedName name="_xlnm._FilterDatabase" localSheetId="6" hidden="1">PUNT_SeasonAVG!$A$1:$AI$442</definedName>
    <definedName name="_xlnm._FilterDatabase" localSheetId="2" hidden="1">Roster!$A$1:$K$1008</definedName>
    <definedName name="players" localSheetId="3">Players!$A$1:$J$760</definedName>
    <definedName name="roster" localSheetId="2">Roster!$A$1:$K$1008</definedName>
    <definedName name="schedule" localSheetId="5">'NBA Schedule'!$A$1:$G$1231</definedName>
    <definedName name="team" localSheetId="1">Team!$A$1:$F$152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3" l="1"/>
  <c r="H3" i="3"/>
  <c r="I3" i="3" s="1"/>
  <c r="J3" i="3"/>
  <c r="G4" i="3"/>
  <c r="H4" i="3"/>
  <c r="I4" i="3"/>
  <c r="J4" i="3"/>
  <c r="G5" i="3"/>
  <c r="H5" i="3"/>
  <c r="I5" i="3" s="1"/>
  <c r="G6" i="3"/>
  <c r="H6" i="3"/>
  <c r="I6" i="3" s="1"/>
  <c r="G7" i="3"/>
  <c r="H7" i="3"/>
  <c r="I7" i="3"/>
  <c r="J7" i="3"/>
  <c r="G8" i="3"/>
  <c r="H8" i="3"/>
  <c r="I8" i="3"/>
  <c r="J8" i="3"/>
  <c r="G9" i="3"/>
  <c r="H9" i="3"/>
  <c r="I9" i="3" s="1"/>
  <c r="G10" i="3"/>
  <c r="H10" i="3"/>
  <c r="I10" i="3" s="1"/>
  <c r="G11" i="3"/>
  <c r="H11" i="3"/>
  <c r="I11" i="3"/>
  <c r="J11" i="3"/>
  <c r="G12" i="3"/>
  <c r="H12" i="3"/>
  <c r="I12" i="3"/>
  <c r="J12" i="3"/>
  <c r="G13" i="3"/>
  <c r="H13" i="3"/>
  <c r="I13" i="3" s="1"/>
  <c r="G14" i="3"/>
  <c r="H14" i="3"/>
  <c r="I14" i="3" s="1"/>
  <c r="G15" i="3"/>
  <c r="H15" i="3"/>
  <c r="I15" i="3"/>
  <c r="J15" i="3"/>
  <c r="G16" i="3"/>
  <c r="H16" i="3"/>
  <c r="I16" i="3"/>
  <c r="J16" i="3"/>
  <c r="G17" i="3"/>
  <c r="H17" i="3"/>
  <c r="I17" i="3" s="1"/>
  <c r="G18" i="3"/>
  <c r="H18" i="3"/>
  <c r="I18" i="3" s="1"/>
  <c r="G19" i="3"/>
  <c r="H19" i="3"/>
  <c r="I19" i="3"/>
  <c r="J19" i="3"/>
  <c r="G20" i="3"/>
  <c r="H20" i="3"/>
  <c r="I20" i="3"/>
  <c r="J20" i="3"/>
  <c r="G21" i="3"/>
  <c r="H21" i="3"/>
  <c r="I21" i="3" s="1"/>
  <c r="G22" i="3"/>
  <c r="H22" i="3"/>
  <c r="I22" i="3" s="1"/>
  <c r="G23" i="3"/>
  <c r="H23" i="3"/>
  <c r="I23" i="3"/>
  <c r="J23" i="3"/>
  <c r="G24" i="3"/>
  <c r="H24" i="3"/>
  <c r="I24" i="3"/>
  <c r="J24" i="3"/>
  <c r="G25" i="3"/>
  <c r="H25" i="3"/>
  <c r="I25" i="3" s="1"/>
  <c r="G26" i="3"/>
  <c r="H26" i="3"/>
  <c r="I26" i="3" s="1"/>
  <c r="G27" i="3"/>
  <c r="H27" i="3"/>
  <c r="I27" i="3"/>
  <c r="J27" i="3"/>
  <c r="G28" i="3"/>
  <c r="H28" i="3"/>
  <c r="I28" i="3"/>
  <c r="J28" i="3"/>
  <c r="G29" i="3"/>
  <c r="H29" i="3"/>
  <c r="I29" i="3" s="1"/>
  <c r="G30" i="3"/>
  <c r="H30" i="3"/>
  <c r="I30" i="3" s="1"/>
  <c r="G31" i="3"/>
  <c r="H31" i="3"/>
  <c r="I31" i="3"/>
  <c r="J31" i="3"/>
  <c r="G32" i="3"/>
  <c r="H32" i="3"/>
  <c r="I32" i="3"/>
  <c r="J32" i="3"/>
  <c r="G33" i="3"/>
  <c r="H33" i="3"/>
  <c r="I33" i="3" s="1"/>
  <c r="G34" i="3"/>
  <c r="H34" i="3"/>
  <c r="I34" i="3" s="1"/>
  <c r="G35" i="3"/>
  <c r="H35" i="3"/>
  <c r="I35" i="3"/>
  <c r="J35" i="3"/>
  <c r="G36" i="3"/>
  <c r="H36" i="3"/>
  <c r="I36" i="3"/>
  <c r="J36" i="3"/>
  <c r="G37" i="3"/>
  <c r="H37" i="3"/>
  <c r="I37" i="3" s="1"/>
  <c r="G38" i="3"/>
  <c r="H38" i="3"/>
  <c r="I38" i="3" s="1"/>
  <c r="G39" i="3"/>
  <c r="H39" i="3"/>
  <c r="I39" i="3"/>
  <c r="J39" i="3"/>
  <c r="G40" i="3"/>
  <c r="H40" i="3"/>
  <c r="I40" i="3"/>
  <c r="J40" i="3"/>
  <c r="G41" i="3"/>
  <c r="H41" i="3"/>
  <c r="I41" i="3" s="1"/>
  <c r="G42" i="3"/>
  <c r="H42" i="3"/>
  <c r="I42" i="3" s="1"/>
  <c r="G43" i="3"/>
  <c r="H43" i="3"/>
  <c r="I43" i="3"/>
  <c r="J43" i="3"/>
  <c r="G44" i="3"/>
  <c r="H44" i="3"/>
  <c r="I44" i="3"/>
  <c r="J44" i="3"/>
  <c r="G45" i="3"/>
  <c r="H45" i="3"/>
  <c r="J45" i="3" s="1"/>
  <c r="I45" i="3"/>
  <c r="G46" i="3"/>
  <c r="H46" i="3"/>
  <c r="G47" i="3"/>
  <c r="H47" i="3"/>
  <c r="I47" i="3"/>
  <c r="J47" i="3"/>
  <c r="G48" i="3"/>
  <c r="H48" i="3"/>
  <c r="I48" i="3"/>
  <c r="J48" i="3"/>
  <c r="G49" i="3"/>
  <c r="H49" i="3"/>
  <c r="J49" i="3" s="1"/>
  <c r="G50" i="3"/>
  <c r="H50" i="3"/>
  <c r="G51" i="3"/>
  <c r="H51" i="3"/>
  <c r="I51" i="3"/>
  <c r="J51" i="3"/>
  <c r="G52" i="3"/>
  <c r="H52" i="3"/>
  <c r="I52" i="3"/>
  <c r="J52" i="3"/>
  <c r="G53" i="3"/>
  <c r="H53" i="3"/>
  <c r="J53" i="3" s="1"/>
  <c r="G54" i="3"/>
  <c r="H54" i="3"/>
  <c r="G55" i="3"/>
  <c r="H55" i="3"/>
  <c r="I55" i="3"/>
  <c r="J55" i="3"/>
  <c r="G56" i="3"/>
  <c r="H56" i="3"/>
  <c r="I56" i="3"/>
  <c r="J56" i="3"/>
  <c r="G57" i="3"/>
  <c r="H57" i="3"/>
  <c r="J57" i="3" s="1"/>
  <c r="G58" i="3"/>
  <c r="H58" i="3"/>
  <c r="G59" i="3"/>
  <c r="H59" i="3"/>
  <c r="I59" i="3"/>
  <c r="J59" i="3"/>
  <c r="G60" i="3"/>
  <c r="H60" i="3"/>
  <c r="I60" i="3"/>
  <c r="J60" i="3"/>
  <c r="G61" i="3"/>
  <c r="H61" i="3"/>
  <c r="J61" i="3" s="1"/>
  <c r="I61" i="3"/>
  <c r="G62" i="3"/>
  <c r="H62" i="3"/>
  <c r="G63" i="3"/>
  <c r="H63" i="3"/>
  <c r="I63" i="3" s="1"/>
  <c r="J63" i="3"/>
  <c r="G64" i="3"/>
  <c r="H64" i="3"/>
  <c r="I64" i="3"/>
  <c r="J64" i="3"/>
  <c r="G65" i="3"/>
  <c r="H65" i="3"/>
  <c r="I65" i="3" s="1"/>
  <c r="J65" i="3"/>
  <c r="G66" i="3"/>
  <c r="H66" i="3"/>
  <c r="J66" i="3" s="1"/>
  <c r="G67" i="3"/>
  <c r="H67" i="3"/>
  <c r="I67" i="3" s="1"/>
  <c r="G68" i="3"/>
  <c r="H68" i="3"/>
  <c r="I68" i="3"/>
  <c r="J68" i="3"/>
  <c r="G69" i="3"/>
  <c r="H69" i="3"/>
  <c r="I69" i="3"/>
  <c r="J69" i="3"/>
  <c r="G70" i="3"/>
  <c r="H70" i="3"/>
  <c r="J70" i="3" s="1"/>
  <c r="I70" i="3"/>
  <c r="G71" i="3"/>
  <c r="H71" i="3"/>
  <c r="I71" i="3" s="1"/>
  <c r="J71" i="3"/>
  <c r="G72" i="3"/>
  <c r="H72" i="3"/>
  <c r="I72" i="3"/>
  <c r="J72" i="3"/>
  <c r="G73" i="3"/>
  <c r="H73" i="3"/>
  <c r="J73" i="3" s="1"/>
  <c r="G74" i="3"/>
  <c r="H74" i="3"/>
  <c r="J74" i="3" s="1"/>
  <c r="G75" i="3"/>
  <c r="H75" i="3"/>
  <c r="I75" i="3" s="1"/>
  <c r="G76" i="3"/>
  <c r="H76" i="3"/>
  <c r="I76" i="3"/>
  <c r="J76" i="3"/>
  <c r="G77" i="3"/>
  <c r="H77" i="3"/>
  <c r="I77" i="3" s="1"/>
  <c r="G78" i="3"/>
  <c r="H78" i="3"/>
  <c r="J78" i="3" s="1"/>
  <c r="G79" i="3"/>
  <c r="H79" i="3"/>
  <c r="I79" i="3" s="1"/>
  <c r="G80" i="3"/>
  <c r="H80" i="3"/>
  <c r="I80" i="3"/>
  <c r="J80" i="3"/>
  <c r="G81" i="3"/>
  <c r="H81" i="3"/>
  <c r="I81" i="3" s="1"/>
  <c r="J81" i="3"/>
  <c r="G82" i="3"/>
  <c r="H82" i="3"/>
  <c r="J82" i="3" s="1"/>
  <c r="G83" i="3"/>
  <c r="H83" i="3"/>
  <c r="I83" i="3" s="1"/>
  <c r="G84" i="3"/>
  <c r="H84" i="3"/>
  <c r="I84" i="3"/>
  <c r="J84" i="3"/>
  <c r="G85" i="3"/>
  <c r="H85" i="3"/>
  <c r="I85" i="3"/>
  <c r="J85" i="3"/>
  <c r="G86" i="3"/>
  <c r="H86" i="3"/>
  <c r="J86" i="3" s="1"/>
  <c r="I86" i="3"/>
  <c r="G87" i="3"/>
  <c r="H87" i="3"/>
  <c r="I87" i="3" s="1"/>
  <c r="J87" i="3"/>
  <c r="G88" i="3"/>
  <c r="H88" i="3"/>
  <c r="I88" i="3"/>
  <c r="J88" i="3"/>
  <c r="G89" i="3"/>
  <c r="H89" i="3"/>
  <c r="J89" i="3" s="1"/>
  <c r="G90" i="3"/>
  <c r="H90" i="3"/>
  <c r="J90" i="3" s="1"/>
  <c r="G91" i="3"/>
  <c r="H91" i="3"/>
  <c r="I91" i="3" s="1"/>
  <c r="G92" i="3"/>
  <c r="H92" i="3"/>
  <c r="I92" i="3"/>
  <c r="J92" i="3"/>
  <c r="G93" i="3"/>
  <c r="H93" i="3"/>
  <c r="I93" i="3" s="1"/>
  <c r="G94" i="3"/>
  <c r="H94" i="3"/>
  <c r="J94" i="3" s="1"/>
  <c r="G95" i="3"/>
  <c r="H95" i="3"/>
  <c r="I95" i="3" s="1"/>
  <c r="G96" i="3"/>
  <c r="H96" i="3"/>
  <c r="I96" i="3"/>
  <c r="J96" i="3"/>
  <c r="G97" i="3"/>
  <c r="H97" i="3"/>
  <c r="I97" i="3" s="1"/>
  <c r="J97" i="3"/>
  <c r="G98" i="3"/>
  <c r="H98" i="3"/>
  <c r="J98" i="3" s="1"/>
  <c r="G99" i="3"/>
  <c r="H99" i="3"/>
  <c r="I99" i="3" s="1"/>
  <c r="G100" i="3"/>
  <c r="H100" i="3"/>
  <c r="I100" i="3"/>
  <c r="J100" i="3"/>
  <c r="G101" i="3"/>
  <c r="H101" i="3"/>
  <c r="I101" i="3"/>
  <c r="J101" i="3"/>
  <c r="G102" i="3"/>
  <c r="H102" i="3"/>
  <c r="J102" i="3" s="1"/>
  <c r="I102" i="3"/>
  <c r="G103" i="3"/>
  <c r="H103" i="3"/>
  <c r="I103" i="3" s="1"/>
  <c r="J103" i="3"/>
  <c r="G104" i="3"/>
  <c r="H104" i="3"/>
  <c r="I104" i="3"/>
  <c r="J104" i="3"/>
  <c r="G105" i="3"/>
  <c r="H105" i="3"/>
  <c r="J105" i="3" s="1"/>
  <c r="G106" i="3"/>
  <c r="H106" i="3"/>
  <c r="J106" i="3" s="1"/>
  <c r="G107" i="3"/>
  <c r="H107" i="3"/>
  <c r="I107" i="3" s="1"/>
  <c r="G108" i="3"/>
  <c r="H108" i="3"/>
  <c r="I108" i="3"/>
  <c r="J108" i="3"/>
  <c r="G109" i="3"/>
  <c r="H109" i="3"/>
  <c r="I109" i="3" s="1"/>
  <c r="G110" i="3"/>
  <c r="H110" i="3"/>
  <c r="J110" i="3" s="1"/>
  <c r="G111" i="3"/>
  <c r="H111" i="3"/>
  <c r="I111" i="3" s="1"/>
  <c r="G112" i="3"/>
  <c r="H112" i="3"/>
  <c r="I112" i="3"/>
  <c r="J112" i="3"/>
  <c r="G113" i="3"/>
  <c r="H113" i="3"/>
  <c r="I113" i="3" s="1"/>
  <c r="J113" i="3"/>
  <c r="G114" i="3"/>
  <c r="H114" i="3"/>
  <c r="J114" i="3" s="1"/>
  <c r="G115" i="3"/>
  <c r="H115" i="3"/>
  <c r="I115" i="3" s="1"/>
  <c r="G116" i="3"/>
  <c r="H116" i="3"/>
  <c r="I116" i="3"/>
  <c r="J116" i="3"/>
  <c r="G117" i="3"/>
  <c r="H117" i="3"/>
  <c r="I117" i="3"/>
  <c r="J117" i="3"/>
  <c r="G118" i="3"/>
  <c r="H118" i="3"/>
  <c r="J118" i="3" s="1"/>
  <c r="I118" i="3"/>
  <c r="G119" i="3"/>
  <c r="H119" i="3"/>
  <c r="I119" i="3" s="1"/>
  <c r="J119" i="3"/>
  <c r="G120" i="3"/>
  <c r="H120" i="3"/>
  <c r="I120" i="3"/>
  <c r="J120" i="3"/>
  <c r="G121" i="3"/>
  <c r="H121" i="3"/>
  <c r="J121" i="3" s="1"/>
  <c r="G122" i="3"/>
  <c r="H122" i="3"/>
  <c r="J122" i="3" s="1"/>
  <c r="G123" i="3"/>
  <c r="H123" i="3"/>
  <c r="I123" i="3" s="1"/>
  <c r="G124" i="3"/>
  <c r="H124" i="3"/>
  <c r="I124" i="3"/>
  <c r="J124" i="3"/>
  <c r="G125" i="3"/>
  <c r="H125" i="3"/>
  <c r="I125" i="3" s="1"/>
  <c r="G126" i="3"/>
  <c r="H126" i="3"/>
  <c r="J126" i="3" s="1"/>
  <c r="G127" i="3"/>
  <c r="H127" i="3"/>
  <c r="I127" i="3" s="1"/>
  <c r="G128" i="3"/>
  <c r="H128" i="3"/>
  <c r="I128" i="3"/>
  <c r="J128" i="3"/>
  <c r="G129" i="3"/>
  <c r="H129" i="3"/>
  <c r="I129" i="3" s="1"/>
  <c r="J129" i="3"/>
  <c r="G130" i="3"/>
  <c r="H130" i="3"/>
  <c r="J130" i="3" s="1"/>
  <c r="G131" i="3"/>
  <c r="H131" i="3"/>
  <c r="I131" i="3" s="1"/>
  <c r="G132" i="3"/>
  <c r="H132" i="3"/>
  <c r="I132" i="3"/>
  <c r="J132" i="3"/>
  <c r="G133" i="3"/>
  <c r="H133" i="3"/>
  <c r="I133" i="3"/>
  <c r="J133" i="3"/>
  <c r="G134" i="3"/>
  <c r="H134" i="3"/>
  <c r="J134" i="3" s="1"/>
  <c r="I134" i="3"/>
  <c r="G135" i="3"/>
  <c r="H135" i="3"/>
  <c r="I135" i="3"/>
  <c r="J135" i="3"/>
  <c r="G136" i="3"/>
  <c r="H136" i="3"/>
  <c r="J136" i="3" s="1"/>
  <c r="G137" i="3"/>
  <c r="H137" i="3"/>
  <c r="I137" i="3" s="1"/>
  <c r="G138" i="3"/>
  <c r="H138" i="3"/>
  <c r="I138" i="3" s="1"/>
  <c r="J138" i="3"/>
  <c r="G139" i="3"/>
  <c r="H139" i="3"/>
  <c r="I139" i="3"/>
  <c r="J139" i="3"/>
  <c r="G140" i="3"/>
  <c r="H140" i="3"/>
  <c r="J140" i="3" s="1"/>
  <c r="G141" i="3"/>
  <c r="H141" i="3"/>
  <c r="I141" i="3" s="1"/>
  <c r="G142" i="3"/>
  <c r="H142" i="3"/>
  <c r="I142" i="3" s="1"/>
  <c r="J142" i="3"/>
  <c r="G143" i="3"/>
  <c r="H143" i="3"/>
  <c r="I143" i="3"/>
  <c r="J143" i="3"/>
  <c r="G144" i="3"/>
  <c r="H144" i="3"/>
  <c r="J144" i="3" s="1"/>
  <c r="I144" i="3"/>
  <c r="G145" i="3"/>
  <c r="H145" i="3"/>
  <c r="I145" i="3" s="1"/>
  <c r="G146" i="3"/>
  <c r="H146" i="3"/>
  <c r="I146" i="3" s="1"/>
  <c r="J146" i="3"/>
  <c r="G147" i="3"/>
  <c r="H147" i="3"/>
  <c r="I147" i="3"/>
  <c r="J147" i="3"/>
  <c r="G148" i="3"/>
  <c r="H148" i="3"/>
  <c r="J148" i="3" s="1"/>
  <c r="I148" i="3"/>
  <c r="G149" i="3"/>
  <c r="H149" i="3"/>
  <c r="I149" i="3" s="1"/>
  <c r="G150" i="3"/>
  <c r="H150" i="3"/>
  <c r="I150" i="3" s="1"/>
  <c r="J150" i="3"/>
  <c r="G151" i="3"/>
  <c r="H151" i="3"/>
  <c r="I151" i="3"/>
  <c r="J151" i="3"/>
  <c r="G152" i="3"/>
  <c r="H152" i="3"/>
  <c r="J152" i="3" s="1"/>
  <c r="I152" i="3"/>
  <c r="K440" i="9"/>
  <c r="L440" i="9"/>
  <c r="M440" i="9"/>
  <c r="N440" i="9"/>
  <c r="O440" i="9"/>
  <c r="K359" i="9"/>
  <c r="L359" i="9"/>
  <c r="M359" i="9"/>
  <c r="N359" i="9"/>
  <c r="O359" i="9"/>
  <c r="K441" i="9"/>
  <c r="L441" i="9"/>
  <c r="M441" i="9"/>
  <c r="N441" i="9"/>
  <c r="O441" i="9"/>
  <c r="K442" i="9"/>
  <c r="L442" i="9"/>
  <c r="M442" i="9"/>
  <c r="N442" i="9"/>
  <c r="O442" i="9"/>
  <c r="K443" i="9"/>
  <c r="L443" i="9"/>
  <c r="M443" i="9"/>
  <c r="N443" i="9"/>
  <c r="O443" i="9"/>
  <c r="K22" i="9"/>
  <c r="L22" i="9"/>
  <c r="M22" i="9"/>
  <c r="N22" i="9"/>
  <c r="O22" i="9"/>
  <c r="K144" i="9"/>
  <c r="L144" i="9"/>
  <c r="M144" i="9"/>
  <c r="N144" i="9"/>
  <c r="O144" i="9"/>
  <c r="K444" i="9"/>
  <c r="L444" i="9"/>
  <c r="M444" i="9"/>
  <c r="N444" i="9"/>
  <c r="O444" i="9"/>
  <c r="K332" i="9"/>
  <c r="L332" i="9"/>
  <c r="M332" i="9"/>
  <c r="N332" i="9"/>
  <c r="O332" i="9"/>
  <c r="K410" i="9"/>
  <c r="L410" i="9"/>
  <c r="M410" i="9"/>
  <c r="N410" i="9"/>
  <c r="O410" i="9"/>
  <c r="K284" i="9"/>
  <c r="L284" i="9"/>
  <c r="M284" i="9"/>
  <c r="N284" i="9"/>
  <c r="O284" i="9"/>
  <c r="K445" i="9"/>
  <c r="L445" i="9"/>
  <c r="M445" i="9"/>
  <c r="N445" i="9"/>
  <c r="O445" i="9"/>
  <c r="K446" i="9"/>
  <c r="L446" i="9"/>
  <c r="M446" i="9"/>
  <c r="N446" i="9"/>
  <c r="O446" i="9"/>
  <c r="K447" i="9"/>
  <c r="L447" i="9"/>
  <c r="M447" i="9"/>
  <c r="N447" i="9"/>
  <c r="O447" i="9"/>
  <c r="K448" i="9"/>
  <c r="L448" i="9"/>
  <c r="M448" i="9"/>
  <c r="N448" i="9"/>
  <c r="O448" i="9"/>
  <c r="K449" i="9"/>
  <c r="L449" i="9"/>
  <c r="M449" i="9"/>
  <c r="N449" i="9"/>
  <c r="O449" i="9"/>
  <c r="K252" i="9"/>
  <c r="L252" i="9"/>
  <c r="M252" i="9"/>
  <c r="N252" i="9"/>
  <c r="O252" i="9"/>
  <c r="K450" i="9"/>
  <c r="L450" i="9"/>
  <c r="M450" i="9"/>
  <c r="N450" i="9"/>
  <c r="O450" i="9"/>
  <c r="K234" i="9"/>
  <c r="L234" i="9"/>
  <c r="M234" i="9"/>
  <c r="N234" i="9"/>
  <c r="O234" i="9"/>
  <c r="K24" i="9"/>
  <c r="L24" i="9"/>
  <c r="M24" i="9"/>
  <c r="N24" i="9"/>
  <c r="O24" i="9"/>
  <c r="K451" i="9"/>
  <c r="L451" i="9"/>
  <c r="M451" i="9"/>
  <c r="N451" i="9"/>
  <c r="O451" i="9"/>
  <c r="K452" i="9"/>
  <c r="L452" i="9"/>
  <c r="M452" i="9"/>
  <c r="N452" i="9"/>
  <c r="O452" i="9"/>
  <c r="K453" i="9"/>
  <c r="L453" i="9"/>
  <c r="M453" i="9"/>
  <c r="N453" i="9"/>
  <c r="O453" i="9"/>
  <c r="K235" i="9"/>
  <c r="L235" i="9"/>
  <c r="M235" i="9"/>
  <c r="N235" i="9"/>
  <c r="O235" i="9"/>
  <c r="K278" i="9"/>
  <c r="L278" i="9"/>
  <c r="M278" i="9"/>
  <c r="N278" i="9"/>
  <c r="O278" i="9"/>
  <c r="K39" i="9"/>
  <c r="L39" i="9"/>
  <c r="M39" i="9"/>
  <c r="N39" i="9"/>
  <c r="O39" i="9"/>
  <c r="K454" i="9"/>
  <c r="L454" i="9"/>
  <c r="M454" i="9"/>
  <c r="N454" i="9"/>
  <c r="O454" i="9"/>
  <c r="K455" i="9"/>
  <c r="L455" i="9"/>
  <c r="M455" i="9"/>
  <c r="N455" i="9"/>
  <c r="O455" i="9"/>
  <c r="K456" i="9"/>
  <c r="L456" i="9"/>
  <c r="M456" i="9"/>
  <c r="N456" i="9"/>
  <c r="O456" i="9"/>
  <c r="K65" i="9"/>
  <c r="L65" i="9"/>
  <c r="M65" i="9"/>
  <c r="N65" i="9"/>
  <c r="O65" i="9"/>
  <c r="K148" i="9"/>
  <c r="L148" i="9"/>
  <c r="M148" i="9"/>
  <c r="N148" i="9"/>
  <c r="O148" i="9"/>
  <c r="K457" i="9"/>
  <c r="L457" i="9"/>
  <c r="M457" i="9"/>
  <c r="N457" i="9"/>
  <c r="O457" i="9"/>
  <c r="K340" i="9"/>
  <c r="L340" i="9"/>
  <c r="M340" i="9"/>
  <c r="N340" i="9"/>
  <c r="O340" i="9"/>
  <c r="K152" i="9"/>
  <c r="L152" i="9"/>
  <c r="M152" i="9"/>
  <c r="N152" i="9"/>
  <c r="O152" i="9"/>
  <c r="K15" i="9"/>
  <c r="L15" i="9"/>
  <c r="M15" i="9"/>
  <c r="N15" i="9"/>
  <c r="O15" i="9"/>
  <c r="K107" i="9"/>
  <c r="L107" i="9"/>
  <c r="M107" i="9"/>
  <c r="N107" i="9"/>
  <c r="O107" i="9"/>
  <c r="K71" i="9"/>
  <c r="L71" i="9"/>
  <c r="M71" i="9"/>
  <c r="N71" i="9"/>
  <c r="O71" i="9"/>
  <c r="K160" i="9"/>
  <c r="L160" i="9"/>
  <c r="M160" i="9"/>
  <c r="N160" i="9"/>
  <c r="O160" i="9"/>
  <c r="K458" i="9"/>
  <c r="L458" i="9"/>
  <c r="M458" i="9"/>
  <c r="N458" i="9"/>
  <c r="O458" i="9"/>
  <c r="K95" i="9"/>
  <c r="L95" i="9"/>
  <c r="M95" i="9"/>
  <c r="N95" i="9"/>
  <c r="O95" i="9"/>
  <c r="K116" i="9"/>
  <c r="L116" i="9"/>
  <c r="M116" i="9"/>
  <c r="N116" i="9"/>
  <c r="O116" i="9"/>
  <c r="K232" i="9"/>
  <c r="L232" i="9"/>
  <c r="M232" i="9"/>
  <c r="N232" i="9"/>
  <c r="O232" i="9"/>
  <c r="K459" i="9"/>
  <c r="L459" i="9"/>
  <c r="M459" i="9"/>
  <c r="N459" i="9"/>
  <c r="O459" i="9"/>
  <c r="K460" i="9"/>
  <c r="L460" i="9"/>
  <c r="M460" i="9"/>
  <c r="N460" i="9"/>
  <c r="O460" i="9"/>
  <c r="K184" i="9"/>
  <c r="L184" i="9"/>
  <c r="M184" i="9"/>
  <c r="N184" i="9"/>
  <c r="O184" i="9"/>
  <c r="K461" i="9"/>
  <c r="L461" i="9"/>
  <c r="M461" i="9"/>
  <c r="N461" i="9"/>
  <c r="O461" i="9"/>
  <c r="K320" i="9"/>
  <c r="L320" i="9"/>
  <c r="M320" i="9"/>
  <c r="N320" i="9"/>
  <c r="O320" i="9"/>
  <c r="K462" i="9"/>
  <c r="L462" i="9"/>
  <c r="M462" i="9"/>
  <c r="N462" i="9"/>
  <c r="O462" i="9"/>
  <c r="K386" i="9"/>
  <c r="L386" i="9"/>
  <c r="M386" i="9"/>
  <c r="N386" i="9"/>
  <c r="O386" i="9"/>
  <c r="K463" i="9"/>
  <c r="L463" i="9"/>
  <c r="M463" i="9"/>
  <c r="N463" i="9"/>
  <c r="O463" i="9"/>
  <c r="K93" i="9"/>
  <c r="L93" i="9"/>
  <c r="M93" i="9"/>
  <c r="N93" i="9"/>
  <c r="O93" i="9"/>
  <c r="K301" i="9"/>
  <c r="L301" i="9"/>
  <c r="M301" i="9"/>
  <c r="N301" i="9"/>
  <c r="O301" i="9"/>
  <c r="K120" i="9"/>
  <c r="L120" i="9"/>
  <c r="M120" i="9"/>
  <c r="N120" i="9"/>
  <c r="O120" i="9"/>
  <c r="K464" i="9"/>
  <c r="L464" i="9"/>
  <c r="M464" i="9"/>
  <c r="N464" i="9"/>
  <c r="O464" i="9"/>
  <c r="K43" i="9"/>
  <c r="L43" i="9"/>
  <c r="M43" i="9"/>
  <c r="N43" i="9"/>
  <c r="O43" i="9"/>
  <c r="K46" i="9"/>
  <c r="L46" i="9"/>
  <c r="M46" i="9"/>
  <c r="N46" i="9"/>
  <c r="O46" i="9"/>
  <c r="K60" i="9"/>
  <c r="L60" i="9"/>
  <c r="M60" i="9"/>
  <c r="N60" i="9"/>
  <c r="O60" i="9"/>
  <c r="K224" i="9"/>
  <c r="L224" i="9"/>
  <c r="M224" i="9"/>
  <c r="N224" i="9"/>
  <c r="O224" i="9"/>
  <c r="K136" i="9"/>
  <c r="L136" i="9"/>
  <c r="M136" i="9"/>
  <c r="N136" i="9"/>
  <c r="O136" i="9"/>
  <c r="K49" i="9"/>
  <c r="L49" i="9"/>
  <c r="M49" i="9"/>
  <c r="N49" i="9"/>
  <c r="O49" i="9"/>
  <c r="K465" i="9"/>
  <c r="L465" i="9"/>
  <c r="M465" i="9"/>
  <c r="N465" i="9"/>
  <c r="O465" i="9"/>
  <c r="K351" i="9"/>
  <c r="L351" i="9"/>
  <c r="M351" i="9"/>
  <c r="N351" i="9"/>
  <c r="O351" i="9"/>
  <c r="K198" i="9"/>
  <c r="L198" i="9"/>
  <c r="M198" i="9"/>
  <c r="N198" i="9"/>
  <c r="O198" i="9"/>
  <c r="K310" i="9"/>
  <c r="L310" i="9"/>
  <c r="M310" i="9"/>
  <c r="N310" i="9"/>
  <c r="O310" i="9"/>
  <c r="K356" i="9"/>
  <c r="L356" i="9"/>
  <c r="M356" i="9"/>
  <c r="N356" i="9"/>
  <c r="O356" i="9"/>
  <c r="K119" i="9"/>
  <c r="L119" i="9"/>
  <c r="M119" i="9"/>
  <c r="N119" i="9"/>
  <c r="O119" i="9"/>
  <c r="K169" i="9"/>
  <c r="L169" i="9"/>
  <c r="M169" i="9"/>
  <c r="N169" i="9"/>
  <c r="O169" i="9"/>
  <c r="K189" i="9"/>
  <c r="L189" i="9"/>
  <c r="M189" i="9"/>
  <c r="N189" i="9"/>
  <c r="O189" i="9"/>
  <c r="K130" i="9"/>
  <c r="L130" i="9"/>
  <c r="M130" i="9"/>
  <c r="N130" i="9"/>
  <c r="O130" i="9"/>
  <c r="K125" i="9"/>
  <c r="L125" i="9"/>
  <c r="M125" i="9"/>
  <c r="N125" i="9"/>
  <c r="O125" i="9"/>
  <c r="K97" i="9"/>
  <c r="L97" i="9"/>
  <c r="M97" i="9"/>
  <c r="N97" i="9"/>
  <c r="O97" i="9"/>
  <c r="K2" i="9"/>
  <c r="L2" i="9"/>
  <c r="M2" i="9"/>
  <c r="N2" i="9"/>
  <c r="O2" i="9"/>
  <c r="K84" i="9"/>
  <c r="L84" i="9"/>
  <c r="M84" i="9"/>
  <c r="N84" i="9"/>
  <c r="O84" i="9"/>
  <c r="K13" i="9"/>
  <c r="L13" i="9"/>
  <c r="M13" i="9"/>
  <c r="N13" i="9"/>
  <c r="O13" i="9"/>
  <c r="K70" i="9"/>
  <c r="L70" i="9"/>
  <c r="M70" i="9"/>
  <c r="N70" i="9"/>
  <c r="O70" i="9"/>
  <c r="K346" i="9"/>
  <c r="L346" i="9"/>
  <c r="M346" i="9"/>
  <c r="N346" i="9"/>
  <c r="O346" i="9"/>
  <c r="K10" i="9"/>
  <c r="L10" i="9"/>
  <c r="M10" i="9"/>
  <c r="N10" i="9"/>
  <c r="O10" i="9"/>
  <c r="K80" i="9"/>
  <c r="L80" i="9"/>
  <c r="M80" i="9"/>
  <c r="N80" i="9"/>
  <c r="O80" i="9"/>
  <c r="K466" i="9"/>
  <c r="L466" i="9"/>
  <c r="M466" i="9"/>
  <c r="N466" i="9"/>
  <c r="O466" i="9"/>
  <c r="K264" i="9"/>
  <c r="L264" i="9"/>
  <c r="M264" i="9"/>
  <c r="N264" i="9"/>
  <c r="O264" i="9"/>
  <c r="K344" i="9"/>
  <c r="L344" i="9"/>
  <c r="M344" i="9"/>
  <c r="N344" i="9"/>
  <c r="O344" i="9"/>
  <c r="K302" i="9"/>
  <c r="L302" i="9"/>
  <c r="M302" i="9"/>
  <c r="N302" i="9"/>
  <c r="O302" i="9"/>
  <c r="K467" i="9"/>
  <c r="L467" i="9"/>
  <c r="M467" i="9"/>
  <c r="N467" i="9"/>
  <c r="O467" i="9"/>
  <c r="K468" i="9"/>
  <c r="L468" i="9"/>
  <c r="M468" i="9"/>
  <c r="N468" i="9"/>
  <c r="O468" i="9"/>
  <c r="K469" i="9"/>
  <c r="L469" i="9"/>
  <c r="M469" i="9"/>
  <c r="N469" i="9"/>
  <c r="O469" i="9"/>
  <c r="K82" i="9"/>
  <c r="L82" i="9"/>
  <c r="M82" i="9"/>
  <c r="N82" i="9"/>
  <c r="O82" i="9"/>
  <c r="K155" i="9"/>
  <c r="L155" i="9"/>
  <c r="M155" i="9"/>
  <c r="N155" i="9"/>
  <c r="O155" i="9"/>
  <c r="K172" i="9"/>
  <c r="L172" i="9"/>
  <c r="M172" i="9"/>
  <c r="N172" i="9"/>
  <c r="O172" i="9"/>
  <c r="K126" i="9"/>
  <c r="L126" i="9"/>
  <c r="M126" i="9"/>
  <c r="N126" i="9"/>
  <c r="O126" i="9"/>
  <c r="K228" i="9"/>
  <c r="L228" i="9"/>
  <c r="M228" i="9"/>
  <c r="N228" i="9"/>
  <c r="O228" i="9"/>
  <c r="K470" i="9"/>
  <c r="L470" i="9"/>
  <c r="M470" i="9"/>
  <c r="N470" i="9"/>
  <c r="O470" i="9"/>
  <c r="K287" i="9"/>
  <c r="L287" i="9"/>
  <c r="M287" i="9"/>
  <c r="N287" i="9"/>
  <c r="O287" i="9"/>
  <c r="K203" i="9"/>
  <c r="L203" i="9"/>
  <c r="M203" i="9"/>
  <c r="N203" i="9"/>
  <c r="O203" i="9"/>
  <c r="K471" i="9"/>
  <c r="L471" i="9"/>
  <c r="M471" i="9"/>
  <c r="N471" i="9"/>
  <c r="O471" i="9"/>
  <c r="K472" i="9"/>
  <c r="L472" i="9"/>
  <c r="M472" i="9"/>
  <c r="N472" i="9"/>
  <c r="O472" i="9"/>
  <c r="K279" i="9"/>
  <c r="L279" i="9"/>
  <c r="M279" i="9"/>
  <c r="N279" i="9"/>
  <c r="O279" i="9"/>
  <c r="K66" i="9"/>
  <c r="L66" i="9"/>
  <c r="M66" i="9"/>
  <c r="N66" i="9"/>
  <c r="O66" i="9"/>
  <c r="K6" i="9"/>
  <c r="L6" i="9"/>
  <c r="M6" i="9"/>
  <c r="N6" i="9"/>
  <c r="O6" i="9"/>
  <c r="K353" i="9"/>
  <c r="L353" i="9"/>
  <c r="M353" i="9"/>
  <c r="N353" i="9"/>
  <c r="O353" i="9"/>
  <c r="K361" i="9"/>
  <c r="L361" i="9"/>
  <c r="M361" i="9"/>
  <c r="N361" i="9"/>
  <c r="O361" i="9"/>
  <c r="K50" i="9"/>
  <c r="L50" i="9"/>
  <c r="M50" i="9"/>
  <c r="N50" i="9"/>
  <c r="O50" i="9"/>
  <c r="K207" i="9"/>
  <c r="L207" i="9"/>
  <c r="M207" i="9"/>
  <c r="N207" i="9"/>
  <c r="O207" i="9"/>
  <c r="K473" i="9"/>
  <c r="L473" i="9"/>
  <c r="M473" i="9"/>
  <c r="N473" i="9"/>
  <c r="O473" i="9"/>
  <c r="K474" i="9"/>
  <c r="L474" i="9"/>
  <c r="M474" i="9"/>
  <c r="N474" i="9"/>
  <c r="O474" i="9"/>
  <c r="K63" i="9"/>
  <c r="L63" i="9"/>
  <c r="M63" i="9"/>
  <c r="N63" i="9"/>
  <c r="O63" i="9"/>
  <c r="K105" i="9"/>
  <c r="L105" i="9"/>
  <c r="M105" i="9"/>
  <c r="N105" i="9"/>
  <c r="O105" i="9"/>
  <c r="K475" i="9"/>
  <c r="L475" i="9"/>
  <c r="M475" i="9"/>
  <c r="N475" i="9"/>
  <c r="O475" i="9"/>
  <c r="K154" i="9"/>
  <c r="L154" i="9"/>
  <c r="M154" i="9"/>
  <c r="N154" i="9"/>
  <c r="O154" i="9"/>
  <c r="K476" i="9"/>
  <c r="L476" i="9"/>
  <c r="M476" i="9"/>
  <c r="N476" i="9"/>
  <c r="O476" i="9"/>
  <c r="K11" i="9"/>
  <c r="L11" i="9"/>
  <c r="M11" i="9"/>
  <c r="N11" i="9"/>
  <c r="O11" i="9"/>
  <c r="K103" i="9"/>
  <c r="L103" i="9"/>
  <c r="M103" i="9"/>
  <c r="N103" i="9"/>
  <c r="O103" i="9"/>
  <c r="K118" i="9"/>
  <c r="L118" i="9"/>
  <c r="M118" i="9"/>
  <c r="N118" i="9"/>
  <c r="O118" i="9"/>
  <c r="K292" i="9"/>
  <c r="L292" i="9"/>
  <c r="M292" i="9"/>
  <c r="N292" i="9"/>
  <c r="O292" i="9"/>
  <c r="K303" i="9"/>
  <c r="L303" i="9"/>
  <c r="M303" i="9"/>
  <c r="N303" i="9"/>
  <c r="O303" i="9"/>
  <c r="K27" i="9"/>
  <c r="L27" i="9"/>
  <c r="M27" i="9"/>
  <c r="N27" i="9"/>
  <c r="O27" i="9"/>
  <c r="K477" i="9"/>
  <c r="L477" i="9"/>
  <c r="M477" i="9"/>
  <c r="N477" i="9"/>
  <c r="O477" i="9"/>
  <c r="K69" i="9"/>
  <c r="L69" i="9"/>
  <c r="M69" i="9"/>
  <c r="N69" i="9"/>
  <c r="O69" i="9"/>
  <c r="K166" i="9"/>
  <c r="L166" i="9"/>
  <c r="M166" i="9"/>
  <c r="N166" i="9"/>
  <c r="O166" i="9"/>
  <c r="K58" i="9"/>
  <c r="L58" i="9"/>
  <c r="M58" i="9"/>
  <c r="N58" i="9"/>
  <c r="O58" i="9"/>
  <c r="K7" i="9"/>
  <c r="L7" i="9"/>
  <c r="M7" i="9"/>
  <c r="N7" i="9"/>
  <c r="O7" i="9"/>
  <c r="K31" i="9"/>
  <c r="L31" i="9"/>
  <c r="M31" i="9"/>
  <c r="N31" i="9"/>
  <c r="O31" i="9"/>
  <c r="K261" i="9"/>
  <c r="L261" i="9"/>
  <c r="M261" i="9"/>
  <c r="N261" i="9"/>
  <c r="O261" i="9"/>
  <c r="K248" i="9"/>
  <c r="L248" i="9"/>
  <c r="M248" i="9"/>
  <c r="N248" i="9"/>
  <c r="O248" i="9"/>
  <c r="K74" i="9"/>
  <c r="L74" i="9"/>
  <c r="M74" i="9"/>
  <c r="N74" i="9"/>
  <c r="O74" i="9"/>
  <c r="K478" i="9"/>
  <c r="L478" i="9"/>
  <c r="M478" i="9"/>
  <c r="N478" i="9"/>
  <c r="O478" i="9"/>
  <c r="K479" i="9"/>
  <c r="L479" i="9"/>
  <c r="M479" i="9"/>
  <c r="N479" i="9"/>
  <c r="O479" i="9"/>
  <c r="K290" i="9"/>
  <c r="L290" i="9"/>
  <c r="M290" i="9"/>
  <c r="N290" i="9"/>
  <c r="O290" i="9"/>
  <c r="K138" i="9"/>
  <c r="L138" i="9"/>
  <c r="M138" i="9"/>
  <c r="N138" i="9"/>
  <c r="O138" i="9"/>
  <c r="K12" i="9"/>
  <c r="L12" i="9"/>
  <c r="M12" i="9"/>
  <c r="N12" i="9"/>
  <c r="O12" i="9"/>
  <c r="K64" i="9"/>
  <c r="L64" i="9"/>
  <c r="M64" i="9"/>
  <c r="N64" i="9"/>
  <c r="O64" i="9"/>
  <c r="K243" i="9"/>
  <c r="L243" i="9"/>
  <c r="M243" i="9"/>
  <c r="N243" i="9"/>
  <c r="O243" i="9"/>
  <c r="K480" i="9"/>
  <c r="L480" i="9"/>
  <c r="M480" i="9"/>
  <c r="N480" i="9"/>
  <c r="O480" i="9"/>
  <c r="K83" i="9"/>
  <c r="L83" i="9"/>
  <c r="M83" i="9"/>
  <c r="N83" i="9"/>
  <c r="O83" i="9"/>
  <c r="K229" i="9"/>
  <c r="L229" i="9"/>
  <c r="M229" i="9"/>
  <c r="N229" i="9"/>
  <c r="O229" i="9"/>
  <c r="K194" i="9"/>
  <c r="L194" i="9"/>
  <c r="M194" i="9"/>
  <c r="N194" i="9"/>
  <c r="O194" i="9"/>
  <c r="K481" i="9"/>
  <c r="L481" i="9"/>
  <c r="M481" i="9"/>
  <c r="N481" i="9"/>
  <c r="O481" i="9"/>
  <c r="K164" i="9"/>
  <c r="L164" i="9"/>
  <c r="M164" i="9"/>
  <c r="N164" i="9"/>
  <c r="O164" i="9"/>
  <c r="K4" i="9"/>
  <c r="L4" i="9"/>
  <c r="M4" i="9"/>
  <c r="N4" i="9"/>
  <c r="O4" i="9"/>
  <c r="K352" i="9"/>
  <c r="L352" i="9"/>
  <c r="M352" i="9"/>
  <c r="N352" i="9"/>
  <c r="O352" i="9"/>
  <c r="K19" i="9"/>
  <c r="L19" i="9"/>
  <c r="M19" i="9"/>
  <c r="N19" i="9"/>
  <c r="O19" i="9"/>
  <c r="K482" i="9"/>
  <c r="L482" i="9"/>
  <c r="M482" i="9"/>
  <c r="N482" i="9"/>
  <c r="O482" i="9"/>
  <c r="K8" i="9"/>
  <c r="L8" i="9"/>
  <c r="M8" i="9"/>
  <c r="N8" i="9"/>
  <c r="O8" i="9"/>
  <c r="K114" i="9"/>
  <c r="L114" i="9"/>
  <c r="M114" i="9"/>
  <c r="N114" i="9"/>
  <c r="O114" i="9"/>
  <c r="K140" i="9"/>
  <c r="L140" i="9"/>
  <c r="M140" i="9"/>
  <c r="N140" i="9"/>
  <c r="O140" i="9"/>
  <c r="K34" i="9"/>
  <c r="L34" i="9"/>
  <c r="M34" i="9"/>
  <c r="N34" i="9"/>
  <c r="O34" i="9"/>
  <c r="K246" i="9"/>
  <c r="L246" i="9"/>
  <c r="M246" i="9"/>
  <c r="N246" i="9"/>
  <c r="O246" i="9"/>
  <c r="K339" i="9"/>
  <c r="L339" i="9"/>
  <c r="M339" i="9"/>
  <c r="N339" i="9"/>
  <c r="O339" i="9"/>
  <c r="K56" i="9"/>
  <c r="L56" i="9"/>
  <c r="M56" i="9"/>
  <c r="N56" i="9"/>
  <c r="O56" i="9"/>
  <c r="K436" i="9"/>
  <c r="L436" i="9"/>
  <c r="M436" i="9"/>
  <c r="N436" i="9"/>
  <c r="O436" i="9"/>
  <c r="K231" i="9"/>
  <c r="L231" i="9"/>
  <c r="M231" i="9"/>
  <c r="N231" i="9"/>
  <c r="O231" i="9"/>
  <c r="K483" i="9"/>
  <c r="L483" i="9"/>
  <c r="M483" i="9"/>
  <c r="N483" i="9"/>
  <c r="O483" i="9"/>
  <c r="K45" i="9"/>
  <c r="L45" i="9"/>
  <c r="M45" i="9"/>
  <c r="N45" i="9"/>
  <c r="O45" i="9"/>
  <c r="K484" i="9"/>
  <c r="L484" i="9"/>
  <c r="M484" i="9"/>
  <c r="N484" i="9"/>
  <c r="O484" i="9"/>
  <c r="K485" i="9"/>
  <c r="L485" i="9"/>
  <c r="M485" i="9"/>
  <c r="N485" i="9"/>
  <c r="O485" i="9"/>
  <c r="K87" i="9"/>
  <c r="L87" i="9"/>
  <c r="M87" i="9"/>
  <c r="N87" i="9"/>
  <c r="O87" i="9"/>
  <c r="K94" i="9"/>
  <c r="L94" i="9"/>
  <c r="M94" i="9"/>
  <c r="N94" i="9"/>
  <c r="O94" i="9"/>
  <c r="K73" i="9"/>
  <c r="L73" i="9"/>
  <c r="M73" i="9"/>
  <c r="N73" i="9"/>
  <c r="O73" i="9"/>
  <c r="K68" i="9"/>
  <c r="L68" i="9"/>
  <c r="M68" i="9"/>
  <c r="N68" i="9"/>
  <c r="O68" i="9"/>
  <c r="K81" i="9"/>
  <c r="L81" i="9"/>
  <c r="M81" i="9"/>
  <c r="N81" i="9"/>
  <c r="O81" i="9"/>
  <c r="K274" i="9"/>
  <c r="L274" i="9"/>
  <c r="M274" i="9"/>
  <c r="N274" i="9"/>
  <c r="O274" i="9"/>
  <c r="K486" i="9"/>
  <c r="L486" i="9"/>
  <c r="M486" i="9"/>
  <c r="N486" i="9"/>
  <c r="O486" i="9"/>
  <c r="K319" i="9"/>
  <c r="L319" i="9"/>
  <c r="M319" i="9"/>
  <c r="N319" i="9"/>
  <c r="O319" i="9"/>
  <c r="K157" i="9"/>
  <c r="L157" i="9"/>
  <c r="M157" i="9"/>
  <c r="N157" i="9"/>
  <c r="O157" i="9"/>
  <c r="K487" i="9"/>
  <c r="L487" i="9"/>
  <c r="M487" i="9"/>
  <c r="N487" i="9"/>
  <c r="O487" i="9"/>
  <c r="K167" i="9"/>
  <c r="L167" i="9"/>
  <c r="M167" i="9"/>
  <c r="N167" i="9"/>
  <c r="O167" i="9"/>
  <c r="K104" i="9"/>
  <c r="L104" i="9"/>
  <c r="M104" i="9"/>
  <c r="N104" i="9"/>
  <c r="O104" i="9"/>
  <c r="K488" i="9"/>
  <c r="L488" i="9"/>
  <c r="M488" i="9"/>
  <c r="N488" i="9"/>
  <c r="O488" i="9"/>
  <c r="K489" i="9"/>
  <c r="L489" i="9"/>
  <c r="M489" i="9"/>
  <c r="N489" i="9"/>
  <c r="O489" i="9"/>
  <c r="K490" i="9"/>
  <c r="L490" i="9"/>
  <c r="M490" i="9"/>
  <c r="N490" i="9"/>
  <c r="O490" i="9"/>
  <c r="K238" i="9"/>
  <c r="L238" i="9"/>
  <c r="M238" i="9"/>
  <c r="N238" i="9"/>
  <c r="O238" i="9"/>
  <c r="K328" i="9"/>
  <c r="L328" i="9"/>
  <c r="M328" i="9"/>
  <c r="N328" i="9"/>
  <c r="O328" i="9"/>
  <c r="K111" i="9"/>
  <c r="L111" i="9"/>
  <c r="M111" i="9"/>
  <c r="N111" i="9"/>
  <c r="O111" i="9"/>
  <c r="K177" i="9"/>
  <c r="L177" i="9"/>
  <c r="M177" i="9"/>
  <c r="N177" i="9"/>
  <c r="O177" i="9"/>
  <c r="K215" i="9"/>
  <c r="L215" i="9"/>
  <c r="M215" i="9"/>
  <c r="N215" i="9"/>
  <c r="O215" i="9"/>
  <c r="K273" i="9"/>
  <c r="L273" i="9"/>
  <c r="M273" i="9"/>
  <c r="N273" i="9"/>
  <c r="O273" i="9"/>
  <c r="K491" i="9"/>
  <c r="L491" i="9"/>
  <c r="M491" i="9"/>
  <c r="N491" i="9"/>
  <c r="O491" i="9"/>
  <c r="K245" i="9"/>
  <c r="L245" i="9"/>
  <c r="M245" i="9"/>
  <c r="N245" i="9"/>
  <c r="O245" i="9"/>
  <c r="K217" i="9"/>
  <c r="L217" i="9"/>
  <c r="M217" i="9"/>
  <c r="N217" i="9"/>
  <c r="O217" i="9"/>
  <c r="K106" i="9"/>
  <c r="L106" i="9"/>
  <c r="M106" i="9"/>
  <c r="N106" i="9"/>
  <c r="O106" i="9"/>
  <c r="K40" i="9"/>
  <c r="L40" i="9"/>
  <c r="M40" i="9"/>
  <c r="N40" i="9"/>
  <c r="O40" i="9"/>
  <c r="K146" i="9"/>
  <c r="L146" i="9"/>
  <c r="M146" i="9"/>
  <c r="N146" i="9"/>
  <c r="O146" i="9"/>
  <c r="K221" i="9"/>
  <c r="L221" i="9"/>
  <c r="M221" i="9"/>
  <c r="N221" i="9"/>
  <c r="O221" i="9"/>
  <c r="K213" i="9"/>
  <c r="L213" i="9"/>
  <c r="M213" i="9"/>
  <c r="N213" i="9"/>
  <c r="O213" i="9"/>
  <c r="K267" i="9"/>
  <c r="L267" i="9"/>
  <c r="M267" i="9"/>
  <c r="N267" i="9"/>
  <c r="O267" i="9"/>
  <c r="K271" i="9"/>
  <c r="L271" i="9"/>
  <c r="M271" i="9"/>
  <c r="N271" i="9"/>
  <c r="O271" i="9"/>
  <c r="K173" i="9"/>
  <c r="L173" i="9"/>
  <c r="M173" i="9"/>
  <c r="N173" i="9"/>
  <c r="O173" i="9"/>
  <c r="K492" i="9"/>
  <c r="L492" i="9"/>
  <c r="M492" i="9"/>
  <c r="N492" i="9"/>
  <c r="O492" i="9"/>
  <c r="K493" i="9"/>
  <c r="L493" i="9"/>
  <c r="M493" i="9"/>
  <c r="N493" i="9"/>
  <c r="O493" i="9"/>
  <c r="K57" i="9"/>
  <c r="L57" i="9"/>
  <c r="M57" i="9"/>
  <c r="N57" i="9"/>
  <c r="O57" i="9"/>
  <c r="K281" i="9"/>
  <c r="L281" i="9"/>
  <c r="M281" i="9"/>
  <c r="N281" i="9"/>
  <c r="O281" i="9"/>
  <c r="K494" i="9"/>
  <c r="L494" i="9"/>
  <c r="M494" i="9"/>
  <c r="N494" i="9"/>
  <c r="O494" i="9"/>
  <c r="K312" i="9"/>
  <c r="L312" i="9"/>
  <c r="M312" i="9"/>
  <c r="N312" i="9"/>
  <c r="O312" i="9"/>
  <c r="K283" i="9"/>
  <c r="L283" i="9"/>
  <c r="M283" i="9"/>
  <c r="N283" i="9"/>
  <c r="O283" i="9"/>
  <c r="K495" i="9"/>
  <c r="L495" i="9"/>
  <c r="M495" i="9"/>
  <c r="N495" i="9"/>
  <c r="O495" i="9"/>
  <c r="K255" i="9"/>
  <c r="L255" i="9"/>
  <c r="M255" i="9"/>
  <c r="N255" i="9"/>
  <c r="O255" i="9"/>
  <c r="K326" i="9"/>
  <c r="L326" i="9"/>
  <c r="M326" i="9"/>
  <c r="N326" i="9"/>
  <c r="O326" i="9"/>
  <c r="K51" i="9"/>
  <c r="L51" i="9"/>
  <c r="M51" i="9"/>
  <c r="N51" i="9"/>
  <c r="O51" i="9"/>
  <c r="K294" i="9"/>
  <c r="L294" i="9"/>
  <c r="M294" i="9"/>
  <c r="N294" i="9"/>
  <c r="O294" i="9"/>
  <c r="K496" i="9"/>
  <c r="L496" i="9"/>
  <c r="M496" i="9"/>
  <c r="N496" i="9"/>
  <c r="O496" i="9"/>
  <c r="K151" i="9"/>
  <c r="L151" i="9"/>
  <c r="M151" i="9"/>
  <c r="N151" i="9"/>
  <c r="O151" i="9"/>
  <c r="K306" i="9"/>
  <c r="L306" i="9"/>
  <c r="M306" i="9"/>
  <c r="N306" i="9"/>
  <c r="O306" i="9"/>
  <c r="K342" i="9"/>
  <c r="L342" i="9"/>
  <c r="M342" i="9"/>
  <c r="N342" i="9"/>
  <c r="O342" i="9"/>
  <c r="K497" i="9"/>
  <c r="L497" i="9"/>
  <c r="M497" i="9"/>
  <c r="N497" i="9"/>
  <c r="O497" i="9"/>
  <c r="K47" i="9"/>
  <c r="L47" i="9"/>
  <c r="M47" i="9"/>
  <c r="N47" i="9"/>
  <c r="O47" i="9"/>
  <c r="K37" i="9"/>
  <c r="L37" i="9"/>
  <c r="M37" i="9"/>
  <c r="N37" i="9"/>
  <c r="O37" i="9"/>
  <c r="K36" i="9"/>
  <c r="L36" i="9"/>
  <c r="M36" i="9"/>
  <c r="N36" i="9"/>
  <c r="O36" i="9"/>
  <c r="K174" i="9"/>
  <c r="L174" i="9"/>
  <c r="M174" i="9"/>
  <c r="N174" i="9"/>
  <c r="O174" i="9"/>
  <c r="K383" i="9"/>
  <c r="L383" i="9"/>
  <c r="M383" i="9"/>
  <c r="N383" i="9"/>
  <c r="O383" i="9"/>
  <c r="K30" i="9"/>
  <c r="L30" i="9"/>
  <c r="M30" i="9"/>
  <c r="N30" i="9"/>
  <c r="O30" i="9"/>
  <c r="K139" i="9"/>
  <c r="L139" i="9"/>
  <c r="M139" i="9"/>
  <c r="N139" i="9"/>
  <c r="O139" i="9"/>
  <c r="K329" i="9"/>
  <c r="L329" i="9"/>
  <c r="M329" i="9"/>
  <c r="N329" i="9"/>
  <c r="O329" i="9"/>
  <c r="K75" i="9"/>
  <c r="L75" i="9"/>
  <c r="M75" i="9"/>
  <c r="N75" i="9"/>
  <c r="O75" i="9"/>
  <c r="K225" i="9"/>
  <c r="L225" i="9"/>
  <c r="M225" i="9"/>
  <c r="N225" i="9"/>
  <c r="O225" i="9"/>
  <c r="K88" i="9"/>
  <c r="L88" i="9"/>
  <c r="M88" i="9"/>
  <c r="N88" i="9"/>
  <c r="O88" i="9"/>
  <c r="K26" i="9"/>
  <c r="L26" i="9"/>
  <c r="M26" i="9"/>
  <c r="N26" i="9"/>
  <c r="O26" i="9"/>
  <c r="K132" i="9"/>
  <c r="L132" i="9"/>
  <c r="M132" i="9"/>
  <c r="N132" i="9"/>
  <c r="O132" i="9"/>
  <c r="K498" i="9"/>
  <c r="L498" i="9"/>
  <c r="M498" i="9"/>
  <c r="N498" i="9"/>
  <c r="O498" i="9"/>
  <c r="K191" i="9"/>
  <c r="L191" i="9"/>
  <c r="M191" i="9"/>
  <c r="N191" i="9"/>
  <c r="O191" i="9"/>
  <c r="K305" i="9"/>
  <c r="L305" i="9"/>
  <c r="M305" i="9"/>
  <c r="N305" i="9"/>
  <c r="O305" i="9"/>
  <c r="K193" i="9"/>
  <c r="L193" i="9"/>
  <c r="M193" i="9"/>
  <c r="N193" i="9"/>
  <c r="O193" i="9"/>
  <c r="K96" i="9"/>
  <c r="L96" i="9"/>
  <c r="M96" i="9"/>
  <c r="N96" i="9"/>
  <c r="O96" i="9"/>
  <c r="K61" i="9"/>
  <c r="L61" i="9"/>
  <c r="M61" i="9"/>
  <c r="N61" i="9"/>
  <c r="O61" i="9"/>
  <c r="K20" i="9"/>
  <c r="L20" i="9"/>
  <c r="M20" i="9"/>
  <c r="N20" i="9"/>
  <c r="O20" i="9"/>
  <c r="K499" i="9"/>
  <c r="L499" i="9"/>
  <c r="M499" i="9"/>
  <c r="N499" i="9"/>
  <c r="O499" i="9"/>
  <c r="K227" i="9"/>
  <c r="L227" i="9"/>
  <c r="M227" i="9"/>
  <c r="N227" i="9"/>
  <c r="O227" i="9"/>
  <c r="K131" i="9"/>
  <c r="L131" i="9"/>
  <c r="M131" i="9"/>
  <c r="N131" i="9"/>
  <c r="O131" i="9"/>
  <c r="K32" i="9"/>
  <c r="L32" i="9"/>
  <c r="M32" i="9"/>
  <c r="N32" i="9"/>
  <c r="O32" i="9"/>
  <c r="K242" i="9"/>
  <c r="L242" i="9"/>
  <c r="M242" i="9"/>
  <c r="N242" i="9"/>
  <c r="O242" i="9"/>
  <c r="K113" i="9"/>
  <c r="L113" i="9"/>
  <c r="M113" i="9"/>
  <c r="N113" i="9"/>
  <c r="O113" i="9"/>
  <c r="K33" i="9"/>
  <c r="L33" i="9"/>
  <c r="M33" i="9"/>
  <c r="N33" i="9"/>
  <c r="O33" i="9"/>
  <c r="K500" i="9"/>
  <c r="L500" i="9"/>
  <c r="M500" i="9"/>
  <c r="N500" i="9"/>
  <c r="O500" i="9"/>
  <c r="K263" i="9"/>
  <c r="L263" i="9"/>
  <c r="M263" i="9"/>
  <c r="N263" i="9"/>
  <c r="O263" i="9"/>
  <c r="K158" i="9"/>
  <c r="L158" i="9"/>
  <c r="M158" i="9"/>
  <c r="N158" i="9"/>
  <c r="O158" i="9"/>
  <c r="K415" i="9"/>
  <c r="L415" i="9"/>
  <c r="M415" i="9"/>
  <c r="N415" i="9"/>
  <c r="O415" i="9"/>
  <c r="K501" i="9"/>
  <c r="L501" i="9"/>
  <c r="M501" i="9"/>
  <c r="N501" i="9"/>
  <c r="O501" i="9"/>
  <c r="K212" i="9"/>
  <c r="L212" i="9"/>
  <c r="M212" i="9"/>
  <c r="N212" i="9"/>
  <c r="O212" i="9"/>
  <c r="K502" i="9"/>
  <c r="L502" i="9"/>
  <c r="M502" i="9"/>
  <c r="N502" i="9"/>
  <c r="O502" i="9"/>
  <c r="K250" i="9"/>
  <c r="L250" i="9"/>
  <c r="M250" i="9"/>
  <c r="N250" i="9"/>
  <c r="O250" i="9"/>
  <c r="K110" i="9"/>
  <c r="L110" i="9"/>
  <c r="M110" i="9"/>
  <c r="N110" i="9"/>
  <c r="O110" i="9"/>
  <c r="K398" i="9"/>
  <c r="L398" i="9"/>
  <c r="M398" i="9"/>
  <c r="N398" i="9"/>
  <c r="O398" i="9"/>
  <c r="K182" i="9"/>
  <c r="L182" i="9"/>
  <c r="M182" i="9"/>
  <c r="N182" i="9"/>
  <c r="O182" i="9"/>
  <c r="K286" i="9"/>
  <c r="L286" i="9"/>
  <c r="M286" i="9"/>
  <c r="N286" i="9"/>
  <c r="O286" i="9"/>
  <c r="K315" i="9"/>
  <c r="L315" i="9"/>
  <c r="M315" i="9"/>
  <c r="N315" i="9"/>
  <c r="O315" i="9"/>
  <c r="K503" i="9"/>
  <c r="L503" i="9"/>
  <c r="M503" i="9"/>
  <c r="N503" i="9"/>
  <c r="O503" i="9"/>
  <c r="K504" i="9"/>
  <c r="L504" i="9"/>
  <c r="M504" i="9"/>
  <c r="N504" i="9"/>
  <c r="O504" i="9"/>
  <c r="K5" i="9"/>
  <c r="L5" i="9"/>
  <c r="M5" i="9"/>
  <c r="N5" i="9"/>
  <c r="O5" i="9"/>
  <c r="K35" i="9"/>
  <c r="L35" i="9"/>
  <c r="M35" i="9"/>
  <c r="N35" i="9"/>
  <c r="O35" i="9"/>
  <c r="K236" i="9"/>
  <c r="L236" i="9"/>
  <c r="M236" i="9"/>
  <c r="N236" i="9"/>
  <c r="O236" i="9"/>
  <c r="K48" i="9"/>
  <c r="L48" i="9"/>
  <c r="M48" i="9"/>
  <c r="N48" i="9"/>
  <c r="O48" i="9"/>
  <c r="K295" i="9"/>
  <c r="L295" i="9"/>
  <c r="M295" i="9"/>
  <c r="N295" i="9"/>
  <c r="O295" i="9"/>
  <c r="K121" i="9"/>
  <c r="L121" i="9"/>
  <c r="M121" i="9"/>
  <c r="N121" i="9"/>
  <c r="O121" i="9"/>
  <c r="K285" i="9"/>
  <c r="L285" i="9"/>
  <c r="M285" i="9"/>
  <c r="N285" i="9"/>
  <c r="O285" i="9"/>
  <c r="K393" i="9"/>
  <c r="L393" i="9"/>
  <c r="M393" i="9"/>
  <c r="N393" i="9"/>
  <c r="O393" i="9"/>
  <c r="K223" i="9"/>
  <c r="L223" i="9"/>
  <c r="M223" i="9"/>
  <c r="N223" i="9"/>
  <c r="O223" i="9"/>
  <c r="K109" i="9"/>
  <c r="L109" i="9"/>
  <c r="M109" i="9"/>
  <c r="N109" i="9"/>
  <c r="O109" i="9"/>
  <c r="K67" i="9"/>
  <c r="L67" i="9"/>
  <c r="M67" i="9"/>
  <c r="N67" i="9"/>
  <c r="O67" i="9"/>
  <c r="K288" i="9"/>
  <c r="L288" i="9"/>
  <c r="M288" i="9"/>
  <c r="N288" i="9"/>
  <c r="O288" i="9"/>
  <c r="K25" i="9"/>
  <c r="L25" i="9"/>
  <c r="M25" i="9"/>
  <c r="N25" i="9"/>
  <c r="O25" i="9"/>
  <c r="K505" i="9"/>
  <c r="L505" i="9"/>
  <c r="M505" i="9"/>
  <c r="N505" i="9"/>
  <c r="O505" i="9"/>
  <c r="K78" i="9"/>
  <c r="L78" i="9"/>
  <c r="M78" i="9"/>
  <c r="N78" i="9"/>
  <c r="O78" i="9"/>
  <c r="K52" i="9"/>
  <c r="L52" i="9"/>
  <c r="M52" i="9"/>
  <c r="N52" i="9"/>
  <c r="O52" i="9"/>
  <c r="K506" i="9"/>
  <c r="L506" i="9"/>
  <c r="M506" i="9"/>
  <c r="N506" i="9"/>
  <c r="O506" i="9"/>
  <c r="K211" i="9"/>
  <c r="L211" i="9"/>
  <c r="M211" i="9"/>
  <c r="N211" i="9"/>
  <c r="O211" i="9"/>
  <c r="K507" i="9"/>
  <c r="L507" i="9"/>
  <c r="M507" i="9"/>
  <c r="N507" i="9"/>
  <c r="O507" i="9"/>
  <c r="K176" i="9"/>
  <c r="L176" i="9"/>
  <c r="M176" i="9"/>
  <c r="N176" i="9"/>
  <c r="O176" i="9"/>
  <c r="K219" i="9"/>
  <c r="L219" i="9"/>
  <c r="M219" i="9"/>
  <c r="N219" i="9"/>
  <c r="O219" i="9"/>
  <c r="K265" i="9"/>
  <c r="L265" i="9"/>
  <c r="M265" i="9"/>
  <c r="N265" i="9"/>
  <c r="O265" i="9"/>
  <c r="K508" i="9"/>
  <c r="L508" i="9"/>
  <c r="M508" i="9"/>
  <c r="N508" i="9"/>
  <c r="O508" i="9"/>
  <c r="K89" i="9"/>
  <c r="L89" i="9"/>
  <c r="M89" i="9"/>
  <c r="N89" i="9"/>
  <c r="O89" i="9"/>
  <c r="K259" i="9"/>
  <c r="L259" i="9"/>
  <c r="M259" i="9"/>
  <c r="N259" i="9"/>
  <c r="O259" i="9"/>
  <c r="K199" i="9"/>
  <c r="L199" i="9"/>
  <c r="M199" i="9"/>
  <c r="N199" i="9"/>
  <c r="O199" i="9"/>
  <c r="K85" i="9"/>
  <c r="L85" i="9"/>
  <c r="M85" i="9"/>
  <c r="N85" i="9"/>
  <c r="O85" i="9"/>
  <c r="K366" i="9"/>
  <c r="L366" i="9"/>
  <c r="M366" i="9"/>
  <c r="N366" i="9"/>
  <c r="O366" i="9"/>
  <c r="K100" i="9"/>
  <c r="L100" i="9"/>
  <c r="M100" i="9"/>
  <c r="N100" i="9"/>
  <c r="O100" i="9"/>
  <c r="K79" i="9"/>
  <c r="L79" i="9"/>
  <c r="M79" i="9"/>
  <c r="N79" i="9"/>
  <c r="O79" i="9"/>
  <c r="K251" i="9"/>
  <c r="L251" i="9"/>
  <c r="M251" i="9"/>
  <c r="N251" i="9"/>
  <c r="O251" i="9"/>
  <c r="K509" i="9"/>
  <c r="L509" i="9"/>
  <c r="M509" i="9"/>
  <c r="N509" i="9"/>
  <c r="O509" i="9"/>
  <c r="K143" i="9"/>
  <c r="L143" i="9"/>
  <c r="M143" i="9"/>
  <c r="N143" i="9"/>
  <c r="O143" i="9"/>
  <c r="K510" i="9"/>
  <c r="L510" i="9"/>
  <c r="M510" i="9"/>
  <c r="N510" i="9"/>
  <c r="O510" i="9"/>
  <c r="K300" i="9"/>
  <c r="L300" i="9"/>
  <c r="M300" i="9"/>
  <c r="N300" i="9"/>
  <c r="O300" i="9"/>
  <c r="K511" i="9"/>
  <c r="L511" i="9"/>
  <c r="M511" i="9"/>
  <c r="N511" i="9"/>
  <c r="O511" i="9"/>
  <c r="K512" i="9"/>
  <c r="L512" i="9"/>
  <c r="M512" i="9"/>
  <c r="N512" i="9"/>
  <c r="O512" i="9"/>
  <c r="K296" i="9"/>
  <c r="L296" i="9"/>
  <c r="M296" i="9"/>
  <c r="N296" i="9"/>
  <c r="O296" i="9"/>
  <c r="K513" i="9"/>
  <c r="L513" i="9"/>
  <c r="M513" i="9"/>
  <c r="N513" i="9"/>
  <c r="O513" i="9"/>
  <c r="K514" i="9"/>
  <c r="L514" i="9"/>
  <c r="M514" i="9"/>
  <c r="N514" i="9"/>
  <c r="O514" i="9"/>
  <c r="K389" i="9"/>
  <c r="L389" i="9"/>
  <c r="M389" i="9"/>
  <c r="N389" i="9"/>
  <c r="O389" i="9"/>
  <c r="K515" i="9"/>
  <c r="L515" i="9"/>
  <c r="M515" i="9"/>
  <c r="N515" i="9"/>
  <c r="O515" i="9"/>
  <c r="K186" i="9"/>
  <c r="L186" i="9"/>
  <c r="M186" i="9"/>
  <c r="N186" i="9"/>
  <c r="O186" i="9"/>
  <c r="K209" i="9"/>
  <c r="L209" i="9"/>
  <c r="M209" i="9"/>
  <c r="N209" i="9"/>
  <c r="O209" i="9"/>
  <c r="K316" i="9"/>
  <c r="L316" i="9"/>
  <c r="M316" i="9"/>
  <c r="N316" i="9"/>
  <c r="O316" i="9"/>
  <c r="K516" i="9"/>
  <c r="L516" i="9"/>
  <c r="M516" i="9"/>
  <c r="N516" i="9"/>
  <c r="O516" i="9"/>
  <c r="K55" i="9"/>
  <c r="L55" i="9"/>
  <c r="M55" i="9"/>
  <c r="N55" i="9"/>
  <c r="O55" i="9"/>
  <c r="K29" i="9"/>
  <c r="L29" i="9"/>
  <c r="M29" i="9"/>
  <c r="N29" i="9"/>
  <c r="O29" i="9"/>
  <c r="K53" i="9"/>
  <c r="L53" i="9"/>
  <c r="M53" i="9"/>
  <c r="N53" i="9"/>
  <c r="O53" i="9"/>
  <c r="K369" i="9"/>
  <c r="L369" i="9"/>
  <c r="M369" i="9"/>
  <c r="N369" i="9"/>
  <c r="O369" i="9"/>
  <c r="K133" i="9"/>
  <c r="L133" i="9"/>
  <c r="M133" i="9"/>
  <c r="N133" i="9"/>
  <c r="O133" i="9"/>
  <c r="K28" i="9"/>
  <c r="L28" i="9"/>
  <c r="M28" i="9"/>
  <c r="N28" i="9"/>
  <c r="O28" i="9"/>
  <c r="K17" i="9"/>
  <c r="L17" i="9"/>
  <c r="M17" i="9"/>
  <c r="N17" i="9"/>
  <c r="O17" i="9"/>
  <c r="K117" i="9"/>
  <c r="L117" i="9"/>
  <c r="M117" i="9"/>
  <c r="N117" i="9"/>
  <c r="O117" i="9"/>
  <c r="K201" i="9"/>
  <c r="L201" i="9"/>
  <c r="M201" i="9"/>
  <c r="N201" i="9"/>
  <c r="O201" i="9"/>
  <c r="K367" i="9"/>
  <c r="L367" i="9"/>
  <c r="M367" i="9"/>
  <c r="N367" i="9"/>
  <c r="O367" i="9"/>
  <c r="K44" i="9"/>
  <c r="L44" i="9"/>
  <c r="M44" i="9"/>
  <c r="N44" i="9"/>
  <c r="O44" i="9"/>
  <c r="K150" i="9"/>
  <c r="L150" i="9"/>
  <c r="M150" i="9"/>
  <c r="N150" i="9"/>
  <c r="O150" i="9"/>
  <c r="K345" i="9"/>
  <c r="L345" i="9"/>
  <c r="M345" i="9"/>
  <c r="N345" i="9"/>
  <c r="O345" i="9"/>
  <c r="K517" i="9"/>
  <c r="L517" i="9"/>
  <c r="M517" i="9"/>
  <c r="N517" i="9"/>
  <c r="O517" i="9"/>
  <c r="K518" i="9"/>
  <c r="L518" i="9"/>
  <c r="M518" i="9"/>
  <c r="N518" i="9"/>
  <c r="O518" i="9"/>
  <c r="K432" i="9"/>
  <c r="L432" i="9"/>
  <c r="M432" i="9"/>
  <c r="N432" i="9"/>
  <c r="O432" i="9"/>
  <c r="K280" i="9"/>
  <c r="L280" i="9"/>
  <c r="M280" i="9"/>
  <c r="N280" i="9"/>
  <c r="O280" i="9"/>
  <c r="K156" i="9"/>
  <c r="L156" i="9"/>
  <c r="M156" i="9"/>
  <c r="N156" i="9"/>
  <c r="O156" i="9"/>
  <c r="K145" i="9"/>
  <c r="L145" i="9"/>
  <c r="M145" i="9"/>
  <c r="N145" i="9"/>
  <c r="O145" i="9"/>
  <c r="K519" i="9"/>
  <c r="L519" i="9"/>
  <c r="M519" i="9"/>
  <c r="N519" i="9"/>
  <c r="O519" i="9"/>
  <c r="K335" i="9"/>
  <c r="L335" i="9"/>
  <c r="M335" i="9"/>
  <c r="N335" i="9"/>
  <c r="O335" i="9"/>
  <c r="K437" i="9"/>
  <c r="L437" i="9"/>
  <c r="M437" i="9"/>
  <c r="N437" i="9"/>
  <c r="O437" i="9"/>
  <c r="K256" i="9"/>
  <c r="L256" i="9"/>
  <c r="M256" i="9"/>
  <c r="N256" i="9"/>
  <c r="O256" i="9"/>
  <c r="K23" i="9"/>
  <c r="L23" i="9"/>
  <c r="M23" i="9"/>
  <c r="N23" i="9"/>
  <c r="O23" i="9"/>
  <c r="K202" i="9"/>
  <c r="L202" i="9"/>
  <c r="M202" i="9"/>
  <c r="N202" i="9"/>
  <c r="O202" i="9"/>
  <c r="K147" i="9"/>
  <c r="L147" i="9"/>
  <c r="M147" i="9"/>
  <c r="N147" i="9"/>
  <c r="O147" i="9"/>
  <c r="K196" i="9"/>
  <c r="L196" i="9"/>
  <c r="M196" i="9"/>
  <c r="N196" i="9"/>
  <c r="O196" i="9"/>
  <c r="K520" i="9"/>
  <c r="L520" i="9"/>
  <c r="M520" i="9"/>
  <c r="N520" i="9"/>
  <c r="O520" i="9"/>
  <c r="K237" i="9"/>
  <c r="L237" i="9"/>
  <c r="M237" i="9"/>
  <c r="N237" i="9"/>
  <c r="O237" i="9"/>
  <c r="K330" i="9"/>
  <c r="L330" i="9"/>
  <c r="M330" i="9"/>
  <c r="N330" i="9"/>
  <c r="O330" i="9"/>
  <c r="K521" i="9"/>
  <c r="L521" i="9"/>
  <c r="M521" i="9"/>
  <c r="N521" i="9"/>
  <c r="O521" i="9"/>
  <c r="K62" i="9"/>
  <c r="L62" i="9"/>
  <c r="M62" i="9"/>
  <c r="N62" i="9"/>
  <c r="O62" i="9"/>
  <c r="K244" i="9"/>
  <c r="L244" i="9"/>
  <c r="M244" i="9"/>
  <c r="N244" i="9"/>
  <c r="O244" i="9"/>
  <c r="K522" i="9"/>
  <c r="L522" i="9"/>
  <c r="M522" i="9"/>
  <c r="N522" i="9"/>
  <c r="O522" i="9"/>
  <c r="K523" i="9"/>
  <c r="L523" i="9"/>
  <c r="M523" i="9"/>
  <c r="N523" i="9"/>
  <c r="O523" i="9"/>
  <c r="K524" i="9"/>
  <c r="L524" i="9"/>
  <c r="M524" i="9"/>
  <c r="N524" i="9"/>
  <c r="O524" i="9"/>
  <c r="K168" i="9"/>
  <c r="L168" i="9"/>
  <c r="M168" i="9"/>
  <c r="N168" i="9"/>
  <c r="O168" i="9"/>
  <c r="K382" i="9"/>
  <c r="L382" i="9"/>
  <c r="M382" i="9"/>
  <c r="N382" i="9"/>
  <c r="O382" i="9"/>
  <c r="K525" i="9"/>
  <c r="L525" i="9"/>
  <c r="M525" i="9"/>
  <c r="N525" i="9"/>
  <c r="O525" i="9"/>
  <c r="K297" i="9"/>
  <c r="L297" i="9"/>
  <c r="M297" i="9"/>
  <c r="N297" i="9"/>
  <c r="O297" i="9"/>
  <c r="K526" i="9"/>
  <c r="L526" i="9"/>
  <c r="M526" i="9"/>
  <c r="N526" i="9"/>
  <c r="O526" i="9"/>
  <c r="K527" i="9"/>
  <c r="L527" i="9"/>
  <c r="M527" i="9"/>
  <c r="N527" i="9"/>
  <c r="O527" i="9"/>
  <c r="K208" i="9"/>
  <c r="L208" i="9"/>
  <c r="M208" i="9"/>
  <c r="N208" i="9"/>
  <c r="O208" i="9"/>
  <c r="K272" i="9"/>
  <c r="L272" i="9"/>
  <c r="M272" i="9"/>
  <c r="N272" i="9"/>
  <c r="O272" i="9"/>
  <c r="K528" i="9"/>
  <c r="L528" i="9"/>
  <c r="M528" i="9"/>
  <c r="N528" i="9"/>
  <c r="O528" i="9"/>
  <c r="K529" i="9"/>
  <c r="L529" i="9"/>
  <c r="M529" i="9"/>
  <c r="N529" i="9"/>
  <c r="O529" i="9"/>
  <c r="K530" i="9"/>
  <c r="L530" i="9"/>
  <c r="M530" i="9"/>
  <c r="N530" i="9"/>
  <c r="O530" i="9"/>
  <c r="K531" i="9"/>
  <c r="L531" i="9"/>
  <c r="M531" i="9"/>
  <c r="N531" i="9"/>
  <c r="O531" i="9"/>
  <c r="K532" i="9"/>
  <c r="L532" i="9"/>
  <c r="M532" i="9"/>
  <c r="N532" i="9"/>
  <c r="O532" i="9"/>
  <c r="K533" i="9"/>
  <c r="L533" i="9"/>
  <c r="M533" i="9"/>
  <c r="N533" i="9"/>
  <c r="O533" i="9"/>
  <c r="K534" i="9"/>
  <c r="L534" i="9"/>
  <c r="M534" i="9"/>
  <c r="N534" i="9"/>
  <c r="O534" i="9"/>
  <c r="K535" i="9"/>
  <c r="L535" i="9"/>
  <c r="M535" i="9"/>
  <c r="N535" i="9"/>
  <c r="O535" i="9"/>
  <c r="K536" i="9"/>
  <c r="L536" i="9"/>
  <c r="M536" i="9"/>
  <c r="N536" i="9"/>
  <c r="O536" i="9"/>
  <c r="K324" i="9"/>
  <c r="L324" i="9"/>
  <c r="M324" i="9"/>
  <c r="N324" i="9"/>
  <c r="O324" i="9"/>
  <c r="K170" i="9"/>
  <c r="L170" i="9"/>
  <c r="M170" i="9"/>
  <c r="N170" i="9"/>
  <c r="O170" i="9"/>
  <c r="K14" i="9"/>
  <c r="L14" i="9"/>
  <c r="M14" i="9"/>
  <c r="N14" i="9"/>
  <c r="O14" i="9"/>
  <c r="K537" i="9"/>
  <c r="L537" i="9"/>
  <c r="M537" i="9"/>
  <c r="N537" i="9"/>
  <c r="O537" i="9"/>
  <c r="K538" i="9"/>
  <c r="L538" i="9"/>
  <c r="M538" i="9"/>
  <c r="N538" i="9"/>
  <c r="O538" i="9"/>
  <c r="K181" i="9"/>
  <c r="L181" i="9"/>
  <c r="M181" i="9"/>
  <c r="N181" i="9"/>
  <c r="O181" i="9"/>
  <c r="K539" i="9"/>
  <c r="L539" i="9"/>
  <c r="M539" i="9"/>
  <c r="N539" i="9"/>
  <c r="O539" i="9"/>
  <c r="K540" i="9"/>
  <c r="L540" i="9"/>
  <c r="M540" i="9"/>
  <c r="N540" i="9"/>
  <c r="O540" i="9"/>
  <c r="K541" i="9"/>
  <c r="L541" i="9"/>
  <c r="M541" i="9"/>
  <c r="N541" i="9"/>
  <c r="O541" i="9"/>
  <c r="K542" i="9"/>
  <c r="L542" i="9"/>
  <c r="M542" i="9"/>
  <c r="N542" i="9"/>
  <c r="O542" i="9"/>
  <c r="K543" i="9"/>
  <c r="L543" i="9"/>
  <c r="M543" i="9"/>
  <c r="N543" i="9"/>
  <c r="O543" i="9"/>
  <c r="K544" i="9"/>
  <c r="L544" i="9"/>
  <c r="M544" i="9"/>
  <c r="N544" i="9"/>
  <c r="O544" i="9"/>
  <c r="K239" i="9"/>
  <c r="L239" i="9"/>
  <c r="M239" i="9"/>
  <c r="N239" i="9"/>
  <c r="O239" i="9"/>
  <c r="K322" i="9"/>
  <c r="L322" i="9"/>
  <c r="M322" i="9"/>
  <c r="N322" i="9"/>
  <c r="O322" i="9"/>
  <c r="K349" i="9"/>
  <c r="L349" i="9"/>
  <c r="M349" i="9"/>
  <c r="N349" i="9"/>
  <c r="O349" i="9"/>
  <c r="K127" i="9"/>
  <c r="L127" i="9"/>
  <c r="M127" i="9"/>
  <c r="N127" i="9"/>
  <c r="O127" i="9"/>
  <c r="K77" i="9"/>
  <c r="L77" i="9"/>
  <c r="M77" i="9"/>
  <c r="N77" i="9"/>
  <c r="O77" i="9"/>
  <c r="K54" i="9"/>
  <c r="L54" i="9"/>
  <c r="M54" i="9"/>
  <c r="N54" i="9"/>
  <c r="O54" i="9"/>
  <c r="K545" i="9"/>
  <c r="L545" i="9"/>
  <c r="M545" i="9"/>
  <c r="N545" i="9"/>
  <c r="O545" i="9"/>
  <c r="K102" i="9"/>
  <c r="L102" i="9"/>
  <c r="M102" i="9"/>
  <c r="N102" i="9"/>
  <c r="O102" i="9"/>
  <c r="K18" i="9"/>
  <c r="L18" i="9"/>
  <c r="M18" i="9"/>
  <c r="N18" i="9"/>
  <c r="O18" i="9"/>
  <c r="K108" i="9"/>
  <c r="L108" i="9"/>
  <c r="M108" i="9"/>
  <c r="N108" i="9"/>
  <c r="O108" i="9"/>
  <c r="K76" i="9"/>
  <c r="L76" i="9"/>
  <c r="M76" i="9"/>
  <c r="N76" i="9"/>
  <c r="O76" i="9"/>
  <c r="K277" i="9"/>
  <c r="L277" i="9"/>
  <c r="M277" i="9"/>
  <c r="N277" i="9"/>
  <c r="O277" i="9"/>
  <c r="K200" i="9"/>
  <c r="L200" i="9"/>
  <c r="M200" i="9"/>
  <c r="N200" i="9"/>
  <c r="O200" i="9"/>
  <c r="K178" i="9"/>
  <c r="L178" i="9"/>
  <c r="M178" i="9"/>
  <c r="N178" i="9"/>
  <c r="O178" i="9"/>
  <c r="K72" i="9"/>
  <c r="L72" i="9"/>
  <c r="M72" i="9"/>
  <c r="N72" i="9"/>
  <c r="O72" i="9"/>
  <c r="K21" i="9"/>
  <c r="L21" i="9"/>
  <c r="M21" i="9"/>
  <c r="N21" i="9"/>
  <c r="O21" i="9"/>
  <c r="K41" i="9"/>
  <c r="L41" i="9"/>
  <c r="M41" i="9"/>
  <c r="N41" i="9"/>
  <c r="O41" i="9"/>
  <c r="K298" i="9"/>
  <c r="L298" i="9"/>
  <c r="M298" i="9"/>
  <c r="N298" i="9"/>
  <c r="O298" i="9"/>
  <c r="K418" i="9"/>
  <c r="L418" i="9"/>
  <c r="M418" i="9"/>
  <c r="N418" i="9"/>
  <c r="O418" i="9"/>
  <c r="K372" i="9"/>
  <c r="L372" i="9"/>
  <c r="M372" i="9"/>
  <c r="N372" i="9"/>
  <c r="O372" i="9"/>
  <c r="K546" i="9"/>
  <c r="L546" i="9"/>
  <c r="M546" i="9"/>
  <c r="N546" i="9"/>
  <c r="O546" i="9"/>
  <c r="K38" i="9"/>
  <c r="L38" i="9"/>
  <c r="M38" i="9"/>
  <c r="N38" i="9"/>
  <c r="O38" i="9"/>
  <c r="K355" i="9"/>
  <c r="L355" i="9"/>
  <c r="M355" i="9"/>
  <c r="N355" i="9"/>
  <c r="O355" i="9"/>
  <c r="K226" i="9"/>
  <c r="L226" i="9"/>
  <c r="M226" i="9"/>
  <c r="N226" i="9"/>
  <c r="O226" i="9"/>
  <c r="K161" i="9"/>
  <c r="L161" i="9"/>
  <c r="M161" i="9"/>
  <c r="N161" i="9"/>
  <c r="O161" i="9"/>
  <c r="K547" i="9"/>
  <c r="L547" i="9"/>
  <c r="M547" i="9"/>
  <c r="N547" i="9"/>
  <c r="O547" i="9"/>
  <c r="K548" i="9"/>
  <c r="L548" i="9"/>
  <c r="M548" i="9"/>
  <c r="N548" i="9"/>
  <c r="O548" i="9"/>
  <c r="K549" i="9"/>
  <c r="L549" i="9"/>
  <c r="M549" i="9"/>
  <c r="N549" i="9"/>
  <c r="O549" i="9"/>
  <c r="K391" i="9"/>
  <c r="L391" i="9"/>
  <c r="M391" i="9"/>
  <c r="N391" i="9"/>
  <c r="O391" i="9"/>
  <c r="K187" i="9"/>
  <c r="L187" i="9"/>
  <c r="M187" i="9"/>
  <c r="N187" i="9"/>
  <c r="O187" i="9"/>
  <c r="K308" i="9"/>
  <c r="L308" i="9"/>
  <c r="M308" i="9"/>
  <c r="N308" i="9"/>
  <c r="O308" i="9"/>
  <c r="K218" i="9"/>
  <c r="L218" i="9"/>
  <c r="M218" i="9"/>
  <c r="N218" i="9"/>
  <c r="O218" i="9"/>
  <c r="K92" i="9"/>
  <c r="L92" i="9"/>
  <c r="M92" i="9"/>
  <c r="N92" i="9"/>
  <c r="O92" i="9"/>
  <c r="K334" i="9"/>
  <c r="L334" i="9"/>
  <c r="M334" i="9"/>
  <c r="N334" i="9"/>
  <c r="O334" i="9"/>
  <c r="K550" i="9"/>
  <c r="L550" i="9"/>
  <c r="M550" i="9"/>
  <c r="N550" i="9"/>
  <c r="O550" i="9"/>
  <c r="K551" i="9"/>
  <c r="L551" i="9"/>
  <c r="M551" i="9"/>
  <c r="N551" i="9"/>
  <c r="O551" i="9"/>
  <c r="K552" i="9"/>
  <c r="L552" i="9"/>
  <c r="M552" i="9"/>
  <c r="N552" i="9"/>
  <c r="O552" i="9"/>
  <c r="K553" i="9"/>
  <c r="L553" i="9"/>
  <c r="M553" i="9"/>
  <c r="N553" i="9"/>
  <c r="O553" i="9"/>
  <c r="K439" i="9"/>
  <c r="L439" i="9"/>
  <c r="M439" i="9"/>
  <c r="N439" i="9"/>
  <c r="O439" i="9"/>
  <c r="K338" i="9"/>
  <c r="L338" i="9"/>
  <c r="M338" i="9"/>
  <c r="N338" i="9"/>
  <c r="O338" i="9"/>
  <c r="K365" i="9"/>
  <c r="L365" i="9"/>
  <c r="M365" i="9"/>
  <c r="N365" i="9"/>
  <c r="O365" i="9"/>
  <c r="K554" i="9"/>
  <c r="L554" i="9"/>
  <c r="M554" i="9"/>
  <c r="N554" i="9"/>
  <c r="O554" i="9"/>
  <c r="K258" i="9"/>
  <c r="L258" i="9"/>
  <c r="M258" i="9"/>
  <c r="N258" i="9"/>
  <c r="O258" i="9"/>
  <c r="K555" i="9"/>
  <c r="L555" i="9"/>
  <c r="M555" i="9"/>
  <c r="N555" i="9"/>
  <c r="O555" i="9"/>
  <c r="K122" i="9"/>
  <c r="L122" i="9"/>
  <c r="M122" i="9"/>
  <c r="N122" i="9"/>
  <c r="O122" i="9"/>
  <c r="K318" i="9"/>
  <c r="L318" i="9"/>
  <c r="M318" i="9"/>
  <c r="N318" i="9"/>
  <c r="O318" i="9"/>
  <c r="K269" i="9"/>
  <c r="L269" i="9"/>
  <c r="M269" i="9"/>
  <c r="N269" i="9"/>
  <c r="O269" i="9"/>
  <c r="K153" i="9"/>
  <c r="L153" i="9"/>
  <c r="M153" i="9"/>
  <c r="N153" i="9"/>
  <c r="O153" i="9"/>
  <c r="K185" i="9"/>
  <c r="L185" i="9"/>
  <c r="M185" i="9"/>
  <c r="N185" i="9"/>
  <c r="O185" i="9"/>
  <c r="K556" i="9"/>
  <c r="L556" i="9"/>
  <c r="M556" i="9"/>
  <c r="N556" i="9"/>
  <c r="O556" i="9"/>
  <c r="K557" i="9"/>
  <c r="L557" i="9"/>
  <c r="M557" i="9"/>
  <c r="N557" i="9"/>
  <c r="O557" i="9"/>
  <c r="K433" i="9"/>
  <c r="L433" i="9"/>
  <c r="M433" i="9"/>
  <c r="N433" i="9"/>
  <c r="O433" i="9"/>
  <c r="K558" i="9"/>
  <c r="L558" i="9"/>
  <c r="M558" i="9"/>
  <c r="N558" i="9"/>
  <c r="O558" i="9"/>
  <c r="K266" i="9"/>
  <c r="L266" i="9"/>
  <c r="M266" i="9"/>
  <c r="N266" i="9"/>
  <c r="O266" i="9"/>
  <c r="K230" i="9"/>
  <c r="L230" i="9"/>
  <c r="M230" i="9"/>
  <c r="N230" i="9"/>
  <c r="O230" i="9"/>
  <c r="K559" i="9"/>
  <c r="L559" i="9"/>
  <c r="M559" i="9"/>
  <c r="N559" i="9"/>
  <c r="O559" i="9"/>
  <c r="K426" i="9"/>
  <c r="L426" i="9"/>
  <c r="M426" i="9"/>
  <c r="N426" i="9"/>
  <c r="O426" i="9"/>
  <c r="K560" i="9"/>
  <c r="L560" i="9"/>
  <c r="M560" i="9"/>
  <c r="N560" i="9"/>
  <c r="O560" i="9"/>
  <c r="K561" i="9"/>
  <c r="L561" i="9"/>
  <c r="M561" i="9"/>
  <c r="N561" i="9"/>
  <c r="O561" i="9"/>
  <c r="K141" i="9"/>
  <c r="L141" i="9"/>
  <c r="M141" i="9"/>
  <c r="N141" i="9"/>
  <c r="O141" i="9"/>
  <c r="K562" i="9"/>
  <c r="L562" i="9"/>
  <c r="M562" i="9"/>
  <c r="N562" i="9"/>
  <c r="O562" i="9"/>
  <c r="K385" i="9"/>
  <c r="L385" i="9"/>
  <c r="M385" i="9"/>
  <c r="N385" i="9"/>
  <c r="O385" i="9"/>
  <c r="K563" i="9"/>
  <c r="L563" i="9"/>
  <c r="M563" i="9"/>
  <c r="N563" i="9"/>
  <c r="O563" i="9"/>
  <c r="K564" i="9"/>
  <c r="L564" i="9"/>
  <c r="M564" i="9"/>
  <c r="N564" i="9"/>
  <c r="O564" i="9"/>
  <c r="K565" i="9"/>
  <c r="L565" i="9"/>
  <c r="M565" i="9"/>
  <c r="N565" i="9"/>
  <c r="O565" i="9"/>
  <c r="K214" i="9"/>
  <c r="L214" i="9"/>
  <c r="M214" i="9"/>
  <c r="N214" i="9"/>
  <c r="O214" i="9"/>
  <c r="K358" i="9"/>
  <c r="L358" i="9"/>
  <c r="M358" i="9"/>
  <c r="N358" i="9"/>
  <c r="O358" i="9"/>
  <c r="K195" i="9"/>
  <c r="L195" i="9"/>
  <c r="M195" i="9"/>
  <c r="N195" i="9"/>
  <c r="O195" i="9"/>
  <c r="K566" i="9"/>
  <c r="L566" i="9"/>
  <c r="M566" i="9"/>
  <c r="N566" i="9"/>
  <c r="O566" i="9"/>
  <c r="K413" i="9"/>
  <c r="L413" i="9"/>
  <c r="M413" i="9"/>
  <c r="N413" i="9"/>
  <c r="O413" i="9"/>
  <c r="K293" i="9"/>
  <c r="L293" i="9"/>
  <c r="M293" i="9"/>
  <c r="N293" i="9"/>
  <c r="O293" i="9"/>
  <c r="K309" i="9"/>
  <c r="L309" i="9"/>
  <c r="M309" i="9"/>
  <c r="N309" i="9"/>
  <c r="O309" i="9"/>
  <c r="K171" i="9"/>
  <c r="L171" i="9"/>
  <c r="M171" i="9"/>
  <c r="N171" i="9"/>
  <c r="O171" i="9"/>
  <c r="K567" i="9"/>
  <c r="L567" i="9"/>
  <c r="M567" i="9"/>
  <c r="N567" i="9"/>
  <c r="O567" i="9"/>
  <c r="K568" i="9"/>
  <c r="L568" i="9"/>
  <c r="M568" i="9"/>
  <c r="N568" i="9"/>
  <c r="O568" i="9"/>
  <c r="K569" i="9"/>
  <c r="L569" i="9"/>
  <c r="M569" i="9"/>
  <c r="N569" i="9"/>
  <c r="O569" i="9"/>
  <c r="K570" i="9"/>
  <c r="L570" i="9"/>
  <c r="M570" i="9"/>
  <c r="N570" i="9"/>
  <c r="O570" i="9"/>
  <c r="K401" i="9"/>
  <c r="L401" i="9"/>
  <c r="M401" i="9"/>
  <c r="N401" i="9"/>
  <c r="O401" i="9"/>
  <c r="K571" i="9"/>
  <c r="L571" i="9"/>
  <c r="M571" i="9"/>
  <c r="N571" i="9"/>
  <c r="O571" i="9"/>
  <c r="K572" i="9"/>
  <c r="L572" i="9"/>
  <c r="M572" i="9"/>
  <c r="N572" i="9"/>
  <c r="O572" i="9"/>
  <c r="K573" i="9"/>
  <c r="L573" i="9"/>
  <c r="M573" i="9"/>
  <c r="N573" i="9"/>
  <c r="O573" i="9"/>
  <c r="K574" i="9"/>
  <c r="L574" i="9"/>
  <c r="M574" i="9"/>
  <c r="N574" i="9"/>
  <c r="O574" i="9"/>
  <c r="K575" i="9"/>
  <c r="L575" i="9"/>
  <c r="M575" i="9"/>
  <c r="N575" i="9"/>
  <c r="O575" i="9"/>
  <c r="K402" i="9"/>
  <c r="L402" i="9"/>
  <c r="M402" i="9"/>
  <c r="N402" i="9"/>
  <c r="O402" i="9"/>
  <c r="K576" i="9"/>
  <c r="L576" i="9"/>
  <c r="M576" i="9"/>
  <c r="N576" i="9"/>
  <c r="O576" i="9"/>
  <c r="K577" i="9"/>
  <c r="L577" i="9"/>
  <c r="M577" i="9"/>
  <c r="N577" i="9"/>
  <c r="O577" i="9"/>
  <c r="K578" i="9"/>
  <c r="L578" i="9"/>
  <c r="M578" i="9"/>
  <c r="N578" i="9"/>
  <c r="O578" i="9"/>
  <c r="K16" i="9"/>
  <c r="L16" i="9"/>
  <c r="M16" i="9"/>
  <c r="N16" i="9"/>
  <c r="O16" i="9"/>
  <c r="K206" i="9"/>
  <c r="L206" i="9"/>
  <c r="M206" i="9"/>
  <c r="N206" i="9"/>
  <c r="O206" i="9"/>
  <c r="K3" i="9"/>
  <c r="L3" i="9"/>
  <c r="M3" i="9"/>
  <c r="N3" i="9"/>
  <c r="O3" i="9"/>
  <c r="K101" i="9"/>
  <c r="L101" i="9"/>
  <c r="M101" i="9"/>
  <c r="N101" i="9"/>
  <c r="O101" i="9"/>
  <c r="K9" i="9"/>
  <c r="L9" i="9"/>
  <c r="M9" i="9"/>
  <c r="N9" i="9"/>
  <c r="O9" i="9"/>
  <c r="K204" i="9"/>
  <c r="L204" i="9"/>
  <c r="M204" i="9"/>
  <c r="N204" i="9"/>
  <c r="O204" i="9"/>
  <c r="K135" i="9"/>
  <c r="L135" i="9"/>
  <c r="M135" i="9"/>
  <c r="N135" i="9"/>
  <c r="O135" i="9"/>
  <c r="K137" i="9"/>
  <c r="L137" i="9"/>
  <c r="M137" i="9"/>
  <c r="N137" i="9"/>
  <c r="O137" i="9"/>
  <c r="K313" i="9"/>
  <c r="L313" i="9"/>
  <c r="M313" i="9"/>
  <c r="N313" i="9"/>
  <c r="O313" i="9"/>
  <c r="K180" i="9"/>
  <c r="L180" i="9"/>
  <c r="M180" i="9"/>
  <c r="N180" i="9"/>
  <c r="O180" i="9"/>
  <c r="K98" i="9"/>
  <c r="L98" i="9"/>
  <c r="M98" i="9"/>
  <c r="N98" i="9"/>
  <c r="O98" i="9"/>
  <c r="K115" i="9"/>
  <c r="L115" i="9"/>
  <c r="M115" i="9"/>
  <c r="N115" i="9"/>
  <c r="O115" i="9"/>
  <c r="K323" i="9"/>
  <c r="L323" i="9"/>
  <c r="M323" i="9"/>
  <c r="N323" i="9"/>
  <c r="O323" i="9"/>
  <c r="K375" i="9"/>
  <c r="L375" i="9"/>
  <c r="M375" i="9"/>
  <c r="N375" i="9"/>
  <c r="O375" i="9"/>
  <c r="K579" i="9"/>
  <c r="L579" i="9"/>
  <c r="M579" i="9"/>
  <c r="N579" i="9"/>
  <c r="O579" i="9"/>
  <c r="K580" i="9"/>
  <c r="L580" i="9"/>
  <c r="M580" i="9"/>
  <c r="N580" i="9"/>
  <c r="O580" i="9"/>
  <c r="K134" i="9"/>
  <c r="L134" i="9"/>
  <c r="M134" i="9"/>
  <c r="N134" i="9"/>
  <c r="O134" i="9"/>
  <c r="K435" i="9"/>
  <c r="L435" i="9"/>
  <c r="M435" i="9"/>
  <c r="N435" i="9"/>
  <c r="O435" i="9"/>
  <c r="K175" i="9"/>
  <c r="L175" i="9"/>
  <c r="M175" i="9"/>
  <c r="N175" i="9"/>
  <c r="O175" i="9"/>
  <c r="K163" i="9"/>
  <c r="L163" i="9"/>
  <c r="M163" i="9"/>
  <c r="N163" i="9"/>
  <c r="O163" i="9"/>
  <c r="K291" i="9"/>
  <c r="L291" i="9"/>
  <c r="M291" i="9"/>
  <c r="N291" i="9"/>
  <c r="O291" i="9"/>
  <c r="K304" i="9"/>
  <c r="L304" i="9"/>
  <c r="M304" i="9"/>
  <c r="N304" i="9"/>
  <c r="O304" i="9"/>
  <c r="K90" i="9"/>
  <c r="L90" i="9"/>
  <c r="M90" i="9"/>
  <c r="N90" i="9"/>
  <c r="O90" i="9"/>
  <c r="K254" i="9"/>
  <c r="L254" i="9"/>
  <c r="M254" i="9"/>
  <c r="N254" i="9"/>
  <c r="O254" i="9"/>
  <c r="K149" i="9"/>
  <c r="L149" i="9"/>
  <c r="M149" i="9"/>
  <c r="N149" i="9"/>
  <c r="O149" i="9"/>
  <c r="K216" i="9"/>
  <c r="L216" i="9"/>
  <c r="M216" i="9"/>
  <c r="N216" i="9"/>
  <c r="O216" i="9"/>
  <c r="K241" i="9"/>
  <c r="L241" i="9"/>
  <c r="M241" i="9"/>
  <c r="N241" i="9"/>
  <c r="O241" i="9"/>
  <c r="K581" i="9"/>
  <c r="L581" i="9"/>
  <c r="M581" i="9"/>
  <c r="N581" i="9"/>
  <c r="O581" i="9"/>
  <c r="K268" i="9"/>
  <c r="L268" i="9"/>
  <c r="M268" i="9"/>
  <c r="N268" i="9"/>
  <c r="O268" i="9"/>
  <c r="K190" i="9"/>
  <c r="L190" i="9"/>
  <c r="M190" i="9"/>
  <c r="N190" i="9"/>
  <c r="O190" i="9"/>
  <c r="K325" i="9"/>
  <c r="L325" i="9"/>
  <c r="M325" i="9"/>
  <c r="N325" i="9"/>
  <c r="O325" i="9"/>
  <c r="K257" i="9"/>
  <c r="L257" i="9"/>
  <c r="M257" i="9"/>
  <c r="N257" i="9"/>
  <c r="O257" i="9"/>
  <c r="K253" i="9"/>
  <c r="L253" i="9"/>
  <c r="M253" i="9"/>
  <c r="N253" i="9"/>
  <c r="O253" i="9"/>
  <c r="K42" i="9"/>
  <c r="L42" i="9"/>
  <c r="M42" i="9"/>
  <c r="N42" i="9"/>
  <c r="O42" i="9"/>
  <c r="K417" i="9"/>
  <c r="L417" i="9"/>
  <c r="M417" i="9"/>
  <c r="N417" i="9"/>
  <c r="O417" i="9"/>
  <c r="K188" i="9"/>
  <c r="L188" i="9"/>
  <c r="M188" i="9"/>
  <c r="N188" i="9"/>
  <c r="O188" i="9"/>
  <c r="K336" i="9"/>
  <c r="L336" i="9"/>
  <c r="M336" i="9"/>
  <c r="N336" i="9"/>
  <c r="O336" i="9"/>
  <c r="K438" i="9"/>
  <c r="L438" i="9"/>
  <c r="M438" i="9"/>
  <c r="N438" i="9"/>
  <c r="O438" i="9"/>
  <c r="K321" i="9"/>
  <c r="L321" i="9"/>
  <c r="M321" i="9"/>
  <c r="N321" i="9"/>
  <c r="O321" i="9"/>
  <c r="K373" i="9"/>
  <c r="L373" i="9"/>
  <c r="M373" i="9"/>
  <c r="N373" i="9"/>
  <c r="O373" i="9"/>
  <c r="K419" i="9"/>
  <c r="L419" i="9"/>
  <c r="M419" i="9"/>
  <c r="N419" i="9"/>
  <c r="O419" i="9"/>
  <c r="K582" i="9"/>
  <c r="L582" i="9"/>
  <c r="M582" i="9"/>
  <c r="N582" i="9"/>
  <c r="O582" i="9"/>
  <c r="K299" i="9"/>
  <c r="L299" i="9"/>
  <c r="M299" i="9"/>
  <c r="N299" i="9"/>
  <c r="O299" i="9"/>
  <c r="K583" i="9"/>
  <c r="L583" i="9"/>
  <c r="M583" i="9"/>
  <c r="N583" i="9"/>
  <c r="O583" i="9"/>
  <c r="K192" i="9"/>
  <c r="L192" i="9"/>
  <c r="M192" i="9"/>
  <c r="N192" i="9"/>
  <c r="O192" i="9"/>
  <c r="K314" i="9"/>
  <c r="L314" i="9"/>
  <c r="M314" i="9"/>
  <c r="N314" i="9"/>
  <c r="O314" i="9"/>
  <c r="K584" i="9"/>
  <c r="L584" i="9"/>
  <c r="M584" i="9"/>
  <c r="N584" i="9"/>
  <c r="O584" i="9"/>
  <c r="K249" i="9"/>
  <c r="L249" i="9"/>
  <c r="M249" i="9"/>
  <c r="N249" i="9"/>
  <c r="O249" i="9"/>
  <c r="K395" i="9"/>
  <c r="L395" i="9"/>
  <c r="M395" i="9"/>
  <c r="N395" i="9"/>
  <c r="O395" i="9"/>
  <c r="K403" i="9"/>
  <c r="L403" i="9"/>
  <c r="M403" i="9"/>
  <c r="N403" i="9"/>
  <c r="O403" i="9"/>
  <c r="K585" i="9"/>
  <c r="L585" i="9"/>
  <c r="M585" i="9"/>
  <c r="N585" i="9"/>
  <c r="O585" i="9"/>
  <c r="K586" i="9"/>
  <c r="L586" i="9"/>
  <c r="M586" i="9"/>
  <c r="N586" i="9"/>
  <c r="O586" i="9"/>
  <c r="K408" i="9"/>
  <c r="L408" i="9"/>
  <c r="M408" i="9"/>
  <c r="N408" i="9"/>
  <c r="O408" i="9"/>
  <c r="K368" i="9"/>
  <c r="L368" i="9"/>
  <c r="M368" i="9"/>
  <c r="N368" i="9"/>
  <c r="O368" i="9"/>
  <c r="K587" i="9"/>
  <c r="L587" i="9"/>
  <c r="M587" i="9"/>
  <c r="N587" i="9"/>
  <c r="O587" i="9"/>
  <c r="K588" i="9"/>
  <c r="L588" i="9"/>
  <c r="M588" i="9"/>
  <c r="N588" i="9"/>
  <c r="O588" i="9"/>
  <c r="K589" i="9"/>
  <c r="L589" i="9"/>
  <c r="M589" i="9"/>
  <c r="N589" i="9"/>
  <c r="O589" i="9"/>
  <c r="K590" i="9"/>
  <c r="L590" i="9"/>
  <c r="M590" i="9"/>
  <c r="N590" i="9"/>
  <c r="O590" i="9"/>
  <c r="K591" i="9"/>
  <c r="L591" i="9"/>
  <c r="M591" i="9"/>
  <c r="N591" i="9"/>
  <c r="O591" i="9"/>
  <c r="K424" i="9"/>
  <c r="L424" i="9"/>
  <c r="M424" i="9"/>
  <c r="N424" i="9"/>
  <c r="O424" i="9"/>
  <c r="K362" i="9"/>
  <c r="L362" i="9"/>
  <c r="M362" i="9"/>
  <c r="N362" i="9"/>
  <c r="O362" i="9"/>
  <c r="K112" i="9"/>
  <c r="L112" i="9"/>
  <c r="M112" i="9"/>
  <c r="N112" i="9"/>
  <c r="O112" i="9"/>
  <c r="K592" i="9"/>
  <c r="L592" i="9"/>
  <c r="M592" i="9"/>
  <c r="N592" i="9"/>
  <c r="O592" i="9"/>
  <c r="K593" i="9"/>
  <c r="L593" i="9"/>
  <c r="M593" i="9"/>
  <c r="N593" i="9"/>
  <c r="O593" i="9"/>
  <c r="K128" i="9"/>
  <c r="L128" i="9"/>
  <c r="M128" i="9"/>
  <c r="N128" i="9"/>
  <c r="O128" i="9"/>
  <c r="K594" i="9"/>
  <c r="L594" i="9"/>
  <c r="M594" i="9"/>
  <c r="N594" i="9"/>
  <c r="O594" i="9"/>
  <c r="K595" i="9"/>
  <c r="L595" i="9"/>
  <c r="M595" i="9"/>
  <c r="N595" i="9"/>
  <c r="O595" i="9"/>
  <c r="K596" i="9"/>
  <c r="L596" i="9"/>
  <c r="M596" i="9"/>
  <c r="N596" i="9"/>
  <c r="O596" i="9"/>
  <c r="K597" i="9"/>
  <c r="L597" i="9"/>
  <c r="M597" i="9"/>
  <c r="N597" i="9"/>
  <c r="O597" i="9"/>
  <c r="K598" i="9"/>
  <c r="L598" i="9"/>
  <c r="M598" i="9"/>
  <c r="N598" i="9"/>
  <c r="O598" i="9"/>
  <c r="K599" i="9"/>
  <c r="L599" i="9"/>
  <c r="M599" i="9"/>
  <c r="N599" i="9"/>
  <c r="O599" i="9"/>
  <c r="K270" i="9"/>
  <c r="L270" i="9"/>
  <c r="M270" i="9"/>
  <c r="N270" i="9"/>
  <c r="O270" i="9"/>
  <c r="K354" i="9"/>
  <c r="L354" i="9"/>
  <c r="M354" i="9"/>
  <c r="N354" i="9"/>
  <c r="O354" i="9"/>
  <c r="K600" i="9"/>
  <c r="L600" i="9"/>
  <c r="M600" i="9"/>
  <c r="N600" i="9"/>
  <c r="O600" i="9"/>
  <c r="K601" i="9"/>
  <c r="L601" i="9"/>
  <c r="M601" i="9"/>
  <c r="N601" i="9"/>
  <c r="O601" i="9"/>
  <c r="K602" i="9"/>
  <c r="L602" i="9"/>
  <c r="M602" i="9"/>
  <c r="N602" i="9"/>
  <c r="O602" i="9"/>
  <c r="K603" i="9"/>
  <c r="L603" i="9"/>
  <c r="M603" i="9"/>
  <c r="N603" i="9"/>
  <c r="O603" i="9"/>
  <c r="K604" i="9"/>
  <c r="L604" i="9"/>
  <c r="M604" i="9"/>
  <c r="N604" i="9"/>
  <c r="O604" i="9"/>
  <c r="K605" i="9"/>
  <c r="L605" i="9"/>
  <c r="M605" i="9"/>
  <c r="N605" i="9"/>
  <c r="O605" i="9"/>
  <c r="K606" i="9"/>
  <c r="L606" i="9"/>
  <c r="M606" i="9"/>
  <c r="N606" i="9"/>
  <c r="O606" i="9"/>
  <c r="K392" i="9"/>
  <c r="L392" i="9"/>
  <c r="M392" i="9"/>
  <c r="N392" i="9"/>
  <c r="O392" i="9"/>
  <c r="K607" i="9"/>
  <c r="L607" i="9"/>
  <c r="M607" i="9"/>
  <c r="N607" i="9"/>
  <c r="O607" i="9"/>
  <c r="K608" i="9"/>
  <c r="L608" i="9"/>
  <c r="M608" i="9"/>
  <c r="N608" i="9"/>
  <c r="O608" i="9"/>
  <c r="K609" i="9"/>
  <c r="L609" i="9"/>
  <c r="M609" i="9"/>
  <c r="N609" i="9"/>
  <c r="O609" i="9"/>
  <c r="K610" i="9"/>
  <c r="L610" i="9"/>
  <c r="M610" i="9"/>
  <c r="N610" i="9"/>
  <c r="O610" i="9"/>
  <c r="K611" i="9"/>
  <c r="L611" i="9"/>
  <c r="M611" i="9"/>
  <c r="N611" i="9"/>
  <c r="O611" i="9"/>
  <c r="K612" i="9"/>
  <c r="L612" i="9"/>
  <c r="M612" i="9"/>
  <c r="N612" i="9"/>
  <c r="O612" i="9"/>
  <c r="K613" i="9"/>
  <c r="L613" i="9"/>
  <c r="M613" i="9"/>
  <c r="N613" i="9"/>
  <c r="O613" i="9"/>
  <c r="K614" i="9"/>
  <c r="L614" i="9"/>
  <c r="M614" i="9"/>
  <c r="N614" i="9"/>
  <c r="O614" i="9"/>
  <c r="K615" i="9"/>
  <c r="L615" i="9"/>
  <c r="M615" i="9"/>
  <c r="N615" i="9"/>
  <c r="O615" i="9"/>
  <c r="K616" i="9"/>
  <c r="L616" i="9"/>
  <c r="M616" i="9"/>
  <c r="N616" i="9"/>
  <c r="O616" i="9"/>
  <c r="K617" i="9"/>
  <c r="L617" i="9"/>
  <c r="M617" i="9"/>
  <c r="N617" i="9"/>
  <c r="O617" i="9"/>
  <c r="K618" i="9"/>
  <c r="L618" i="9"/>
  <c r="M618" i="9"/>
  <c r="N618" i="9"/>
  <c r="O618" i="9"/>
  <c r="K619" i="9"/>
  <c r="L619" i="9"/>
  <c r="M619" i="9"/>
  <c r="N619" i="9"/>
  <c r="O619" i="9"/>
  <c r="K620" i="9"/>
  <c r="L620" i="9"/>
  <c r="M620" i="9"/>
  <c r="N620" i="9"/>
  <c r="O620" i="9"/>
  <c r="K621" i="9"/>
  <c r="L621" i="9"/>
  <c r="M621" i="9"/>
  <c r="N621" i="9"/>
  <c r="O621" i="9"/>
  <c r="K622" i="9"/>
  <c r="L622" i="9"/>
  <c r="M622" i="9"/>
  <c r="N622" i="9"/>
  <c r="O622" i="9"/>
  <c r="K399" i="9"/>
  <c r="L399" i="9"/>
  <c r="M399" i="9"/>
  <c r="N399" i="9"/>
  <c r="O399" i="9"/>
  <c r="K623" i="9"/>
  <c r="L623" i="9"/>
  <c r="M623" i="9"/>
  <c r="N623" i="9"/>
  <c r="O623" i="9"/>
  <c r="K624" i="9"/>
  <c r="L624" i="9"/>
  <c r="M624" i="9"/>
  <c r="N624" i="9"/>
  <c r="O624" i="9"/>
  <c r="K414" i="9"/>
  <c r="L414" i="9"/>
  <c r="M414" i="9"/>
  <c r="N414" i="9"/>
  <c r="O414" i="9"/>
  <c r="K625" i="9"/>
  <c r="L625" i="9"/>
  <c r="M625" i="9"/>
  <c r="N625" i="9"/>
  <c r="O625" i="9"/>
  <c r="K99" i="9"/>
  <c r="L99" i="9"/>
  <c r="M99" i="9"/>
  <c r="N99" i="9"/>
  <c r="O99" i="9"/>
  <c r="K626" i="9"/>
  <c r="L626" i="9"/>
  <c r="M626" i="9"/>
  <c r="N626" i="9"/>
  <c r="O626" i="9"/>
  <c r="K627" i="9"/>
  <c r="L627" i="9"/>
  <c r="M627" i="9"/>
  <c r="N627" i="9"/>
  <c r="O627" i="9"/>
  <c r="K628" i="9"/>
  <c r="L628" i="9"/>
  <c r="M628" i="9"/>
  <c r="N628" i="9"/>
  <c r="O628" i="9"/>
  <c r="K629" i="9"/>
  <c r="L629" i="9"/>
  <c r="M629" i="9"/>
  <c r="N629" i="9"/>
  <c r="O629" i="9"/>
  <c r="K262" i="9"/>
  <c r="L262" i="9"/>
  <c r="M262" i="9"/>
  <c r="N262" i="9"/>
  <c r="O262" i="9"/>
  <c r="K630" i="9"/>
  <c r="L630" i="9"/>
  <c r="M630" i="9"/>
  <c r="N630" i="9"/>
  <c r="O630" i="9"/>
  <c r="K350" i="9"/>
  <c r="L350" i="9"/>
  <c r="M350" i="9"/>
  <c r="N350" i="9"/>
  <c r="O350" i="9"/>
  <c r="K631" i="9"/>
  <c r="L631" i="9"/>
  <c r="M631" i="9"/>
  <c r="N631" i="9"/>
  <c r="O631" i="9"/>
  <c r="K632" i="9"/>
  <c r="L632" i="9"/>
  <c r="M632" i="9"/>
  <c r="N632" i="9"/>
  <c r="O632" i="9"/>
  <c r="K633" i="9"/>
  <c r="L633" i="9"/>
  <c r="M633" i="9"/>
  <c r="N633" i="9"/>
  <c r="O633" i="9"/>
  <c r="K634" i="9"/>
  <c r="L634" i="9"/>
  <c r="M634" i="9"/>
  <c r="N634" i="9"/>
  <c r="O634" i="9"/>
  <c r="K635" i="9"/>
  <c r="L635" i="9"/>
  <c r="M635" i="9"/>
  <c r="N635" i="9"/>
  <c r="O635" i="9"/>
  <c r="K636" i="9"/>
  <c r="L636" i="9"/>
  <c r="M636" i="9"/>
  <c r="N636" i="9"/>
  <c r="O636" i="9"/>
  <c r="K637" i="9"/>
  <c r="L637" i="9"/>
  <c r="M637" i="9"/>
  <c r="N637" i="9"/>
  <c r="O637" i="9"/>
  <c r="K638" i="9"/>
  <c r="L638" i="9"/>
  <c r="M638" i="9"/>
  <c r="N638" i="9"/>
  <c r="O638" i="9"/>
  <c r="K639" i="9"/>
  <c r="L639" i="9"/>
  <c r="M639" i="9"/>
  <c r="N639" i="9"/>
  <c r="O639" i="9"/>
  <c r="K640" i="9"/>
  <c r="L640" i="9"/>
  <c r="M640" i="9"/>
  <c r="N640" i="9"/>
  <c r="O640" i="9"/>
  <c r="K400" i="9"/>
  <c r="L400" i="9"/>
  <c r="M400" i="9"/>
  <c r="N400" i="9"/>
  <c r="O400" i="9"/>
  <c r="K341" i="9"/>
  <c r="L341" i="9"/>
  <c r="M341" i="9"/>
  <c r="N341" i="9"/>
  <c r="O341" i="9"/>
  <c r="K641" i="9"/>
  <c r="L641" i="9"/>
  <c r="M641" i="9"/>
  <c r="N641" i="9"/>
  <c r="O641" i="9"/>
  <c r="K642" i="9"/>
  <c r="L642" i="9"/>
  <c r="M642" i="9"/>
  <c r="N642" i="9"/>
  <c r="O642" i="9"/>
  <c r="K643" i="9"/>
  <c r="L643" i="9"/>
  <c r="M643" i="9"/>
  <c r="N643" i="9"/>
  <c r="O643" i="9"/>
  <c r="K644" i="9"/>
  <c r="L644" i="9"/>
  <c r="M644" i="9"/>
  <c r="N644" i="9"/>
  <c r="O644" i="9"/>
  <c r="K645" i="9"/>
  <c r="L645" i="9"/>
  <c r="M645" i="9"/>
  <c r="N645" i="9"/>
  <c r="O645" i="9"/>
  <c r="K646" i="9"/>
  <c r="L646" i="9"/>
  <c r="M646" i="9"/>
  <c r="N646" i="9"/>
  <c r="O646" i="9"/>
  <c r="K282" i="9"/>
  <c r="L282" i="9"/>
  <c r="M282" i="9"/>
  <c r="N282" i="9"/>
  <c r="O282" i="9"/>
  <c r="K647" i="9"/>
  <c r="L647" i="9"/>
  <c r="M647" i="9"/>
  <c r="N647" i="9"/>
  <c r="O647" i="9"/>
  <c r="K648" i="9"/>
  <c r="L648" i="9"/>
  <c r="M648" i="9"/>
  <c r="N648" i="9"/>
  <c r="O648" i="9"/>
  <c r="K649" i="9"/>
  <c r="L649" i="9"/>
  <c r="M649" i="9"/>
  <c r="N649" i="9"/>
  <c r="O649" i="9"/>
  <c r="K650" i="9"/>
  <c r="L650" i="9"/>
  <c r="M650" i="9"/>
  <c r="N650" i="9"/>
  <c r="O650" i="9"/>
  <c r="K651" i="9"/>
  <c r="L651" i="9"/>
  <c r="M651" i="9"/>
  <c r="N651" i="9"/>
  <c r="O651" i="9"/>
  <c r="K652" i="9"/>
  <c r="L652" i="9"/>
  <c r="M652" i="9"/>
  <c r="N652" i="9"/>
  <c r="O652" i="9"/>
  <c r="K653" i="9"/>
  <c r="L653" i="9"/>
  <c r="M653" i="9"/>
  <c r="N653" i="9"/>
  <c r="O653" i="9"/>
  <c r="K654" i="9"/>
  <c r="L654" i="9"/>
  <c r="M654" i="9"/>
  <c r="N654" i="9"/>
  <c r="O654" i="9"/>
  <c r="K655" i="9"/>
  <c r="L655" i="9"/>
  <c r="M655" i="9"/>
  <c r="N655" i="9"/>
  <c r="O655" i="9"/>
  <c r="K656" i="9"/>
  <c r="L656" i="9"/>
  <c r="M656" i="9"/>
  <c r="N656" i="9"/>
  <c r="O656" i="9"/>
  <c r="K657" i="9"/>
  <c r="L657" i="9"/>
  <c r="M657" i="9"/>
  <c r="N657" i="9"/>
  <c r="O657" i="9"/>
  <c r="K658" i="9"/>
  <c r="L658" i="9"/>
  <c r="M658" i="9"/>
  <c r="N658" i="9"/>
  <c r="O658" i="9"/>
  <c r="K659" i="9"/>
  <c r="L659" i="9"/>
  <c r="M659" i="9"/>
  <c r="N659" i="9"/>
  <c r="O659" i="9"/>
  <c r="K660" i="9"/>
  <c r="L660" i="9"/>
  <c r="M660" i="9"/>
  <c r="N660" i="9"/>
  <c r="O660" i="9"/>
  <c r="K661" i="9"/>
  <c r="L661" i="9"/>
  <c r="M661" i="9"/>
  <c r="N661" i="9"/>
  <c r="O661" i="9"/>
  <c r="K662" i="9"/>
  <c r="L662" i="9"/>
  <c r="M662" i="9"/>
  <c r="N662" i="9"/>
  <c r="O662" i="9"/>
  <c r="K663" i="9"/>
  <c r="L663" i="9"/>
  <c r="M663" i="9"/>
  <c r="N663" i="9"/>
  <c r="O663" i="9"/>
  <c r="K664" i="9"/>
  <c r="L664" i="9"/>
  <c r="M664" i="9"/>
  <c r="N664" i="9"/>
  <c r="O664" i="9"/>
  <c r="K665" i="9"/>
  <c r="L665" i="9"/>
  <c r="M665" i="9"/>
  <c r="N665" i="9"/>
  <c r="O665" i="9"/>
  <c r="K666" i="9"/>
  <c r="L666" i="9"/>
  <c r="M666" i="9"/>
  <c r="N666" i="9"/>
  <c r="O666" i="9"/>
  <c r="K667" i="9"/>
  <c r="L667" i="9"/>
  <c r="M667" i="9"/>
  <c r="N667" i="9"/>
  <c r="O667" i="9"/>
  <c r="K668" i="9"/>
  <c r="L668" i="9"/>
  <c r="M668" i="9"/>
  <c r="N668" i="9"/>
  <c r="O668" i="9"/>
  <c r="K669" i="9"/>
  <c r="L669" i="9"/>
  <c r="M669" i="9"/>
  <c r="N669" i="9"/>
  <c r="O669" i="9"/>
  <c r="K59" i="9"/>
  <c r="L59" i="9"/>
  <c r="M59" i="9"/>
  <c r="N59" i="9"/>
  <c r="O59" i="9"/>
  <c r="K670" i="9"/>
  <c r="L670" i="9"/>
  <c r="M670" i="9"/>
  <c r="N670" i="9"/>
  <c r="O670" i="9"/>
  <c r="K129" i="9"/>
  <c r="L129" i="9"/>
  <c r="M129" i="9"/>
  <c r="N129" i="9"/>
  <c r="O129" i="9"/>
  <c r="K165" i="9"/>
  <c r="L165" i="9"/>
  <c r="M165" i="9"/>
  <c r="N165" i="9"/>
  <c r="O165" i="9"/>
  <c r="K183" i="9"/>
  <c r="L183" i="9"/>
  <c r="M183" i="9"/>
  <c r="N183" i="9"/>
  <c r="O183" i="9"/>
  <c r="K91" i="9"/>
  <c r="L91" i="9"/>
  <c r="M91" i="9"/>
  <c r="N91" i="9"/>
  <c r="O91" i="9"/>
  <c r="K233" i="9"/>
  <c r="L233" i="9"/>
  <c r="M233" i="9"/>
  <c r="N233" i="9"/>
  <c r="O233" i="9"/>
  <c r="K205" i="9"/>
  <c r="L205" i="9"/>
  <c r="M205" i="9"/>
  <c r="N205" i="9"/>
  <c r="O205" i="9"/>
  <c r="K222" i="9"/>
  <c r="L222" i="9"/>
  <c r="M222" i="9"/>
  <c r="N222" i="9"/>
  <c r="O222" i="9"/>
  <c r="K124" i="9"/>
  <c r="L124" i="9"/>
  <c r="M124" i="9"/>
  <c r="N124" i="9"/>
  <c r="O124" i="9"/>
  <c r="K159" i="9"/>
  <c r="L159" i="9"/>
  <c r="M159" i="9"/>
  <c r="N159" i="9"/>
  <c r="O159" i="9"/>
  <c r="K142" i="9"/>
  <c r="L142" i="9"/>
  <c r="M142" i="9"/>
  <c r="N142" i="9"/>
  <c r="O142" i="9"/>
  <c r="K434" i="9"/>
  <c r="L434" i="9"/>
  <c r="M434" i="9"/>
  <c r="N434" i="9"/>
  <c r="O434" i="9"/>
  <c r="K430" i="9"/>
  <c r="L430" i="9"/>
  <c r="M430" i="9"/>
  <c r="N430" i="9"/>
  <c r="O430" i="9"/>
  <c r="K671" i="9"/>
  <c r="L671" i="9"/>
  <c r="M671" i="9"/>
  <c r="N671" i="9"/>
  <c r="O671" i="9"/>
  <c r="K276" i="9"/>
  <c r="L276" i="9"/>
  <c r="M276" i="9"/>
  <c r="N276" i="9"/>
  <c r="O276" i="9"/>
  <c r="K220" i="9"/>
  <c r="L220" i="9"/>
  <c r="M220" i="9"/>
  <c r="N220" i="9"/>
  <c r="O220" i="9"/>
  <c r="K672" i="9"/>
  <c r="L672" i="9"/>
  <c r="M672" i="9"/>
  <c r="N672" i="9"/>
  <c r="O672" i="9"/>
  <c r="K240" i="9"/>
  <c r="L240" i="9"/>
  <c r="M240" i="9"/>
  <c r="N240" i="9"/>
  <c r="O240" i="9"/>
  <c r="K179" i="9"/>
  <c r="L179" i="9"/>
  <c r="M179" i="9"/>
  <c r="N179" i="9"/>
  <c r="O179" i="9"/>
  <c r="K333" i="9"/>
  <c r="L333" i="9"/>
  <c r="M333" i="9"/>
  <c r="N333" i="9"/>
  <c r="O333" i="9"/>
  <c r="K331" i="9"/>
  <c r="L331" i="9"/>
  <c r="M331" i="9"/>
  <c r="N331" i="9"/>
  <c r="O331" i="9"/>
  <c r="K673" i="9"/>
  <c r="L673" i="9"/>
  <c r="M673" i="9"/>
  <c r="N673" i="9"/>
  <c r="O673" i="9"/>
  <c r="K307" i="9"/>
  <c r="L307" i="9"/>
  <c r="M307" i="9"/>
  <c r="N307" i="9"/>
  <c r="O307" i="9"/>
  <c r="K674" i="9"/>
  <c r="L674" i="9"/>
  <c r="M674" i="9"/>
  <c r="N674" i="9"/>
  <c r="O674" i="9"/>
  <c r="K363" i="9"/>
  <c r="L363" i="9"/>
  <c r="M363" i="9"/>
  <c r="N363" i="9"/>
  <c r="O363" i="9"/>
  <c r="K247" i="9"/>
  <c r="L247" i="9"/>
  <c r="M247" i="9"/>
  <c r="N247" i="9"/>
  <c r="O247" i="9"/>
  <c r="K429" i="9"/>
  <c r="L429" i="9"/>
  <c r="M429" i="9"/>
  <c r="N429" i="9"/>
  <c r="O429" i="9"/>
  <c r="K675" i="9"/>
  <c r="L675" i="9"/>
  <c r="M675" i="9"/>
  <c r="N675" i="9"/>
  <c r="O675" i="9"/>
  <c r="K377" i="9"/>
  <c r="L377" i="9"/>
  <c r="M377" i="9"/>
  <c r="N377" i="9"/>
  <c r="O377" i="9"/>
  <c r="K423" i="9"/>
  <c r="L423" i="9"/>
  <c r="M423" i="9"/>
  <c r="N423" i="9"/>
  <c r="O423" i="9"/>
  <c r="K327" i="9"/>
  <c r="L327" i="9"/>
  <c r="M327" i="9"/>
  <c r="N327" i="9"/>
  <c r="O327" i="9"/>
  <c r="K317" i="9"/>
  <c r="L317" i="9"/>
  <c r="M317" i="9"/>
  <c r="N317" i="9"/>
  <c r="O317" i="9"/>
  <c r="K676" i="9"/>
  <c r="L676" i="9"/>
  <c r="M676" i="9"/>
  <c r="N676" i="9"/>
  <c r="O676" i="9"/>
  <c r="K311" i="9"/>
  <c r="L311" i="9"/>
  <c r="M311" i="9"/>
  <c r="N311" i="9"/>
  <c r="O311" i="9"/>
  <c r="K677" i="9"/>
  <c r="L677" i="9"/>
  <c r="M677" i="9"/>
  <c r="N677" i="9"/>
  <c r="O677" i="9"/>
  <c r="K396" i="9"/>
  <c r="L396" i="9"/>
  <c r="M396" i="9"/>
  <c r="N396" i="9"/>
  <c r="O396" i="9"/>
  <c r="K678" i="9"/>
  <c r="L678" i="9"/>
  <c r="M678" i="9"/>
  <c r="N678" i="9"/>
  <c r="O678" i="9"/>
  <c r="K371" i="9"/>
  <c r="L371" i="9"/>
  <c r="M371" i="9"/>
  <c r="N371" i="9"/>
  <c r="O371" i="9"/>
  <c r="K197" i="9"/>
  <c r="L197" i="9"/>
  <c r="M197" i="9"/>
  <c r="N197" i="9"/>
  <c r="O197" i="9"/>
  <c r="K364" i="9"/>
  <c r="L364" i="9"/>
  <c r="M364" i="9"/>
  <c r="N364" i="9"/>
  <c r="O364" i="9"/>
  <c r="K394" i="9"/>
  <c r="L394" i="9"/>
  <c r="M394" i="9"/>
  <c r="N394" i="9"/>
  <c r="O394" i="9"/>
  <c r="K679" i="9"/>
  <c r="L679" i="9"/>
  <c r="M679" i="9"/>
  <c r="N679" i="9"/>
  <c r="O679" i="9"/>
  <c r="K680" i="9"/>
  <c r="L680" i="9"/>
  <c r="M680" i="9"/>
  <c r="N680" i="9"/>
  <c r="O680" i="9"/>
  <c r="K681" i="9"/>
  <c r="L681" i="9"/>
  <c r="M681" i="9"/>
  <c r="N681" i="9"/>
  <c r="O681" i="9"/>
  <c r="K404" i="9"/>
  <c r="L404" i="9"/>
  <c r="M404" i="9"/>
  <c r="N404" i="9"/>
  <c r="O404" i="9"/>
  <c r="K360" i="9"/>
  <c r="L360" i="9"/>
  <c r="M360" i="9"/>
  <c r="N360" i="9"/>
  <c r="O360" i="9"/>
  <c r="K682" i="9"/>
  <c r="L682" i="9"/>
  <c r="M682" i="9"/>
  <c r="N682" i="9"/>
  <c r="O682" i="9"/>
  <c r="K337" i="9"/>
  <c r="L337" i="9"/>
  <c r="M337" i="9"/>
  <c r="N337" i="9"/>
  <c r="O337" i="9"/>
  <c r="K86" i="9"/>
  <c r="L86" i="9"/>
  <c r="M86" i="9"/>
  <c r="N86" i="9"/>
  <c r="O86" i="9"/>
  <c r="K411" i="9"/>
  <c r="L411" i="9"/>
  <c r="M411" i="9"/>
  <c r="N411" i="9"/>
  <c r="O411" i="9"/>
  <c r="K683" i="9"/>
  <c r="L683" i="9"/>
  <c r="M683" i="9"/>
  <c r="N683" i="9"/>
  <c r="O683" i="9"/>
  <c r="K684" i="9"/>
  <c r="L684" i="9"/>
  <c r="M684" i="9"/>
  <c r="N684" i="9"/>
  <c r="O684" i="9"/>
  <c r="K685" i="9"/>
  <c r="L685" i="9"/>
  <c r="M685" i="9"/>
  <c r="N685" i="9"/>
  <c r="O685" i="9"/>
  <c r="K686" i="9"/>
  <c r="L686" i="9"/>
  <c r="M686" i="9"/>
  <c r="N686" i="9"/>
  <c r="O686" i="9"/>
  <c r="K422" i="9"/>
  <c r="L422" i="9"/>
  <c r="M422" i="9"/>
  <c r="N422" i="9"/>
  <c r="O422" i="9"/>
  <c r="K427" i="9"/>
  <c r="L427" i="9"/>
  <c r="M427" i="9"/>
  <c r="N427" i="9"/>
  <c r="O427" i="9"/>
  <c r="K370" i="9"/>
  <c r="L370" i="9"/>
  <c r="M370" i="9"/>
  <c r="N370" i="9"/>
  <c r="O370" i="9"/>
  <c r="K687" i="9"/>
  <c r="L687" i="9"/>
  <c r="M687" i="9"/>
  <c r="N687" i="9"/>
  <c r="O687" i="9"/>
  <c r="K388" i="9"/>
  <c r="L388" i="9"/>
  <c r="M388" i="9"/>
  <c r="N388" i="9"/>
  <c r="O388" i="9"/>
  <c r="K425" i="9"/>
  <c r="L425" i="9"/>
  <c r="M425" i="9"/>
  <c r="N425" i="9"/>
  <c r="O425" i="9"/>
  <c r="K688" i="9"/>
  <c r="L688" i="9"/>
  <c r="M688" i="9"/>
  <c r="N688" i="9"/>
  <c r="O688" i="9"/>
  <c r="K689" i="9"/>
  <c r="L689" i="9"/>
  <c r="M689" i="9"/>
  <c r="N689" i="9"/>
  <c r="O689" i="9"/>
  <c r="K690" i="9"/>
  <c r="L690" i="9"/>
  <c r="M690" i="9"/>
  <c r="N690" i="9"/>
  <c r="O690" i="9"/>
  <c r="K691" i="9"/>
  <c r="L691" i="9"/>
  <c r="M691" i="9"/>
  <c r="N691" i="9"/>
  <c r="O691" i="9"/>
  <c r="K428" i="9"/>
  <c r="L428" i="9"/>
  <c r="M428" i="9"/>
  <c r="N428" i="9"/>
  <c r="O428" i="9"/>
  <c r="K390" i="9"/>
  <c r="L390" i="9"/>
  <c r="M390" i="9"/>
  <c r="N390" i="9"/>
  <c r="O390" i="9"/>
  <c r="K692" i="9"/>
  <c r="L692" i="9"/>
  <c r="M692" i="9"/>
  <c r="N692" i="9"/>
  <c r="O692" i="9"/>
  <c r="K347" i="9"/>
  <c r="L347" i="9"/>
  <c r="M347" i="9"/>
  <c r="N347" i="9"/>
  <c r="O347" i="9"/>
  <c r="K412" i="9"/>
  <c r="L412" i="9"/>
  <c r="M412" i="9"/>
  <c r="N412" i="9"/>
  <c r="O412" i="9"/>
  <c r="K384" i="9"/>
  <c r="L384" i="9"/>
  <c r="M384" i="9"/>
  <c r="N384" i="9"/>
  <c r="O384" i="9"/>
  <c r="K693" i="9"/>
  <c r="L693" i="9"/>
  <c r="M693" i="9"/>
  <c r="N693" i="9"/>
  <c r="O693" i="9"/>
  <c r="K694" i="9"/>
  <c r="L694" i="9"/>
  <c r="M694" i="9"/>
  <c r="N694" i="9"/>
  <c r="O694" i="9"/>
  <c r="K420" i="9"/>
  <c r="L420" i="9"/>
  <c r="M420" i="9"/>
  <c r="N420" i="9"/>
  <c r="O420" i="9"/>
  <c r="K348" i="9"/>
  <c r="L348" i="9"/>
  <c r="M348" i="9"/>
  <c r="N348" i="9"/>
  <c r="O348" i="9"/>
  <c r="K695" i="9"/>
  <c r="L695" i="9"/>
  <c r="M695" i="9"/>
  <c r="N695" i="9"/>
  <c r="O695" i="9"/>
  <c r="K407" i="9"/>
  <c r="L407" i="9"/>
  <c r="M407" i="9"/>
  <c r="N407" i="9"/>
  <c r="O407" i="9"/>
  <c r="K380" i="9"/>
  <c r="L380" i="9"/>
  <c r="M380" i="9"/>
  <c r="N380" i="9"/>
  <c r="O380" i="9"/>
  <c r="K378" i="9"/>
  <c r="L378" i="9"/>
  <c r="M378" i="9"/>
  <c r="N378" i="9"/>
  <c r="O378" i="9"/>
  <c r="K381" i="9"/>
  <c r="L381" i="9"/>
  <c r="M381" i="9"/>
  <c r="N381" i="9"/>
  <c r="O381" i="9"/>
  <c r="K210" i="9"/>
  <c r="L210" i="9"/>
  <c r="M210" i="9"/>
  <c r="N210" i="9"/>
  <c r="O210" i="9"/>
  <c r="K696" i="9"/>
  <c r="L696" i="9"/>
  <c r="M696" i="9"/>
  <c r="N696" i="9"/>
  <c r="O696" i="9"/>
  <c r="K697" i="9"/>
  <c r="L697" i="9"/>
  <c r="M697" i="9"/>
  <c r="N697" i="9"/>
  <c r="O697" i="9"/>
  <c r="K698" i="9"/>
  <c r="L698" i="9"/>
  <c r="M698" i="9"/>
  <c r="N698" i="9"/>
  <c r="O698" i="9"/>
  <c r="K699" i="9"/>
  <c r="L699" i="9"/>
  <c r="M699" i="9"/>
  <c r="N699" i="9"/>
  <c r="O699" i="9"/>
  <c r="K376" i="9"/>
  <c r="L376" i="9"/>
  <c r="M376" i="9"/>
  <c r="N376" i="9"/>
  <c r="O376" i="9"/>
  <c r="K416" i="9"/>
  <c r="L416" i="9"/>
  <c r="M416" i="9"/>
  <c r="N416" i="9"/>
  <c r="O416" i="9"/>
  <c r="K700" i="9"/>
  <c r="L700" i="9"/>
  <c r="M700" i="9"/>
  <c r="N700" i="9"/>
  <c r="O700" i="9"/>
  <c r="K260" i="9"/>
  <c r="L260" i="9"/>
  <c r="M260" i="9"/>
  <c r="N260" i="9"/>
  <c r="O260" i="9"/>
  <c r="K406" i="9"/>
  <c r="L406" i="9"/>
  <c r="M406" i="9"/>
  <c r="N406" i="9"/>
  <c r="O406" i="9"/>
  <c r="K162" i="9"/>
  <c r="L162" i="9"/>
  <c r="M162" i="9"/>
  <c r="N162" i="9"/>
  <c r="O162" i="9"/>
  <c r="K343" i="9"/>
  <c r="L343" i="9"/>
  <c r="M343" i="9"/>
  <c r="N343" i="9"/>
  <c r="O343" i="9"/>
  <c r="K397" i="9"/>
  <c r="L397" i="9"/>
  <c r="M397" i="9"/>
  <c r="N397" i="9"/>
  <c r="O397" i="9"/>
  <c r="K701" i="9"/>
  <c r="L701" i="9"/>
  <c r="M701" i="9"/>
  <c r="N701" i="9"/>
  <c r="O701" i="9"/>
  <c r="K421" i="9"/>
  <c r="L421" i="9"/>
  <c r="M421" i="9"/>
  <c r="N421" i="9"/>
  <c r="O421" i="9"/>
  <c r="K702" i="9"/>
  <c r="L702" i="9"/>
  <c r="M702" i="9"/>
  <c r="N702" i="9"/>
  <c r="O702" i="9"/>
  <c r="K703" i="9"/>
  <c r="L703" i="9"/>
  <c r="M703" i="9"/>
  <c r="N703" i="9"/>
  <c r="O703" i="9"/>
  <c r="K704" i="9"/>
  <c r="L704" i="9"/>
  <c r="M704" i="9"/>
  <c r="N704" i="9"/>
  <c r="O704" i="9"/>
  <c r="K705" i="9"/>
  <c r="L705" i="9"/>
  <c r="M705" i="9"/>
  <c r="N705" i="9"/>
  <c r="O705" i="9"/>
  <c r="K405" i="9"/>
  <c r="L405" i="9"/>
  <c r="M405" i="9"/>
  <c r="N405" i="9"/>
  <c r="O405" i="9"/>
  <c r="K387" i="9"/>
  <c r="L387" i="9"/>
  <c r="M387" i="9"/>
  <c r="N387" i="9"/>
  <c r="O387" i="9"/>
  <c r="K706" i="9"/>
  <c r="L706" i="9"/>
  <c r="M706" i="9"/>
  <c r="N706" i="9"/>
  <c r="O706" i="9"/>
  <c r="K707" i="9"/>
  <c r="L707" i="9"/>
  <c r="M707" i="9"/>
  <c r="N707" i="9"/>
  <c r="O707" i="9"/>
  <c r="K379" i="9"/>
  <c r="L379" i="9"/>
  <c r="M379" i="9"/>
  <c r="N379" i="9"/>
  <c r="O379" i="9"/>
  <c r="K409" i="9"/>
  <c r="L409" i="9"/>
  <c r="M409" i="9"/>
  <c r="N409" i="9"/>
  <c r="O409" i="9"/>
  <c r="K708" i="9"/>
  <c r="L708" i="9"/>
  <c r="M708" i="9"/>
  <c r="N708" i="9"/>
  <c r="O708" i="9"/>
  <c r="K709" i="9"/>
  <c r="L709" i="9"/>
  <c r="M709" i="9"/>
  <c r="N709" i="9"/>
  <c r="O709" i="9"/>
  <c r="K710" i="9"/>
  <c r="L710" i="9"/>
  <c r="M710" i="9"/>
  <c r="N710" i="9"/>
  <c r="O710" i="9"/>
  <c r="K711" i="9"/>
  <c r="L711" i="9"/>
  <c r="M711" i="9"/>
  <c r="N711" i="9"/>
  <c r="O711" i="9"/>
  <c r="K712" i="9"/>
  <c r="L712" i="9"/>
  <c r="M712" i="9"/>
  <c r="N712" i="9"/>
  <c r="O712" i="9"/>
  <c r="K713" i="9"/>
  <c r="L713" i="9"/>
  <c r="M713" i="9"/>
  <c r="N713" i="9"/>
  <c r="O713" i="9"/>
  <c r="K714" i="9"/>
  <c r="L714" i="9"/>
  <c r="M714" i="9"/>
  <c r="N714" i="9"/>
  <c r="O714" i="9"/>
  <c r="K715" i="9"/>
  <c r="L715" i="9"/>
  <c r="M715" i="9"/>
  <c r="N715" i="9"/>
  <c r="O715" i="9"/>
  <c r="K716" i="9"/>
  <c r="L716" i="9"/>
  <c r="M716" i="9"/>
  <c r="N716" i="9"/>
  <c r="O716" i="9"/>
  <c r="K717" i="9"/>
  <c r="L717" i="9"/>
  <c r="M717" i="9"/>
  <c r="N717" i="9"/>
  <c r="O717" i="9"/>
  <c r="K718" i="9"/>
  <c r="L718" i="9"/>
  <c r="M718" i="9"/>
  <c r="N718" i="9"/>
  <c r="O718" i="9"/>
  <c r="K719" i="9"/>
  <c r="L719" i="9"/>
  <c r="M719" i="9"/>
  <c r="N719" i="9"/>
  <c r="O719" i="9"/>
  <c r="K720" i="9"/>
  <c r="L720" i="9"/>
  <c r="M720" i="9"/>
  <c r="N720" i="9"/>
  <c r="O720" i="9"/>
  <c r="K721" i="9"/>
  <c r="L721" i="9"/>
  <c r="M721" i="9"/>
  <c r="N721" i="9"/>
  <c r="O721" i="9"/>
  <c r="K722" i="9"/>
  <c r="L722" i="9"/>
  <c r="M722" i="9"/>
  <c r="N722" i="9"/>
  <c r="O722" i="9"/>
  <c r="K723" i="9"/>
  <c r="L723" i="9"/>
  <c r="M723" i="9"/>
  <c r="N723" i="9"/>
  <c r="O723" i="9"/>
  <c r="K123" i="9"/>
  <c r="L123" i="9"/>
  <c r="M123" i="9"/>
  <c r="N123" i="9"/>
  <c r="O123" i="9"/>
  <c r="K357" i="9"/>
  <c r="L357" i="9"/>
  <c r="M357" i="9"/>
  <c r="N357" i="9"/>
  <c r="O357" i="9"/>
  <c r="K724" i="9"/>
  <c r="L724" i="9"/>
  <c r="M724" i="9"/>
  <c r="N724" i="9"/>
  <c r="O724" i="9"/>
  <c r="K374" i="9"/>
  <c r="L374" i="9"/>
  <c r="M374" i="9"/>
  <c r="N374" i="9"/>
  <c r="O374" i="9"/>
  <c r="K725" i="9"/>
  <c r="L725" i="9"/>
  <c r="M725" i="9"/>
  <c r="N725" i="9"/>
  <c r="O725" i="9"/>
  <c r="K726" i="9"/>
  <c r="L726" i="9"/>
  <c r="M726" i="9"/>
  <c r="N726" i="9"/>
  <c r="O726" i="9"/>
  <c r="K727" i="9"/>
  <c r="L727" i="9"/>
  <c r="M727" i="9"/>
  <c r="N727" i="9"/>
  <c r="O727" i="9"/>
  <c r="K728" i="9"/>
  <c r="L728" i="9"/>
  <c r="M728" i="9"/>
  <c r="N728" i="9"/>
  <c r="O728" i="9"/>
  <c r="K729" i="9"/>
  <c r="L729" i="9"/>
  <c r="M729" i="9"/>
  <c r="N729" i="9"/>
  <c r="O729" i="9"/>
  <c r="K730" i="9"/>
  <c r="L730" i="9"/>
  <c r="M730" i="9"/>
  <c r="N730" i="9"/>
  <c r="O730" i="9"/>
  <c r="K731" i="9"/>
  <c r="L731" i="9"/>
  <c r="M731" i="9"/>
  <c r="N731" i="9"/>
  <c r="O731" i="9"/>
  <c r="K431" i="9"/>
  <c r="L431" i="9"/>
  <c r="M431" i="9"/>
  <c r="N431" i="9"/>
  <c r="O431" i="9"/>
  <c r="K732" i="9"/>
  <c r="L732" i="9"/>
  <c r="M732" i="9"/>
  <c r="N732" i="9"/>
  <c r="O732" i="9"/>
  <c r="K733" i="9"/>
  <c r="L733" i="9"/>
  <c r="M733" i="9"/>
  <c r="N733" i="9"/>
  <c r="O733" i="9"/>
  <c r="K734" i="9"/>
  <c r="L734" i="9"/>
  <c r="M734" i="9"/>
  <c r="N734" i="9"/>
  <c r="O734" i="9"/>
  <c r="K735" i="9"/>
  <c r="L735" i="9"/>
  <c r="M735" i="9"/>
  <c r="N735" i="9"/>
  <c r="O735" i="9"/>
  <c r="K736" i="9"/>
  <c r="L736" i="9"/>
  <c r="M736" i="9"/>
  <c r="N736" i="9"/>
  <c r="O736" i="9"/>
  <c r="K737" i="9"/>
  <c r="L737" i="9"/>
  <c r="M737" i="9"/>
  <c r="N737" i="9"/>
  <c r="O737" i="9"/>
  <c r="K738" i="9"/>
  <c r="L738" i="9"/>
  <c r="M738" i="9"/>
  <c r="N738" i="9"/>
  <c r="O738" i="9"/>
  <c r="K739" i="9"/>
  <c r="L739" i="9"/>
  <c r="M739" i="9"/>
  <c r="N739" i="9"/>
  <c r="O739" i="9"/>
  <c r="K740" i="9"/>
  <c r="L740" i="9"/>
  <c r="M740" i="9"/>
  <c r="N740" i="9"/>
  <c r="O740" i="9"/>
  <c r="K741" i="9"/>
  <c r="L741" i="9"/>
  <c r="M741" i="9"/>
  <c r="N741" i="9"/>
  <c r="O741" i="9"/>
  <c r="K742" i="9"/>
  <c r="L742" i="9"/>
  <c r="M742" i="9"/>
  <c r="N742" i="9"/>
  <c r="O742" i="9"/>
  <c r="K743" i="9"/>
  <c r="L743" i="9"/>
  <c r="M743" i="9"/>
  <c r="N743" i="9"/>
  <c r="O743" i="9"/>
  <c r="K744" i="9"/>
  <c r="L744" i="9"/>
  <c r="M744" i="9"/>
  <c r="N744" i="9"/>
  <c r="O744" i="9"/>
  <c r="K745" i="9"/>
  <c r="L745" i="9"/>
  <c r="M745" i="9"/>
  <c r="N745" i="9"/>
  <c r="O745" i="9"/>
  <c r="K746" i="9"/>
  <c r="L746" i="9"/>
  <c r="M746" i="9"/>
  <c r="N746" i="9"/>
  <c r="O746" i="9"/>
  <c r="K747" i="9"/>
  <c r="L747" i="9"/>
  <c r="M747" i="9"/>
  <c r="N747" i="9"/>
  <c r="O747" i="9"/>
  <c r="K748" i="9"/>
  <c r="L748" i="9"/>
  <c r="M748" i="9"/>
  <c r="N748" i="9"/>
  <c r="O748" i="9"/>
  <c r="K749" i="9"/>
  <c r="L749" i="9"/>
  <c r="M749" i="9"/>
  <c r="N749" i="9"/>
  <c r="O749" i="9"/>
  <c r="K750" i="9"/>
  <c r="L750" i="9"/>
  <c r="M750" i="9"/>
  <c r="N750" i="9"/>
  <c r="O750" i="9"/>
  <c r="K751" i="9"/>
  <c r="L751" i="9"/>
  <c r="M751" i="9"/>
  <c r="N751" i="9"/>
  <c r="O751" i="9"/>
  <c r="K752" i="9"/>
  <c r="L752" i="9"/>
  <c r="M752" i="9"/>
  <c r="N752" i="9"/>
  <c r="O752" i="9"/>
  <c r="K753" i="9"/>
  <c r="L753" i="9"/>
  <c r="M753" i="9"/>
  <c r="N753" i="9"/>
  <c r="O753" i="9"/>
  <c r="K754" i="9"/>
  <c r="L754" i="9"/>
  <c r="M754" i="9"/>
  <c r="N754" i="9"/>
  <c r="O754" i="9"/>
  <c r="K755" i="9"/>
  <c r="L755" i="9"/>
  <c r="M755" i="9"/>
  <c r="N755" i="9"/>
  <c r="O755" i="9"/>
  <c r="K275" i="9"/>
  <c r="L275" i="9"/>
  <c r="M275" i="9"/>
  <c r="N275" i="9"/>
  <c r="O275" i="9"/>
  <c r="K756" i="9"/>
  <c r="L756" i="9"/>
  <c r="M756" i="9"/>
  <c r="N756" i="9"/>
  <c r="O756" i="9"/>
  <c r="K757" i="9"/>
  <c r="L757" i="9"/>
  <c r="M757" i="9"/>
  <c r="N757" i="9"/>
  <c r="O757" i="9"/>
  <c r="K758" i="9"/>
  <c r="L758" i="9"/>
  <c r="M758" i="9"/>
  <c r="N758" i="9"/>
  <c r="O758" i="9"/>
  <c r="K759" i="9"/>
  <c r="L759" i="9"/>
  <c r="M759" i="9"/>
  <c r="N759" i="9"/>
  <c r="O759" i="9"/>
  <c r="K760" i="9"/>
  <c r="L760" i="9"/>
  <c r="M760" i="9"/>
  <c r="N760" i="9"/>
  <c r="O760" i="9"/>
  <c r="I140" i="3" l="1"/>
  <c r="I136" i="3"/>
  <c r="J123" i="3"/>
  <c r="K122" i="3" s="1"/>
  <c r="I122" i="3"/>
  <c r="I121" i="3"/>
  <c r="J107" i="3"/>
  <c r="K105" i="3" s="1"/>
  <c r="I106" i="3"/>
  <c r="I105" i="3"/>
  <c r="J91" i="3"/>
  <c r="I90" i="3"/>
  <c r="I89" i="3"/>
  <c r="J75" i="3"/>
  <c r="I74" i="3"/>
  <c r="I73" i="3"/>
  <c r="I57" i="3"/>
  <c r="I50" i="3"/>
  <c r="J50" i="3"/>
  <c r="I54" i="3"/>
  <c r="J54" i="3"/>
  <c r="J149" i="3"/>
  <c r="K149" i="3" s="1"/>
  <c r="J145" i="3"/>
  <c r="J141" i="3"/>
  <c r="J137" i="3"/>
  <c r="K151" i="3" s="1"/>
  <c r="J131" i="3"/>
  <c r="I130" i="3"/>
  <c r="J125" i="3"/>
  <c r="J115" i="3"/>
  <c r="I114" i="3"/>
  <c r="J109" i="3"/>
  <c r="J99" i="3"/>
  <c r="I98" i="3"/>
  <c r="J93" i="3"/>
  <c r="J83" i="3"/>
  <c r="I82" i="3"/>
  <c r="J77" i="3"/>
  <c r="K85" i="3" s="1"/>
  <c r="J67" i="3"/>
  <c r="K67" i="3" s="1"/>
  <c r="I66" i="3"/>
  <c r="I58" i="3"/>
  <c r="J58" i="3"/>
  <c r="K58" i="3" s="1"/>
  <c r="I49" i="3"/>
  <c r="J127" i="3"/>
  <c r="K127" i="3" s="1"/>
  <c r="I126" i="3"/>
  <c r="J111" i="3"/>
  <c r="K111" i="3" s="1"/>
  <c r="I110" i="3"/>
  <c r="J95" i="3"/>
  <c r="K95" i="3" s="1"/>
  <c r="I94" i="3"/>
  <c r="J79" i="3"/>
  <c r="K79" i="3" s="1"/>
  <c r="I78" i="3"/>
  <c r="I62" i="3"/>
  <c r="J62" i="3"/>
  <c r="K74" i="3" s="1"/>
  <c r="I53" i="3"/>
  <c r="K49" i="3"/>
  <c r="I46" i="3"/>
  <c r="J46" i="3"/>
  <c r="J42" i="3"/>
  <c r="J38" i="3"/>
  <c r="J34" i="3"/>
  <c r="J30" i="3"/>
  <c r="J26" i="3"/>
  <c r="J22" i="3"/>
  <c r="K22" i="3" s="1"/>
  <c r="J18" i="3"/>
  <c r="J14" i="3"/>
  <c r="J10" i="3"/>
  <c r="J6" i="3"/>
  <c r="J41" i="3"/>
  <c r="J37" i="3"/>
  <c r="J33" i="3"/>
  <c r="J29" i="3"/>
  <c r="K36" i="3" s="1"/>
  <c r="J25" i="3"/>
  <c r="J21" i="3"/>
  <c r="J17" i="3"/>
  <c r="K28" i="3" s="1"/>
  <c r="J13" i="3"/>
  <c r="J9" i="3"/>
  <c r="J5" i="3"/>
  <c r="K289" i="9"/>
  <c r="L289" i="9"/>
  <c r="M289" i="9"/>
  <c r="N289" i="9"/>
  <c r="O289" i="9"/>
  <c r="AA23" i="2"/>
  <c r="K21" i="3" l="1"/>
  <c r="K37" i="3"/>
  <c r="K30" i="3"/>
  <c r="K46" i="3"/>
  <c r="K47" i="3"/>
  <c r="K56" i="3"/>
  <c r="K61" i="3"/>
  <c r="K99" i="3"/>
  <c r="K125" i="3"/>
  <c r="K141" i="3"/>
  <c r="K129" i="3"/>
  <c r="K16" i="3"/>
  <c r="K24" i="3"/>
  <c r="K32" i="3"/>
  <c r="K40" i="3"/>
  <c r="K57" i="3"/>
  <c r="K44" i="3"/>
  <c r="K112" i="3"/>
  <c r="K138" i="3"/>
  <c r="K88" i="3"/>
  <c r="K128" i="3"/>
  <c r="K126" i="3"/>
  <c r="K152" i="3"/>
  <c r="K78" i="3"/>
  <c r="K132" i="3"/>
  <c r="K55" i="3"/>
  <c r="K89" i="3"/>
  <c r="K120" i="3"/>
  <c r="K25" i="3"/>
  <c r="K41" i="3"/>
  <c r="K18" i="3"/>
  <c r="K34" i="3"/>
  <c r="K62" i="3"/>
  <c r="K64" i="3"/>
  <c r="K66" i="3"/>
  <c r="K70" i="3"/>
  <c r="K52" i="3"/>
  <c r="K83" i="3"/>
  <c r="K109" i="3"/>
  <c r="K145" i="3"/>
  <c r="K19" i="3"/>
  <c r="K27" i="3"/>
  <c r="K35" i="3"/>
  <c r="K48" i="3"/>
  <c r="K65" i="3"/>
  <c r="K50" i="3"/>
  <c r="K60" i="3"/>
  <c r="K75" i="3"/>
  <c r="K91" i="3"/>
  <c r="K96" i="3"/>
  <c r="K98" i="3"/>
  <c r="K100" i="3"/>
  <c r="K139" i="3"/>
  <c r="K90" i="3"/>
  <c r="K130" i="3"/>
  <c r="K135" i="3"/>
  <c r="K68" i="3"/>
  <c r="K103" i="3"/>
  <c r="K140" i="3"/>
  <c r="K59" i="3"/>
  <c r="K92" i="3"/>
  <c r="K38" i="3"/>
  <c r="K93" i="3"/>
  <c r="K131" i="3"/>
  <c r="K20" i="3"/>
  <c r="K54" i="3"/>
  <c r="K81" i="3"/>
  <c r="K69" i="3"/>
  <c r="K101" i="3"/>
  <c r="K107" i="3"/>
  <c r="K123" i="3"/>
  <c r="K71" i="3"/>
  <c r="K118" i="3"/>
  <c r="K108" i="3"/>
  <c r="K147" i="3"/>
  <c r="K116" i="3"/>
  <c r="K121" i="3"/>
  <c r="K144" i="3"/>
  <c r="K73" i="3"/>
  <c r="K104" i="3"/>
  <c r="K63" i="3"/>
  <c r="K94" i="3"/>
  <c r="K136" i="3"/>
  <c r="K29" i="3"/>
  <c r="K43" i="3"/>
  <c r="K17" i="3"/>
  <c r="K33" i="3"/>
  <c r="K26" i="3"/>
  <c r="K42" i="3"/>
  <c r="K45" i="3"/>
  <c r="K77" i="3"/>
  <c r="K80" i="3"/>
  <c r="K82" i="3"/>
  <c r="K86" i="3"/>
  <c r="K115" i="3"/>
  <c r="K146" i="3"/>
  <c r="K137" i="3"/>
  <c r="K150" i="3"/>
  <c r="K142" i="3"/>
  <c r="K97" i="3"/>
  <c r="K23" i="3"/>
  <c r="K31" i="3"/>
  <c r="K39" i="3"/>
  <c r="K113" i="3"/>
  <c r="K53" i="3"/>
  <c r="K102" i="3"/>
  <c r="K117" i="3"/>
  <c r="K133" i="3"/>
  <c r="K72" i="3"/>
  <c r="K114" i="3"/>
  <c r="K110" i="3"/>
  <c r="K87" i="3"/>
  <c r="K134" i="3"/>
  <c r="K124" i="3"/>
  <c r="K148" i="3"/>
  <c r="K76" i="3"/>
  <c r="K106" i="3"/>
  <c r="K51" i="3"/>
  <c r="K84" i="3"/>
  <c r="K119" i="3"/>
  <c r="K143" i="3"/>
  <c r="G2" i="6"/>
  <c r="L48" i="2"/>
  <c r="M48" i="2" s="1"/>
  <c r="H2" i="3"/>
  <c r="J2" i="3" s="1"/>
  <c r="K13" i="3" s="1"/>
  <c r="K9" i="3" l="1"/>
  <c r="K14" i="3"/>
  <c r="K5" i="3"/>
  <c r="K15" i="3"/>
  <c r="K7" i="3"/>
  <c r="K12" i="3"/>
  <c r="K4" i="3"/>
  <c r="K11" i="3"/>
  <c r="K3" i="3"/>
  <c r="K8" i="3"/>
  <c r="K10" i="3"/>
  <c r="K6" i="3"/>
  <c r="M47" i="2"/>
  <c r="N48" i="2"/>
  <c r="V47" i="2"/>
  <c r="L47" i="2"/>
  <c r="U47" i="2"/>
  <c r="K2" i="3"/>
  <c r="G2" i="3"/>
  <c r="B36" i="2" l="1"/>
  <c r="C25" i="2"/>
  <c r="G25" i="2" s="1"/>
  <c r="B30" i="2"/>
  <c r="C36" i="2"/>
  <c r="C30" i="2"/>
  <c r="H30" i="2" s="1"/>
  <c r="B28" i="2"/>
  <c r="B34" i="2"/>
  <c r="C28" i="2"/>
  <c r="C31" i="2"/>
  <c r="H31" i="2" s="1"/>
  <c r="C34" i="2"/>
  <c r="F34" i="2" s="1"/>
  <c r="C41" i="2"/>
  <c r="H41" i="2" s="1"/>
  <c r="O48" i="2"/>
  <c r="W47" i="2"/>
  <c r="N47" i="2"/>
  <c r="B37" i="2"/>
  <c r="B44" i="2"/>
  <c r="C44" i="2"/>
  <c r="F44" i="2" s="1"/>
  <c r="B31" i="2"/>
  <c r="B41" i="2"/>
  <c r="C38" i="2"/>
  <c r="C35" i="2"/>
  <c r="F35" i="2" s="1"/>
  <c r="C32" i="2"/>
  <c r="F32" i="2" s="1"/>
  <c r="C29" i="2"/>
  <c r="B25" i="2"/>
  <c r="B38" i="2"/>
  <c r="B35" i="2"/>
  <c r="B32" i="2"/>
  <c r="B29" i="2"/>
  <c r="B26" i="2"/>
  <c r="C26" i="2"/>
  <c r="H26" i="2" s="1"/>
  <c r="C42" i="2"/>
  <c r="C39" i="2"/>
  <c r="H39" i="2" s="1"/>
  <c r="C33" i="2"/>
  <c r="H33" i="2" s="1"/>
  <c r="B42" i="2"/>
  <c r="B39" i="2"/>
  <c r="B33" i="2"/>
  <c r="C27" i="2"/>
  <c r="C43" i="2"/>
  <c r="H43" i="2" s="1"/>
  <c r="C40" i="2"/>
  <c r="C37" i="2"/>
  <c r="B27" i="2"/>
  <c r="B43" i="2"/>
  <c r="B40" i="2"/>
  <c r="I2" i="3"/>
  <c r="D30" i="2" l="1"/>
  <c r="F31" i="2"/>
  <c r="F30" i="2"/>
  <c r="E30" i="2"/>
  <c r="H40" i="2"/>
  <c r="D40" i="2"/>
  <c r="F33" i="2"/>
  <c r="F39" i="2"/>
  <c r="E44" i="2"/>
  <c r="H44" i="2"/>
  <c r="E32" i="2"/>
  <c r="E34" i="2"/>
  <c r="H32" i="2"/>
  <c r="H34" i="2"/>
  <c r="D32" i="2"/>
  <c r="D34" i="2"/>
  <c r="D39" i="2"/>
  <c r="E35" i="2"/>
  <c r="E31" i="2"/>
  <c r="E43" i="2"/>
  <c r="E33" i="2"/>
  <c r="D35" i="2"/>
  <c r="D31" i="2"/>
  <c r="D33" i="2"/>
  <c r="H35" i="2"/>
  <c r="E39" i="2"/>
  <c r="F43" i="2"/>
  <c r="I25" i="2"/>
  <c r="B65" i="2"/>
  <c r="I37" i="2"/>
  <c r="G37" i="2"/>
  <c r="I42" i="2"/>
  <c r="G42" i="2"/>
  <c r="I38" i="2"/>
  <c r="G38" i="2"/>
  <c r="I28" i="2"/>
  <c r="G28" i="2"/>
  <c r="I36" i="2"/>
  <c r="G36" i="2"/>
  <c r="I40" i="2"/>
  <c r="G40" i="2"/>
  <c r="I26" i="2"/>
  <c r="G26" i="2"/>
  <c r="I29" i="2"/>
  <c r="G29" i="2"/>
  <c r="I41" i="2"/>
  <c r="G41" i="2"/>
  <c r="I43" i="2"/>
  <c r="G43" i="2"/>
  <c r="I33" i="2"/>
  <c r="G33" i="2"/>
  <c r="I32" i="2"/>
  <c r="G32" i="2"/>
  <c r="I34" i="2"/>
  <c r="G34" i="2"/>
  <c r="I27" i="2"/>
  <c r="G27" i="2"/>
  <c r="I39" i="2"/>
  <c r="G39" i="2"/>
  <c r="I35" i="2"/>
  <c r="G35" i="2"/>
  <c r="I44" i="2"/>
  <c r="G44" i="2"/>
  <c r="I31" i="2"/>
  <c r="G31" i="2"/>
  <c r="I30" i="2"/>
  <c r="G30" i="2"/>
  <c r="F38" i="2"/>
  <c r="F37" i="2"/>
  <c r="E27" i="2"/>
  <c r="H27" i="2"/>
  <c r="D27" i="2"/>
  <c r="F27" i="2"/>
  <c r="B50" i="2"/>
  <c r="B54" i="2"/>
  <c r="B58" i="2"/>
  <c r="B62" i="2"/>
  <c r="B66" i="2"/>
  <c r="B51" i="2"/>
  <c r="B55" i="2"/>
  <c r="B59" i="2"/>
  <c r="B63" i="2"/>
  <c r="B67" i="2"/>
  <c r="B64" i="2"/>
  <c r="B52" i="2"/>
  <c r="B56" i="2"/>
  <c r="B60" i="2"/>
  <c r="B68" i="2"/>
  <c r="B53" i="2"/>
  <c r="B57" i="2"/>
  <c r="B61" i="2"/>
  <c r="B49" i="2"/>
  <c r="C55" i="2"/>
  <c r="D55" i="2" s="1"/>
  <c r="C49" i="2"/>
  <c r="C56" i="2"/>
  <c r="E37" i="2"/>
  <c r="D42" i="2"/>
  <c r="E38" i="2"/>
  <c r="D36" i="2"/>
  <c r="D26" i="2"/>
  <c r="E29" i="2"/>
  <c r="E41" i="2"/>
  <c r="E28" i="2"/>
  <c r="H29" i="2"/>
  <c r="F41" i="2"/>
  <c r="F28" i="2"/>
  <c r="H36" i="2"/>
  <c r="H42" i="2"/>
  <c r="D38" i="2"/>
  <c r="D37" i="2"/>
  <c r="H28" i="2"/>
  <c r="D29" i="2"/>
  <c r="D41" i="2"/>
  <c r="D28" i="2"/>
  <c r="E36" i="2"/>
  <c r="E42" i="2"/>
  <c r="H38" i="2"/>
  <c r="H37" i="2"/>
  <c r="F36" i="2"/>
  <c r="F42" i="2"/>
  <c r="C64" i="2"/>
  <c r="C67" i="2"/>
  <c r="AQ67" i="2" s="1"/>
  <c r="C51" i="2"/>
  <c r="C58" i="2"/>
  <c r="C61" i="2"/>
  <c r="C60" i="2"/>
  <c r="C63" i="2"/>
  <c r="C68" i="2"/>
  <c r="C54" i="2"/>
  <c r="C57" i="2"/>
  <c r="C59" i="2"/>
  <c r="C66" i="2"/>
  <c r="C50" i="2"/>
  <c r="C53" i="2"/>
  <c r="C52" i="2"/>
  <c r="C62" i="2"/>
  <c r="C65" i="2"/>
  <c r="O47" i="2"/>
  <c r="P48" i="2"/>
  <c r="X47" i="2"/>
  <c r="E25" i="2"/>
  <c r="F29" i="2"/>
  <c r="F40" i="2"/>
  <c r="F26" i="2"/>
  <c r="D25" i="2"/>
  <c r="H25" i="2"/>
  <c r="J25" i="2"/>
  <c r="E40" i="2"/>
  <c r="E26" i="2"/>
  <c r="F25" i="2"/>
  <c r="F67" i="2" l="1"/>
  <c r="J65" i="2"/>
  <c r="G65" i="2"/>
  <c r="AD67" i="2"/>
  <c r="G67" i="2"/>
  <c r="F66" i="2"/>
  <c r="G66" i="2"/>
  <c r="AM68" i="2"/>
  <c r="G68" i="2"/>
  <c r="AF52" i="2"/>
  <c r="G52" i="2"/>
  <c r="AQ59" i="2"/>
  <c r="G59" i="2"/>
  <c r="H63" i="2"/>
  <c r="G63" i="2"/>
  <c r="AQ51" i="2"/>
  <c r="G51" i="2"/>
  <c r="F53" i="2"/>
  <c r="G53" i="2"/>
  <c r="AK57" i="2"/>
  <c r="G57" i="2"/>
  <c r="H60" i="2"/>
  <c r="G60" i="2"/>
  <c r="AI56" i="2"/>
  <c r="G56" i="2"/>
  <c r="AL50" i="2"/>
  <c r="G50" i="2"/>
  <c r="AL54" i="2"/>
  <c r="G54" i="2"/>
  <c r="AP61" i="2"/>
  <c r="G61" i="2"/>
  <c r="I64" i="2"/>
  <c r="G64" i="2"/>
  <c r="AF49" i="2"/>
  <c r="G49" i="2"/>
  <c r="F62" i="2"/>
  <c r="G62" i="2"/>
  <c r="AP58" i="2"/>
  <c r="G58" i="2"/>
  <c r="AI55" i="2"/>
  <c r="G55" i="2"/>
  <c r="AJ66" i="2"/>
  <c r="D68" i="2"/>
  <c r="F55" i="2"/>
  <c r="AM58" i="2"/>
  <c r="D66" i="2"/>
  <c r="F68" i="2"/>
  <c r="AG58" i="2"/>
  <c r="AO51" i="2"/>
  <c r="I51" i="2"/>
  <c r="AF62" i="2"/>
  <c r="AP62" i="2"/>
  <c r="AN51" i="2"/>
  <c r="E51" i="2"/>
  <c r="AD51" i="2"/>
  <c r="AI51" i="2"/>
  <c r="AG59" i="2"/>
  <c r="AJ51" i="2"/>
  <c r="F51" i="2"/>
  <c r="AL51" i="2"/>
  <c r="AM51" i="2"/>
  <c r="AI59" i="2"/>
  <c r="AG51" i="2"/>
  <c r="AF51" i="2"/>
  <c r="AP51" i="2"/>
  <c r="AI67" i="2"/>
  <c r="AN67" i="2"/>
  <c r="AL67" i="2"/>
  <c r="E67" i="2"/>
  <c r="AO67" i="2"/>
  <c r="D67" i="2"/>
  <c r="AJ67" i="2"/>
  <c r="H67" i="2"/>
  <c r="AM66" i="2"/>
  <c r="AG66" i="2"/>
  <c r="I67" i="2"/>
  <c r="J67" i="2"/>
  <c r="AK67" i="2"/>
  <c r="AP67" i="2"/>
  <c r="AG68" i="2"/>
  <c r="I68" i="2"/>
  <c r="J62" i="2"/>
  <c r="AJ62" i="2"/>
  <c r="E55" i="2"/>
  <c r="AO55" i="2"/>
  <c r="AM55" i="2"/>
  <c r="AN58" i="2"/>
  <c r="H58" i="2"/>
  <c r="H66" i="2"/>
  <c r="AQ66" i="2"/>
  <c r="AK66" i="2"/>
  <c r="J68" i="2"/>
  <c r="H68" i="2"/>
  <c r="AQ68" i="2"/>
  <c r="I62" i="2"/>
  <c r="AG62" i="2"/>
  <c r="J55" i="2"/>
  <c r="H55" i="2"/>
  <c r="AQ55" i="2"/>
  <c r="I58" i="2"/>
  <c r="AD58" i="2"/>
  <c r="AP66" i="2"/>
  <c r="AF66" i="2"/>
  <c r="AF68" i="2"/>
  <c r="AE68" i="2" s="1"/>
  <c r="AD68" i="2"/>
  <c r="E62" i="2"/>
  <c r="AI62" i="2"/>
  <c r="AK62" i="2"/>
  <c r="AJ55" i="2"/>
  <c r="AP55" i="2"/>
  <c r="D58" i="2"/>
  <c r="F58" i="2"/>
  <c r="AD66" i="2"/>
  <c r="I66" i="2"/>
  <c r="E66" i="2"/>
  <c r="AN66" i="2"/>
  <c r="AO66" i="2"/>
  <c r="AJ68" i="2"/>
  <c r="AK68" i="2"/>
  <c r="AL68" i="2"/>
  <c r="AI68" i="2"/>
  <c r="AL62" i="2"/>
  <c r="AD62" i="2"/>
  <c r="AM62" i="2"/>
  <c r="AN62" i="2"/>
  <c r="AO62" i="2"/>
  <c r="AF55" i="2"/>
  <c r="AG55" i="2"/>
  <c r="AD55" i="2"/>
  <c r="I55" i="2"/>
  <c r="J58" i="2"/>
  <c r="E58" i="2"/>
  <c r="AI58" i="2"/>
  <c r="AK58" i="2"/>
  <c r="AL58" i="2"/>
  <c r="AL66" i="2"/>
  <c r="AI66" i="2"/>
  <c r="J66" i="2"/>
  <c r="I54" i="2"/>
  <c r="E68" i="2"/>
  <c r="AN68" i="2"/>
  <c r="AO68" i="2"/>
  <c r="AP68" i="2"/>
  <c r="H62" i="2"/>
  <c r="D62" i="2"/>
  <c r="AQ62" i="2"/>
  <c r="AN55" i="2"/>
  <c r="AK55" i="2"/>
  <c r="AL55" i="2"/>
  <c r="AJ58" i="2"/>
  <c r="AF58" i="2"/>
  <c r="AQ58" i="2"/>
  <c r="AO58" i="2"/>
  <c r="E59" i="2"/>
  <c r="AF63" i="2"/>
  <c r="AO59" i="2"/>
  <c r="AN56" i="2"/>
  <c r="AP59" i="2"/>
  <c r="F59" i="2"/>
  <c r="AD59" i="2"/>
  <c r="AM59" i="2"/>
  <c r="AN59" i="2"/>
  <c r="AL59" i="2"/>
  <c r="AN57" i="2"/>
  <c r="I56" i="2"/>
  <c r="AK50" i="2"/>
  <c r="AM60" i="2"/>
  <c r="AP56" i="2"/>
  <c r="I63" i="2"/>
  <c r="AF59" i="2"/>
  <c r="AJ59" i="2"/>
  <c r="I59" i="2"/>
  <c r="F56" i="2"/>
  <c r="AQ56" i="2"/>
  <c r="AJ63" i="2"/>
  <c r="J56" i="2"/>
  <c r="AL63" i="2"/>
  <c r="H56" i="2"/>
  <c r="AJ56" i="2"/>
  <c r="J51" i="2"/>
  <c r="AK51" i="2"/>
  <c r="H51" i="2"/>
  <c r="D51" i="2"/>
  <c r="AM67" i="2"/>
  <c r="AF67" i="2"/>
  <c r="AG67" i="2"/>
  <c r="AK59" i="2"/>
  <c r="J59" i="2"/>
  <c r="H59" i="2"/>
  <c r="D59" i="2"/>
  <c r="AI57" i="2"/>
  <c r="AL56" i="2"/>
  <c r="AO56" i="2"/>
  <c r="AD63" i="2"/>
  <c r="H57" i="2"/>
  <c r="AO60" i="2"/>
  <c r="AK56" i="2"/>
  <c r="AG56" i="2"/>
  <c r="E56" i="2"/>
  <c r="AM56" i="2"/>
  <c r="AM63" i="2"/>
  <c r="AG63" i="2"/>
  <c r="AF56" i="2"/>
  <c r="D56" i="2"/>
  <c r="AD56" i="2"/>
  <c r="AI63" i="2"/>
  <c r="AK63" i="2"/>
  <c r="D52" i="2"/>
  <c r="H49" i="2"/>
  <c r="AI49" i="2"/>
  <c r="J49" i="2"/>
  <c r="F49" i="2"/>
  <c r="AG49" i="2"/>
  <c r="AL49" i="2"/>
  <c r="D49" i="2"/>
  <c r="AQ49" i="2"/>
  <c r="AJ49" i="2"/>
  <c r="AO49" i="2"/>
  <c r="AP49" i="2"/>
  <c r="I49" i="2"/>
  <c r="E49" i="2"/>
  <c r="AN49" i="2"/>
  <c r="AD49" i="2"/>
  <c r="AK49" i="2"/>
  <c r="AM49" i="2"/>
  <c r="AK52" i="2"/>
  <c r="E52" i="2"/>
  <c r="J57" i="2"/>
  <c r="E60" i="2"/>
  <c r="AI61" i="2"/>
  <c r="D61" i="2"/>
  <c r="AI54" i="2"/>
  <c r="AQ57" i="2"/>
  <c r="AO57" i="2"/>
  <c r="AG60" i="2"/>
  <c r="D53" i="2"/>
  <c r="AM57" i="2"/>
  <c r="AG57" i="2"/>
  <c r="AQ60" i="2"/>
  <c r="AL60" i="2"/>
  <c r="AJ53" i="2"/>
  <c r="AN60" i="2"/>
  <c r="J50" i="2"/>
  <c r="AN61" i="2"/>
  <c r="F54" i="2"/>
  <c r="H65" i="2"/>
  <c r="AQ61" i="2"/>
  <c r="AO54" i="2"/>
  <c r="AQ65" i="2"/>
  <c r="AG53" i="2"/>
  <c r="D57" i="2"/>
  <c r="AF57" i="2"/>
  <c r="D60" i="2"/>
  <c r="AJ60" i="2"/>
  <c r="AD60" i="2"/>
  <c r="H53" i="2"/>
  <c r="AP53" i="2"/>
  <c r="AM53" i="2"/>
  <c r="AK53" i="2"/>
  <c r="AD57" i="2"/>
  <c r="E57" i="2"/>
  <c r="F57" i="2"/>
  <c r="I60" i="2"/>
  <c r="AF60" i="2"/>
  <c r="AK60" i="2"/>
  <c r="AP60" i="2"/>
  <c r="AQ53" i="2"/>
  <c r="AF53" i="2"/>
  <c r="I53" i="2"/>
  <c r="AD53" i="2"/>
  <c r="E53" i="2"/>
  <c r="AN53" i="2"/>
  <c r="AO53" i="2"/>
  <c r="I57" i="2"/>
  <c r="AL57" i="2"/>
  <c r="AP57" i="2"/>
  <c r="AJ57" i="2"/>
  <c r="AI60" i="2"/>
  <c r="AH60" i="2" s="1"/>
  <c r="J60" i="2"/>
  <c r="F60" i="2"/>
  <c r="AI53" i="2"/>
  <c r="AH53" i="2" s="1"/>
  <c r="AL53" i="2"/>
  <c r="J53" i="2"/>
  <c r="AP64" i="2"/>
  <c r="E50" i="2"/>
  <c r="AN50" i="2"/>
  <c r="F65" i="2"/>
  <c r="AM65" i="2"/>
  <c r="AO64" i="2"/>
  <c r="AO61" i="2"/>
  <c r="AM61" i="2"/>
  <c r="AQ54" i="2"/>
  <c r="H54" i="2"/>
  <c r="I50" i="2"/>
  <c r="AI50" i="2"/>
  <c r="AP50" i="2"/>
  <c r="AJ64" i="2"/>
  <c r="AM64" i="2"/>
  <c r="AP65" i="2"/>
  <c r="AF65" i="2"/>
  <c r="H61" i="2"/>
  <c r="AD61" i="2"/>
  <c r="AJ54" i="2"/>
  <c r="AN54" i="2"/>
  <c r="AP54" i="2"/>
  <c r="AJ50" i="2"/>
  <c r="AQ50" i="2"/>
  <c r="AG65" i="2"/>
  <c r="D65" i="2"/>
  <c r="AJ65" i="2"/>
  <c r="AF64" i="2"/>
  <c r="J64" i="2"/>
  <c r="AK64" i="2"/>
  <c r="AL64" i="2"/>
  <c r="AI64" i="2"/>
  <c r="H50" i="2"/>
  <c r="AF50" i="2"/>
  <c r="F50" i="2"/>
  <c r="AO50" i="2"/>
  <c r="AK65" i="2"/>
  <c r="AD65" i="2"/>
  <c r="I65" i="2"/>
  <c r="E65" i="2"/>
  <c r="AN65" i="2"/>
  <c r="AN64" i="2"/>
  <c r="F64" i="2"/>
  <c r="H64" i="2"/>
  <c r="D64" i="2"/>
  <c r="AQ64" i="2"/>
  <c r="E61" i="2"/>
  <c r="F61" i="2"/>
  <c r="AF61" i="2"/>
  <c r="I61" i="2"/>
  <c r="AL61" i="2"/>
  <c r="D54" i="2"/>
  <c r="E54" i="2"/>
  <c r="AG54" i="2"/>
  <c r="AD54" i="2"/>
  <c r="J61" i="2"/>
  <c r="AJ61" i="2"/>
  <c r="AK61" i="2"/>
  <c r="AG61" i="2"/>
  <c r="J54" i="2"/>
  <c r="AM54" i="2"/>
  <c r="AF54" i="2"/>
  <c r="AE54" i="2" s="1"/>
  <c r="AK54" i="2"/>
  <c r="D50" i="2"/>
  <c r="AD50" i="2"/>
  <c r="AM50" i="2"/>
  <c r="AG50" i="2"/>
  <c r="AO65" i="2"/>
  <c r="AL65" i="2"/>
  <c r="AI65" i="2"/>
  <c r="E64" i="2"/>
  <c r="AG64" i="2"/>
  <c r="AD64" i="2"/>
  <c r="AO52" i="2"/>
  <c r="I52" i="2"/>
  <c r="J52" i="2"/>
  <c r="AQ63" i="2"/>
  <c r="E63" i="2"/>
  <c r="AN63" i="2"/>
  <c r="AO63" i="2"/>
  <c r="AP63" i="2"/>
  <c r="AP52" i="2"/>
  <c r="F52" i="2"/>
  <c r="AI52" i="2"/>
  <c r="AJ52" i="2"/>
  <c r="D63" i="2"/>
  <c r="J63" i="2"/>
  <c r="F63" i="2"/>
  <c r="AG52" i="2"/>
  <c r="AD52" i="2"/>
  <c r="AQ52" i="2"/>
  <c r="AN52" i="2"/>
  <c r="H52" i="2"/>
  <c r="AL52" i="2"/>
  <c r="AM52" i="2"/>
  <c r="P47" i="2"/>
  <c r="Q48" i="2"/>
  <c r="AA47" i="2" s="1"/>
  <c r="Y47" i="2"/>
  <c r="J26" i="2"/>
  <c r="J27" i="2"/>
  <c r="J28" i="2"/>
  <c r="J35" i="2"/>
  <c r="J36" i="2"/>
  <c r="J37" i="2"/>
  <c r="J38" i="2"/>
  <c r="J39" i="2"/>
  <c r="J41" i="2"/>
  <c r="J42" i="2"/>
  <c r="J43" i="2"/>
  <c r="J44" i="2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" i="6"/>
  <c r="C20" i="2"/>
  <c r="C21" i="2" s="1"/>
  <c r="AH56" i="2" l="1"/>
  <c r="AE59" i="2"/>
  <c r="AE52" i="2"/>
  <c r="AE51" i="2"/>
  <c r="AE66" i="2"/>
  <c r="AH67" i="2"/>
  <c r="AH51" i="2"/>
  <c r="AE58" i="2"/>
  <c r="AH66" i="2"/>
  <c r="AH55" i="2"/>
  <c r="AE62" i="2"/>
  <c r="AH59" i="2"/>
  <c r="AH58" i="2"/>
  <c r="AH68" i="2"/>
  <c r="AH62" i="2"/>
  <c r="AH61" i="2"/>
  <c r="AE49" i="2"/>
  <c r="AE55" i="2"/>
  <c r="AH54" i="2"/>
  <c r="AH63" i="2"/>
  <c r="AE63" i="2"/>
  <c r="AH64" i="2"/>
  <c r="AE56" i="2"/>
  <c r="AH49" i="2"/>
  <c r="AE50" i="2"/>
  <c r="AE64" i="2"/>
  <c r="AH65" i="2"/>
  <c r="AH57" i="2"/>
  <c r="AE67" i="2"/>
  <c r="AH50" i="2"/>
  <c r="AE53" i="2"/>
  <c r="AE60" i="2"/>
  <c r="AE57" i="2"/>
  <c r="AE65" i="2"/>
  <c r="AH52" i="2"/>
  <c r="AE61" i="2"/>
  <c r="Q47" i="2"/>
  <c r="R48" i="2"/>
  <c r="Z47" i="2"/>
  <c r="AD43" i="2"/>
  <c r="AJ43" i="2"/>
  <c r="AN43" i="2"/>
  <c r="AF43" i="2"/>
  <c r="AK43" i="2"/>
  <c r="AO43" i="2"/>
  <c r="AL43" i="2"/>
  <c r="AG43" i="2"/>
  <c r="AP43" i="2"/>
  <c r="AM43" i="2"/>
  <c r="AI43" i="2"/>
  <c r="AQ43" i="2"/>
  <c r="AI26" i="2"/>
  <c r="AM26" i="2"/>
  <c r="AQ26" i="2"/>
  <c r="AP26" i="2"/>
  <c r="AD26" i="2"/>
  <c r="AJ26" i="2"/>
  <c r="AN26" i="2"/>
  <c r="AL26" i="2"/>
  <c r="AF26" i="2"/>
  <c r="AK26" i="2"/>
  <c r="AO26" i="2"/>
  <c r="AG26" i="2"/>
  <c r="AF42" i="2"/>
  <c r="AJ42" i="2"/>
  <c r="AN42" i="2"/>
  <c r="AP42" i="2"/>
  <c r="AG42" i="2"/>
  <c r="AK42" i="2"/>
  <c r="AO42" i="2"/>
  <c r="AL42" i="2"/>
  <c r="AI42" i="2"/>
  <c r="AQ42" i="2"/>
  <c r="AD42" i="2"/>
  <c r="AM42" i="2"/>
  <c r="AJ37" i="2"/>
  <c r="AN37" i="2"/>
  <c r="AP37" i="2"/>
  <c r="AF37" i="2"/>
  <c r="AK37" i="2"/>
  <c r="AO37" i="2"/>
  <c r="AG37" i="2"/>
  <c r="AL37" i="2"/>
  <c r="AI37" i="2"/>
  <c r="AH37" i="2" s="1"/>
  <c r="AQ37" i="2"/>
  <c r="AD37" i="2"/>
  <c r="AM37" i="2"/>
  <c r="AJ31" i="2"/>
  <c r="AN31" i="2"/>
  <c r="AM31" i="2"/>
  <c r="AF31" i="2"/>
  <c r="AK31" i="2"/>
  <c r="AO31" i="2"/>
  <c r="AI31" i="2"/>
  <c r="AG31" i="2"/>
  <c r="AL31" i="2"/>
  <c r="AP31" i="2"/>
  <c r="AD31" i="2"/>
  <c r="AQ31" i="2"/>
  <c r="AG39" i="2"/>
  <c r="AL39" i="2"/>
  <c r="AP39" i="2"/>
  <c r="AD39" i="2"/>
  <c r="AI39" i="2"/>
  <c r="AM39" i="2"/>
  <c r="AQ39" i="2"/>
  <c r="AN39" i="2"/>
  <c r="AJ39" i="2"/>
  <c r="AO39" i="2"/>
  <c r="AF39" i="2"/>
  <c r="AK39" i="2"/>
  <c r="AD38" i="2"/>
  <c r="AI38" i="2"/>
  <c r="AM38" i="2"/>
  <c r="AQ38" i="2"/>
  <c r="AF38" i="2"/>
  <c r="AJ38" i="2"/>
  <c r="AN38" i="2"/>
  <c r="AK38" i="2"/>
  <c r="AG38" i="2"/>
  <c r="AO38" i="2"/>
  <c r="AL38" i="2"/>
  <c r="AP38" i="2"/>
  <c r="AD32" i="2"/>
  <c r="AJ32" i="2"/>
  <c r="AN32" i="2"/>
  <c r="AQ32" i="2"/>
  <c r="AF32" i="2"/>
  <c r="AK32" i="2"/>
  <c r="AO32" i="2"/>
  <c r="AI32" i="2"/>
  <c r="AG32" i="2"/>
  <c r="AL32" i="2"/>
  <c r="AP32" i="2"/>
  <c r="AM32" i="2"/>
  <c r="AD44" i="2"/>
  <c r="AI44" i="2"/>
  <c r="AM44" i="2"/>
  <c r="AQ44" i="2"/>
  <c r="AN44" i="2"/>
  <c r="AG44" i="2"/>
  <c r="AF44" i="2"/>
  <c r="AJ44" i="2"/>
  <c r="AK44" i="2"/>
  <c r="AO44" i="2"/>
  <c r="AP44" i="2"/>
  <c r="AL44" i="2"/>
  <c r="AG27" i="2"/>
  <c r="AL27" i="2"/>
  <c r="AP27" i="2"/>
  <c r="AF27" i="2"/>
  <c r="AO27" i="2"/>
  <c r="AD27" i="2"/>
  <c r="AI27" i="2"/>
  <c r="AM27" i="2"/>
  <c r="AQ27" i="2"/>
  <c r="AJ27" i="2"/>
  <c r="AN27" i="2"/>
  <c r="AK27" i="2"/>
  <c r="AI34" i="2"/>
  <c r="AM34" i="2"/>
  <c r="AQ34" i="2"/>
  <c r="AD34" i="2"/>
  <c r="AJ34" i="2"/>
  <c r="AN34" i="2"/>
  <c r="AG34" i="2"/>
  <c r="AF34" i="2"/>
  <c r="AK34" i="2"/>
  <c r="AO34" i="2"/>
  <c r="AL34" i="2"/>
  <c r="AP34" i="2"/>
  <c r="AD33" i="2"/>
  <c r="AI33" i="2"/>
  <c r="AM33" i="2"/>
  <c r="AQ33" i="2"/>
  <c r="AP33" i="2"/>
  <c r="AJ33" i="2"/>
  <c r="AN33" i="2"/>
  <c r="AG33" i="2"/>
  <c r="AF33" i="2"/>
  <c r="AK33" i="2"/>
  <c r="AO33" i="2"/>
  <c r="AL33" i="2"/>
  <c r="AI25" i="2"/>
  <c r="AN25" i="2"/>
  <c r="AJ25" i="2"/>
  <c r="AM25" i="2"/>
  <c r="AP25" i="2"/>
  <c r="AF25" i="2"/>
  <c r="AQ25" i="2"/>
  <c r="AG25" i="2"/>
  <c r="AL25" i="2"/>
  <c r="AK25" i="2"/>
  <c r="AD25" i="2"/>
  <c r="AO25" i="2"/>
  <c r="AG28" i="2"/>
  <c r="AL28" i="2"/>
  <c r="AP28" i="2"/>
  <c r="AK28" i="2"/>
  <c r="AI28" i="2"/>
  <c r="AM28" i="2"/>
  <c r="AQ28" i="2"/>
  <c r="AD28" i="2"/>
  <c r="AJ28" i="2"/>
  <c r="AN28" i="2"/>
  <c r="AF28" i="2"/>
  <c r="AO28" i="2"/>
  <c r="AG40" i="2"/>
  <c r="AK40" i="2"/>
  <c r="AO40" i="2"/>
  <c r="AD40" i="2"/>
  <c r="AQ40" i="2"/>
  <c r="AL40" i="2"/>
  <c r="AP40" i="2"/>
  <c r="AM40" i="2"/>
  <c r="AI40" i="2"/>
  <c r="AJ40" i="2"/>
  <c r="AF40" i="2"/>
  <c r="AN40" i="2"/>
  <c r="J40" i="2"/>
  <c r="AF30" i="2"/>
  <c r="AK30" i="2"/>
  <c r="AO30" i="2"/>
  <c r="AN30" i="2"/>
  <c r="AG30" i="2"/>
  <c r="AL30" i="2"/>
  <c r="AP30" i="2"/>
  <c r="AD30" i="2"/>
  <c r="AI30" i="2"/>
  <c r="AM30" i="2"/>
  <c r="AQ30" i="2"/>
  <c r="AJ30" i="2"/>
  <c r="AG35" i="2"/>
  <c r="AL35" i="2"/>
  <c r="AP35" i="2"/>
  <c r="AD35" i="2"/>
  <c r="AI35" i="2"/>
  <c r="AM35" i="2"/>
  <c r="AQ35" i="2"/>
  <c r="AJ35" i="2"/>
  <c r="AN35" i="2"/>
  <c r="AK35" i="2"/>
  <c r="AF35" i="2"/>
  <c r="AO35" i="2"/>
  <c r="AF29" i="2"/>
  <c r="AK29" i="2"/>
  <c r="AO29" i="2"/>
  <c r="AN29" i="2"/>
  <c r="AG29" i="2"/>
  <c r="AL29" i="2"/>
  <c r="AP29" i="2"/>
  <c r="AD29" i="2"/>
  <c r="AI29" i="2"/>
  <c r="AM29" i="2"/>
  <c r="AQ29" i="2"/>
  <c r="AJ29" i="2"/>
  <c r="AF41" i="2"/>
  <c r="AK41" i="2"/>
  <c r="AO41" i="2"/>
  <c r="AQ41" i="2"/>
  <c r="AG41" i="2"/>
  <c r="AL41" i="2"/>
  <c r="AP41" i="2"/>
  <c r="AM41" i="2"/>
  <c r="AI41" i="2"/>
  <c r="AD41" i="2"/>
  <c r="AJ41" i="2"/>
  <c r="AN41" i="2"/>
  <c r="AG36" i="2"/>
  <c r="AK36" i="2"/>
  <c r="AO36" i="2"/>
  <c r="AL36" i="2"/>
  <c r="AP36" i="2"/>
  <c r="AD36" i="2"/>
  <c r="AI36" i="2"/>
  <c r="AM36" i="2"/>
  <c r="AQ36" i="2"/>
  <c r="AF36" i="2"/>
  <c r="AJ36" i="2"/>
  <c r="AN36" i="2"/>
  <c r="C22" i="2"/>
  <c r="J33" i="2"/>
  <c r="J29" i="2"/>
  <c r="J34" i="2"/>
  <c r="J32" i="2"/>
  <c r="J30" i="2"/>
  <c r="J31" i="2"/>
  <c r="L24" i="2"/>
  <c r="AH34" i="2" l="1"/>
  <c r="L42" i="2" a="1"/>
  <c r="L42" i="2" s="1"/>
  <c r="L32" i="2" a="1"/>
  <c r="L32" i="2" s="1"/>
  <c r="L30" i="2" a="1"/>
  <c r="L30" i="2" s="1"/>
  <c r="L43" i="2" a="1"/>
  <c r="L43" i="2" s="1"/>
  <c r="L35" i="2" a="1"/>
  <c r="L35" i="2" s="1"/>
  <c r="L26" i="2" a="1"/>
  <c r="L26" i="2" s="1"/>
  <c r="L40" i="2" a="1"/>
  <c r="L40" i="2" s="1"/>
  <c r="L34" i="2" a="1"/>
  <c r="L34" i="2" s="1"/>
  <c r="L33" i="2" a="1"/>
  <c r="L33" i="2" s="1"/>
  <c r="L27" i="2" a="1"/>
  <c r="L27" i="2" s="1"/>
  <c r="L25" i="2" a="1"/>
  <c r="L25" i="2" s="1"/>
  <c r="L29" i="2" a="1"/>
  <c r="L29" i="2" s="1"/>
  <c r="L44" i="2" a="1"/>
  <c r="L44" i="2" s="1"/>
  <c r="L41" i="2" a="1"/>
  <c r="L41" i="2" s="1"/>
  <c r="L37" i="2" a="1"/>
  <c r="L37" i="2" s="1"/>
  <c r="L39" i="2" a="1"/>
  <c r="L39" i="2" s="1"/>
  <c r="L36" i="2" a="1"/>
  <c r="L36" i="2" s="1"/>
  <c r="L31" i="2" a="1"/>
  <c r="L31" i="2" s="1"/>
  <c r="L28" i="2" a="1"/>
  <c r="L28" i="2" s="1"/>
  <c r="L38" i="2" a="1"/>
  <c r="L38" i="2" s="1"/>
  <c r="L62" i="2" a="1"/>
  <c r="L62" i="2" s="1"/>
  <c r="L68" i="2" a="1"/>
  <c r="L68" i="2" s="1"/>
  <c r="L61" i="2" a="1"/>
  <c r="L61" i="2" s="1"/>
  <c r="L52" i="2" a="1"/>
  <c r="L52" i="2" s="1"/>
  <c r="L59" i="2" a="1"/>
  <c r="L59" i="2" s="1"/>
  <c r="L50" i="2" a="1"/>
  <c r="L50" i="2" s="1"/>
  <c r="L65" i="2" a="1"/>
  <c r="L65" i="2" s="1"/>
  <c r="L54" i="2" a="1"/>
  <c r="L54" i="2" s="1"/>
  <c r="L56" i="2" a="1"/>
  <c r="L56" i="2" s="1"/>
  <c r="L66" i="2" a="1"/>
  <c r="L66" i="2" s="1"/>
  <c r="L53" i="2" a="1"/>
  <c r="L53" i="2" s="1"/>
  <c r="L57" i="2" a="1"/>
  <c r="L57" i="2" s="1"/>
  <c r="L63" i="2" a="1"/>
  <c r="L63" i="2" s="1"/>
  <c r="L58" i="2" a="1"/>
  <c r="L58" i="2" s="1"/>
  <c r="L51" i="2" a="1"/>
  <c r="L51" i="2" s="1"/>
  <c r="L49" i="2" a="1"/>
  <c r="L49" i="2" s="1"/>
  <c r="L64" i="2" a="1"/>
  <c r="L64" i="2" s="1"/>
  <c r="L55" i="2" a="1"/>
  <c r="L55" i="2" s="1"/>
  <c r="L60" i="2" a="1"/>
  <c r="L60" i="2" s="1"/>
  <c r="L67" i="2" a="1"/>
  <c r="L67" i="2" s="1"/>
  <c r="AB47" i="2"/>
  <c r="R47" i="2"/>
  <c r="AH43" i="2"/>
  <c r="AH31" i="2"/>
  <c r="AH42" i="2"/>
  <c r="AH26" i="2"/>
  <c r="AE27" i="2"/>
  <c r="AE40" i="2"/>
  <c r="AE28" i="2"/>
  <c r="AE39" i="2"/>
  <c r="AH41" i="2"/>
  <c r="AH29" i="2"/>
  <c r="AH35" i="2"/>
  <c r="AH30" i="2"/>
  <c r="AE25" i="2"/>
  <c r="AH44" i="2"/>
  <c r="AE37" i="2"/>
  <c r="AH36" i="2"/>
  <c r="AE35" i="2"/>
  <c r="AE34" i="2"/>
  <c r="AH32" i="2"/>
  <c r="AE31" i="2"/>
  <c r="AE43" i="2"/>
  <c r="AE36" i="2"/>
  <c r="AH27" i="2"/>
  <c r="AE44" i="2"/>
  <c r="AE41" i="2"/>
  <c r="AE29" i="2"/>
  <c r="AE30" i="2"/>
  <c r="AH33" i="2"/>
  <c r="AH38" i="2"/>
  <c r="AH40" i="2"/>
  <c r="AH28" i="2"/>
  <c r="AH25" i="2"/>
  <c r="AE33" i="2"/>
  <c r="AE32" i="2"/>
  <c r="AE38" i="2"/>
  <c r="AH39" i="2"/>
  <c r="AE42" i="2"/>
  <c r="AE26" i="2"/>
  <c r="U23" i="2"/>
  <c r="U31" i="2" s="1"/>
  <c r="M24" i="2"/>
  <c r="M23" i="2" s="1"/>
  <c r="L23" i="2"/>
  <c r="U30" i="2" l="1"/>
  <c r="V23" i="2"/>
  <c r="U53" i="2"/>
  <c r="U68" i="2"/>
  <c r="U52" i="2"/>
  <c r="U63" i="2"/>
  <c r="U67" i="2"/>
  <c r="U60" i="2"/>
  <c r="U58" i="2"/>
  <c r="U62" i="2"/>
  <c r="U66" i="2"/>
  <c r="U56" i="2"/>
  <c r="U61" i="2"/>
  <c r="U64" i="2"/>
  <c r="U51" i="2"/>
  <c r="U55" i="2"/>
  <c r="U65" i="2"/>
  <c r="U57" i="2"/>
  <c r="U49" i="2"/>
  <c r="U54" i="2"/>
  <c r="U50" i="2"/>
  <c r="U59" i="2"/>
  <c r="U34" i="2"/>
  <c r="U29" i="2"/>
  <c r="M42" i="2" a="1"/>
  <c r="M42" i="2" s="1"/>
  <c r="M32" i="2" a="1"/>
  <c r="M32" i="2" s="1"/>
  <c r="M30" i="2" a="1"/>
  <c r="M30" i="2" s="1"/>
  <c r="M31" i="2" a="1"/>
  <c r="M31" i="2" s="1"/>
  <c r="M26" i="2" a="1"/>
  <c r="M26" i="2" s="1"/>
  <c r="M34" i="2" a="1"/>
  <c r="M34" i="2" s="1"/>
  <c r="M35" i="2" a="1"/>
  <c r="M35" i="2" s="1"/>
  <c r="M39" i="2" a="1"/>
  <c r="M39" i="2" s="1"/>
  <c r="M38" i="2" a="1"/>
  <c r="M38" i="2" s="1"/>
  <c r="M40" i="2" a="1"/>
  <c r="M40" i="2" s="1"/>
  <c r="M37" i="2" a="1"/>
  <c r="M37" i="2" s="1"/>
  <c r="M33" i="2" a="1"/>
  <c r="M33" i="2" s="1"/>
  <c r="M27" i="2" a="1"/>
  <c r="M27" i="2" s="1"/>
  <c r="M25" i="2" a="1"/>
  <c r="M25" i="2" s="1"/>
  <c r="M36" i="2" a="1"/>
  <c r="M36" i="2" s="1"/>
  <c r="M29" i="2" a="1"/>
  <c r="M29" i="2" s="1"/>
  <c r="M44" i="2" a="1"/>
  <c r="M44" i="2" s="1"/>
  <c r="M41" i="2" a="1"/>
  <c r="M41" i="2" s="1"/>
  <c r="M43" i="2" a="1"/>
  <c r="M43" i="2" s="1"/>
  <c r="M28" i="2" a="1"/>
  <c r="M28" i="2" s="1"/>
  <c r="M59" i="2" a="1"/>
  <c r="M59" i="2" s="1"/>
  <c r="M50" i="2" a="1"/>
  <c r="M50" i="2" s="1"/>
  <c r="M68" i="2" a="1"/>
  <c r="M68" i="2" s="1"/>
  <c r="M61" i="2" a="1"/>
  <c r="M61" i="2" s="1"/>
  <c r="M54" i="2" a="1"/>
  <c r="M54" i="2" s="1"/>
  <c r="M66" i="2" a="1"/>
  <c r="M66" i="2" s="1"/>
  <c r="M52" i="2" a="1"/>
  <c r="M52" i="2" s="1"/>
  <c r="M63" i="2" a="1"/>
  <c r="M63" i="2" s="1"/>
  <c r="M65" i="2" a="1"/>
  <c r="M65" i="2" s="1"/>
  <c r="M58" i="2" a="1"/>
  <c r="M58" i="2" s="1"/>
  <c r="M51" i="2" a="1"/>
  <c r="M51" i="2" s="1"/>
  <c r="M56" i="2" a="1"/>
  <c r="M56" i="2" s="1"/>
  <c r="M53" i="2" a="1"/>
  <c r="M53" i="2" s="1"/>
  <c r="M57" i="2" a="1"/>
  <c r="M57" i="2" s="1"/>
  <c r="M55" i="2" a="1"/>
  <c r="M55" i="2" s="1"/>
  <c r="M67" i="2" a="1"/>
  <c r="M67" i="2" s="1"/>
  <c r="M49" i="2" a="1"/>
  <c r="M49" i="2" s="1"/>
  <c r="M62" i="2" a="1"/>
  <c r="M62" i="2" s="1"/>
  <c r="M64" i="2" a="1"/>
  <c r="M64" i="2" s="1"/>
  <c r="M60" i="2" a="1"/>
  <c r="M60" i="2" s="1"/>
  <c r="N24" i="2"/>
  <c r="U32" i="2"/>
  <c r="U33" i="2"/>
  <c r="V29" i="2"/>
  <c r="V33" i="2"/>
  <c r="V31" i="2"/>
  <c r="V30" i="2"/>
  <c r="V34" i="2"/>
  <c r="V32" i="2"/>
  <c r="N41" i="2" l="1" a="1"/>
  <c r="N41" i="2" s="1"/>
  <c r="N31" i="2" a="1"/>
  <c r="N31" i="2" s="1"/>
  <c r="N28" i="2" a="1"/>
  <c r="N28" i="2" s="1"/>
  <c r="N39" i="2" a="1"/>
  <c r="N39" i="2" s="1"/>
  <c r="N38" i="2" a="1"/>
  <c r="N38" i="2" s="1"/>
  <c r="N42" i="2" a="1"/>
  <c r="N42" i="2" s="1"/>
  <c r="N32" i="2" a="1"/>
  <c r="N32" i="2" s="1"/>
  <c r="N30" i="2" a="1"/>
  <c r="N30" i="2" s="1"/>
  <c r="N35" i="2" a="1"/>
  <c r="N35" i="2" s="1"/>
  <c r="N26" i="2" a="1"/>
  <c r="N26" i="2" s="1"/>
  <c r="N25" i="2" a="1"/>
  <c r="N25" i="2" s="1"/>
  <c r="N40" i="2" a="1"/>
  <c r="N40" i="2" s="1"/>
  <c r="N34" i="2" a="1"/>
  <c r="N34" i="2" s="1"/>
  <c r="N43" i="2" a="1"/>
  <c r="N43" i="2" s="1"/>
  <c r="N33" i="2" a="1"/>
  <c r="N33" i="2" s="1"/>
  <c r="N27" i="2" a="1"/>
  <c r="N27" i="2" s="1"/>
  <c r="N29" i="2" a="1"/>
  <c r="N29" i="2" s="1"/>
  <c r="N44" i="2" a="1"/>
  <c r="N44" i="2" s="1"/>
  <c r="N37" i="2" a="1"/>
  <c r="N37" i="2" s="1"/>
  <c r="N36" i="2" a="1"/>
  <c r="N36" i="2" s="1"/>
  <c r="N52" i="2" a="1"/>
  <c r="N52" i="2" s="1"/>
  <c r="N59" i="2" a="1"/>
  <c r="N59" i="2" s="1"/>
  <c r="N50" i="2" a="1"/>
  <c r="N50" i="2" s="1"/>
  <c r="N65" i="2" a="1"/>
  <c r="N65" i="2" s="1"/>
  <c r="N54" i="2" a="1"/>
  <c r="N54" i="2" s="1"/>
  <c r="N56" i="2" a="1"/>
  <c r="N56" i="2" s="1"/>
  <c r="N66" i="2" a="1"/>
  <c r="N66" i="2" s="1"/>
  <c r="N53" i="2" a="1"/>
  <c r="N53" i="2" s="1"/>
  <c r="N57" i="2" a="1"/>
  <c r="N57" i="2" s="1"/>
  <c r="N63" i="2" a="1"/>
  <c r="N63" i="2" s="1"/>
  <c r="N58" i="2" a="1"/>
  <c r="N58" i="2" s="1"/>
  <c r="N51" i="2" a="1"/>
  <c r="N51" i="2" s="1"/>
  <c r="N49" i="2" a="1"/>
  <c r="N49" i="2" s="1"/>
  <c r="N64" i="2" a="1"/>
  <c r="N64" i="2" s="1"/>
  <c r="N55" i="2" a="1"/>
  <c r="N55" i="2" s="1"/>
  <c r="N60" i="2" a="1"/>
  <c r="N60" i="2" s="1"/>
  <c r="N67" i="2" a="1"/>
  <c r="N67" i="2" s="1"/>
  <c r="N62" i="2" a="1"/>
  <c r="N62" i="2" s="1"/>
  <c r="N68" i="2" a="1"/>
  <c r="N68" i="2" s="1"/>
  <c r="N61" i="2" a="1"/>
  <c r="N61" i="2" s="1"/>
  <c r="U48" i="2"/>
  <c r="V66" i="2"/>
  <c r="V56" i="2"/>
  <c r="V58" i="2"/>
  <c r="V60" i="2"/>
  <c r="V64" i="2"/>
  <c r="V67" i="2"/>
  <c r="V55" i="2"/>
  <c r="V68" i="2"/>
  <c r="V62" i="2"/>
  <c r="V52" i="2"/>
  <c r="V53" i="2"/>
  <c r="V49" i="2"/>
  <c r="V61" i="2"/>
  <c r="V63" i="2"/>
  <c r="V59" i="2"/>
  <c r="V51" i="2"/>
  <c r="V54" i="2"/>
  <c r="V50" i="2"/>
  <c r="V65" i="2"/>
  <c r="V57" i="2"/>
  <c r="O24" i="2"/>
  <c r="N23" i="2"/>
  <c r="W23" i="2"/>
  <c r="U41" i="2"/>
  <c r="V41" i="2"/>
  <c r="V27" i="2"/>
  <c r="W27" i="2"/>
  <c r="U27" i="2"/>
  <c r="V40" i="2"/>
  <c r="W40" i="2"/>
  <c r="U40" i="2"/>
  <c r="U26" i="2"/>
  <c r="W26" i="2"/>
  <c r="V26" i="2"/>
  <c r="U39" i="2"/>
  <c r="V39" i="2"/>
  <c r="W39" i="2"/>
  <c r="W28" i="2"/>
  <c r="U28" i="2"/>
  <c r="V28" i="2"/>
  <c r="V38" i="2"/>
  <c r="U38" i="2"/>
  <c r="W38" i="2"/>
  <c r="U44" i="2"/>
  <c r="W44" i="2"/>
  <c r="V44" i="2"/>
  <c r="W36" i="2"/>
  <c r="V36" i="2"/>
  <c r="U36" i="2"/>
  <c r="W25" i="2"/>
  <c r="U25" i="2"/>
  <c r="V25" i="2"/>
  <c r="U37" i="2"/>
  <c r="W37" i="2"/>
  <c r="V37" i="2"/>
  <c r="U35" i="2"/>
  <c r="V35" i="2"/>
  <c r="W35" i="2"/>
  <c r="W43" i="2"/>
  <c r="U43" i="2"/>
  <c r="V43" i="2"/>
  <c r="W42" i="2"/>
  <c r="U42" i="2"/>
  <c r="V42" i="2"/>
  <c r="O29" i="2" l="1" a="1"/>
  <c r="O29" i="2" s="1"/>
  <c r="O41" i="2" a="1"/>
  <c r="O41" i="2" s="1"/>
  <c r="O43" i="2" a="1"/>
  <c r="O43" i="2" s="1"/>
  <c r="O28" i="2" a="1"/>
  <c r="O28" i="2" s="1"/>
  <c r="O25" i="2" a="1"/>
  <c r="O25" i="2" s="1"/>
  <c r="O40" i="2" a="1"/>
  <c r="O40" i="2" s="1"/>
  <c r="O32" i="2" a="1"/>
  <c r="O32" i="2" s="1"/>
  <c r="O30" i="2" a="1"/>
  <c r="O30" i="2" s="1"/>
  <c r="O31" i="2" a="1"/>
  <c r="O31" i="2" s="1"/>
  <c r="O26" i="2" a="1"/>
  <c r="O26" i="2" s="1"/>
  <c r="O42" i="2" a="1"/>
  <c r="O42" i="2" s="1"/>
  <c r="O44" i="2" a="1"/>
  <c r="O44" i="2" s="1"/>
  <c r="O34" i="2" a="1"/>
  <c r="O34" i="2" s="1"/>
  <c r="O35" i="2" a="1"/>
  <c r="O35" i="2" s="1"/>
  <c r="O39" i="2" a="1"/>
  <c r="O39" i="2" s="1"/>
  <c r="O36" i="2" a="1"/>
  <c r="O36" i="2" s="1"/>
  <c r="O37" i="2" a="1"/>
  <c r="O37" i="2" s="1"/>
  <c r="O33" i="2" a="1"/>
  <c r="O33" i="2" s="1"/>
  <c r="O27" i="2" a="1"/>
  <c r="O27" i="2" s="1"/>
  <c r="O38" i="2" a="1"/>
  <c r="O38" i="2" s="1"/>
  <c r="O66" i="2" a="1"/>
  <c r="O66" i="2" s="1"/>
  <c r="O52" i="2" a="1"/>
  <c r="O52" i="2" s="1"/>
  <c r="O63" i="2" a="1"/>
  <c r="O63" i="2" s="1"/>
  <c r="O65" i="2" a="1"/>
  <c r="O65" i="2" s="1"/>
  <c r="O58" i="2" a="1"/>
  <c r="O58" i="2" s="1"/>
  <c r="O51" i="2" a="1"/>
  <c r="O51" i="2" s="1"/>
  <c r="O56" i="2" a="1"/>
  <c r="O56" i="2" s="1"/>
  <c r="O53" i="2" a="1"/>
  <c r="O53" i="2" s="1"/>
  <c r="O57" i="2" a="1"/>
  <c r="O57" i="2" s="1"/>
  <c r="O55" i="2" a="1"/>
  <c r="O55" i="2" s="1"/>
  <c r="O67" i="2" a="1"/>
  <c r="O67" i="2" s="1"/>
  <c r="O49" i="2" a="1"/>
  <c r="O49" i="2" s="1"/>
  <c r="O62" i="2" a="1"/>
  <c r="O62" i="2" s="1"/>
  <c r="O64" i="2" a="1"/>
  <c r="O64" i="2" s="1"/>
  <c r="O60" i="2" a="1"/>
  <c r="O60" i="2" s="1"/>
  <c r="O59" i="2" a="1"/>
  <c r="O59" i="2" s="1"/>
  <c r="O50" i="2" a="1"/>
  <c r="O50" i="2" s="1"/>
  <c r="O68" i="2" a="1"/>
  <c r="O68" i="2" s="1"/>
  <c r="O61" i="2" a="1"/>
  <c r="O61" i="2" s="1"/>
  <c r="O54" i="2" a="1"/>
  <c r="O54" i="2" s="1"/>
  <c r="V48" i="2"/>
  <c r="W41" i="2"/>
  <c r="W68" i="2"/>
  <c r="W56" i="2"/>
  <c r="W62" i="2"/>
  <c r="W63" i="2"/>
  <c r="W67" i="2"/>
  <c r="W52" i="2"/>
  <c r="W66" i="2"/>
  <c r="W53" i="2"/>
  <c r="W60" i="2"/>
  <c r="W64" i="2"/>
  <c r="W58" i="2"/>
  <c r="W59" i="2"/>
  <c r="W55" i="2"/>
  <c r="W51" i="2"/>
  <c r="W57" i="2"/>
  <c r="W65" i="2"/>
  <c r="W49" i="2"/>
  <c r="W50" i="2"/>
  <c r="W61" i="2"/>
  <c r="W54" i="2"/>
  <c r="P24" i="2"/>
  <c r="O23" i="2"/>
  <c r="X23" i="2"/>
  <c r="W32" i="2"/>
  <c r="W31" i="2"/>
  <c r="W34" i="2"/>
  <c r="W30" i="2"/>
  <c r="W29" i="2"/>
  <c r="W33" i="2"/>
  <c r="U24" i="2"/>
  <c r="V24" i="2"/>
  <c r="W48" i="2" l="1"/>
  <c r="P29" i="2" a="1"/>
  <c r="P29" i="2" s="1"/>
  <c r="P44" i="2" a="1"/>
  <c r="P44" i="2" s="1"/>
  <c r="P36" i="2" a="1"/>
  <c r="P36" i="2" s="1"/>
  <c r="P37" i="2" a="1"/>
  <c r="P37" i="2" s="1"/>
  <c r="P43" i="2" a="1"/>
  <c r="P43" i="2" s="1"/>
  <c r="P31" i="2" a="1"/>
  <c r="P31" i="2" s="1"/>
  <c r="P28" i="2" a="1"/>
  <c r="P28" i="2" s="1"/>
  <c r="P38" i="2" a="1"/>
  <c r="P38" i="2" s="1"/>
  <c r="P42" i="2" a="1"/>
  <c r="P42" i="2" s="1"/>
  <c r="P32" i="2" a="1"/>
  <c r="P32" i="2" s="1"/>
  <c r="P30" i="2" a="1"/>
  <c r="P30" i="2" s="1"/>
  <c r="P35" i="2" a="1"/>
  <c r="P35" i="2" s="1"/>
  <c r="P26" i="2" a="1"/>
  <c r="P26" i="2" s="1"/>
  <c r="P25" i="2" a="1"/>
  <c r="P25" i="2" s="1"/>
  <c r="P40" i="2" a="1"/>
  <c r="P40" i="2" s="1"/>
  <c r="P41" i="2" a="1"/>
  <c r="P41" i="2" s="1"/>
  <c r="P34" i="2" a="1"/>
  <c r="P34" i="2" s="1"/>
  <c r="P33" i="2" a="1"/>
  <c r="P33" i="2" s="1"/>
  <c r="P27" i="2" a="1"/>
  <c r="P27" i="2" s="1"/>
  <c r="P39" i="2" a="1"/>
  <c r="P39" i="2" s="1"/>
  <c r="P56" i="2" a="1"/>
  <c r="P56" i="2" s="1"/>
  <c r="P66" i="2" a="1"/>
  <c r="P66" i="2" s="1"/>
  <c r="P53" i="2" a="1"/>
  <c r="P53" i="2" s="1"/>
  <c r="P57" i="2" a="1"/>
  <c r="P57" i="2" s="1"/>
  <c r="P63" i="2" a="1"/>
  <c r="P63" i="2" s="1"/>
  <c r="P58" i="2" a="1"/>
  <c r="P58" i="2" s="1"/>
  <c r="P51" i="2" a="1"/>
  <c r="P51" i="2" s="1"/>
  <c r="P49" i="2" a="1"/>
  <c r="P49" i="2" s="1"/>
  <c r="P64" i="2" a="1"/>
  <c r="P64" i="2" s="1"/>
  <c r="P55" i="2" a="1"/>
  <c r="P55" i="2" s="1"/>
  <c r="P60" i="2" a="1"/>
  <c r="P60" i="2" s="1"/>
  <c r="P67" i="2" a="1"/>
  <c r="P67" i="2" s="1"/>
  <c r="P62" i="2" a="1"/>
  <c r="P62" i="2" s="1"/>
  <c r="P68" i="2" a="1"/>
  <c r="P68" i="2" s="1"/>
  <c r="P61" i="2" a="1"/>
  <c r="P61" i="2" s="1"/>
  <c r="P52" i="2" a="1"/>
  <c r="P52" i="2" s="1"/>
  <c r="P59" i="2" a="1"/>
  <c r="P59" i="2" s="1"/>
  <c r="P50" i="2" a="1"/>
  <c r="P50" i="2" s="1"/>
  <c r="P65" i="2" a="1"/>
  <c r="P65" i="2" s="1"/>
  <c r="P54" i="2" a="1"/>
  <c r="P54" i="2" s="1"/>
  <c r="X62" i="2"/>
  <c r="X60" i="2"/>
  <c r="X64" i="2"/>
  <c r="X53" i="2"/>
  <c r="X66" i="2"/>
  <c r="X55" i="2"/>
  <c r="X67" i="2"/>
  <c r="X56" i="2"/>
  <c r="X68" i="2"/>
  <c r="X52" i="2"/>
  <c r="X63" i="2"/>
  <c r="X58" i="2"/>
  <c r="X57" i="2"/>
  <c r="X54" i="2"/>
  <c r="X49" i="2"/>
  <c r="X65" i="2"/>
  <c r="X61" i="2"/>
  <c r="X51" i="2"/>
  <c r="X59" i="2"/>
  <c r="X50" i="2"/>
  <c r="X33" i="2"/>
  <c r="X34" i="2"/>
  <c r="X29" i="2"/>
  <c r="X30" i="2"/>
  <c r="X31" i="2"/>
  <c r="X32" i="2"/>
  <c r="X41" i="2"/>
  <c r="X27" i="2"/>
  <c r="X26" i="2"/>
  <c r="X36" i="2"/>
  <c r="X37" i="2"/>
  <c r="X42" i="2"/>
  <c r="X40" i="2"/>
  <c r="X38" i="2"/>
  <c r="X44" i="2"/>
  <c r="X25" i="2"/>
  <c r="X43" i="2"/>
  <c r="X39" i="2"/>
  <c r="X28" i="2"/>
  <c r="X35" i="2"/>
  <c r="W24" i="2"/>
  <c r="Q24" i="2"/>
  <c r="Y23" i="2"/>
  <c r="P23" i="2"/>
  <c r="AA30" i="2" l="1"/>
  <c r="AA35" i="2"/>
  <c r="AA38" i="2"/>
  <c r="AA26" i="2"/>
  <c r="AA40" i="2"/>
  <c r="AA28" i="2"/>
  <c r="AA32" i="2"/>
  <c r="AA44" i="2"/>
  <c r="AA42" i="2"/>
  <c r="AA27" i="2"/>
  <c r="AA43" i="2"/>
  <c r="AA37" i="2"/>
  <c r="AA25" i="2"/>
  <c r="AA55" i="2"/>
  <c r="AA33" i="2"/>
  <c r="AA34" i="2"/>
  <c r="AA41" i="2"/>
  <c r="AA29" i="2"/>
  <c r="AA39" i="2"/>
  <c r="AA36" i="2"/>
  <c r="AA31" i="2"/>
  <c r="AA64" i="2"/>
  <c r="AA54" i="2"/>
  <c r="AA51" i="2"/>
  <c r="AA66" i="2"/>
  <c r="AA62" i="2"/>
  <c r="AA53" i="2"/>
  <c r="AA57" i="2"/>
  <c r="AA58" i="2"/>
  <c r="AA63" i="2"/>
  <c r="AA59" i="2"/>
  <c r="AA52" i="2"/>
  <c r="AA61" i="2"/>
  <c r="AA67" i="2"/>
  <c r="AA65" i="2"/>
  <c r="AA56" i="2"/>
  <c r="AA50" i="2"/>
  <c r="AA49" i="2"/>
  <c r="AA68" i="2"/>
  <c r="AA60" i="2"/>
  <c r="Q44" i="2" a="1"/>
  <c r="Q44" i="2" s="1"/>
  <c r="Q37" i="2" a="1"/>
  <c r="Q37" i="2" s="1"/>
  <c r="Q33" i="2" a="1"/>
  <c r="Q33" i="2" s="1"/>
  <c r="Q27" i="2" a="1"/>
  <c r="Q27" i="2" s="1"/>
  <c r="Q38" i="2" a="1"/>
  <c r="Q38" i="2" s="1"/>
  <c r="Q36" i="2" a="1"/>
  <c r="Q36" i="2" s="1"/>
  <c r="Q25" i="2" a="1"/>
  <c r="Q25" i="2" s="1"/>
  <c r="Q42" i="2" a="1"/>
  <c r="Q42" i="2" s="1"/>
  <c r="Q29" i="2" a="1"/>
  <c r="Q29" i="2" s="1"/>
  <c r="Q41" i="2" a="1"/>
  <c r="Q41" i="2" s="1"/>
  <c r="Q43" i="2" a="1"/>
  <c r="Q43" i="2" s="1"/>
  <c r="Q28" i="2" a="1"/>
  <c r="Q28" i="2" s="1"/>
  <c r="Q32" i="2" a="1"/>
  <c r="Q32" i="2" s="1"/>
  <c r="Q30" i="2" a="1"/>
  <c r="Q30" i="2" s="1"/>
  <c r="Q31" i="2" a="1"/>
  <c r="Q31" i="2" s="1"/>
  <c r="Q26" i="2" a="1"/>
  <c r="Q26" i="2" s="1"/>
  <c r="Q40" i="2" a="1"/>
  <c r="Q40" i="2" s="1"/>
  <c r="Q34" i="2" a="1"/>
  <c r="Q34" i="2" s="1"/>
  <c r="Q35" i="2" a="1"/>
  <c r="Q35" i="2" s="1"/>
  <c r="Q39" i="2" a="1"/>
  <c r="Q39" i="2" s="1"/>
  <c r="Q56" i="2" a="1"/>
  <c r="Q56" i="2" s="1"/>
  <c r="Q53" i="2" a="1"/>
  <c r="Q53" i="2" s="1"/>
  <c r="Q57" i="2" a="1"/>
  <c r="Q57" i="2" s="1"/>
  <c r="Q55" i="2" a="1"/>
  <c r="Q55" i="2" s="1"/>
  <c r="Q67" i="2" a="1"/>
  <c r="Q67" i="2" s="1"/>
  <c r="Q49" i="2" a="1"/>
  <c r="Q49" i="2" s="1"/>
  <c r="Q62" i="2" a="1"/>
  <c r="Q62" i="2" s="1"/>
  <c r="Q64" i="2" a="1"/>
  <c r="Q64" i="2" s="1"/>
  <c r="Q60" i="2" a="1"/>
  <c r="Q60" i="2" s="1"/>
  <c r="Q59" i="2" a="1"/>
  <c r="Q59" i="2" s="1"/>
  <c r="Q50" i="2" a="1"/>
  <c r="Q50" i="2" s="1"/>
  <c r="Q68" i="2" a="1"/>
  <c r="Q68" i="2" s="1"/>
  <c r="Q61" i="2" a="1"/>
  <c r="Q61" i="2" s="1"/>
  <c r="Q54" i="2" a="1"/>
  <c r="Q54" i="2" s="1"/>
  <c r="Q66" i="2" a="1"/>
  <c r="Q66" i="2" s="1"/>
  <c r="Q52" i="2" a="1"/>
  <c r="Q52" i="2" s="1"/>
  <c r="Q63" i="2" a="1"/>
  <c r="Q63" i="2" s="1"/>
  <c r="Q65" i="2" a="1"/>
  <c r="Q65" i="2" s="1"/>
  <c r="Q58" i="2" a="1"/>
  <c r="Q58" i="2" s="1"/>
  <c r="Q51" i="2" a="1"/>
  <c r="Q51" i="2" s="1"/>
  <c r="X48" i="2"/>
  <c r="Y27" i="2"/>
  <c r="Y52" i="2"/>
  <c r="Y63" i="2"/>
  <c r="Y67" i="2"/>
  <c r="Y55" i="2"/>
  <c r="Y66" i="2"/>
  <c r="Y62" i="2"/>
  <c r="Y53" i="2"/>
  <c r="Y68" i="2"/>
  <c r="Y64" i="2"/>
  <c r="Y56" i="2"/>
  <c r="Y50" i="2"/>
  <c r="Y59" i="2"/>
  <c r="Y65" i="2"/>
  <c r="Y58" i="2"/>
  <c r="Y60" i="2"/>
  <c r="Y49" i="2"/>
  <c r="Y57" i="2"/>
  <c r="Y51" i="2"/>
  <c r="Y61" i="2"/>
  <c r="Y54" i="2"/>
  <c r="R24" i="2"/>
  <c r="Q23" i="2"/>
  <c r="Z23" i="2"/>
  <c r="Y31" i="2"/>
  <c r="Y30" i="2"/>
  <c r="Y33" i="2"/>
  <c r="Y32" i="2"/>
  <c r="Y29" i="2"/>
  <c r="Y34" i="2"/>
  <c r="Y40" i="2"/>
  <c r="Y38" i="2"/>
  <c r="Y41" i="2"/>
  <c r="Y26" i="2"/>
  <c r="Y39" i="2"/>
  <c r="Y25" i="2"/>
  <c r="Y28" i="2"/>
  <c r="Y36" i="2"/>
  <c r="Y37" i="2"/>
  <c r="Y44" i="2"/>
  <c r="Y42" i="2"/>
  <c r="Y43" i="2"/>
  <c r="Y35" i="2"/>
  <c r="X24" i="2"/>
  <c r="AA48" i="2" l="1"/>
  <c r="AA24" i="2"/>
  <c r="Y48" i="2"/>
  <c r="R40" i="2" a="1"/>
  <c r="R40" i="2" s="1"/>
  <c r="S40" i="2" s="1"/>
  <c r="R37" i="2" a="1"/>
  <c r="R37" i="2" s="1"/>
  <c r="R34" i="2" a="1"/>
  <c r="R34" i="2" s="1"/>
  <c r="R33" i="2" a="1"/>
  <c r="R33" i="2" s="1"/>
  <c r="R27" i="2" a="1"/>
  <c r="R27" i="2" s="1"/>
  <c r="R29" i="2" a="1"/>
  <c r="R29" i="2" s="1"/>
  <c r="S29" i="2" s="1"/>
  <c r="R44" i="2" a="1"/>
  <c r="R44" i="2" s="1"/>
  <c r="S44" i="2" s="1"/>
  <c r="R41" i="2" a="1"/>
  <c r="R41" i="2" s="1"/>
  <c r="S41" i="2" s="1"/>
  <c r="R39" i="2" a="1"/>
  <c r="R39" i="2" s="1"/>
  <c r="R36" i="2" a="1"/>
  <c r="R36" i="2" s="1"/>
  <c r="R25" i="2" a="1"/>
  <c r="R25" i="2" s="1"/>
  <c r="R31" i="2" a="1"/>
  <c r="R31" i="2" s="1"/>
  <c r="R28" i="2" a="1"/>
  <c r="R28" i="2" s="1"/>
  <c r="R38" i="2" a="1"/>
  <c r="R38" i="2" s="1"/>
  <c r="R42" i="2" a="1"/>
  <c r="R42" i="2" s="1"/>
  <c r="S42" i="2" s="1"/>
  <c r="R32" i="2" a="1"/>
  <c r="R32" i="2" s="1"/>
  <c r="R30" i="2" a="1"/>
  <c r="R30" i="2" s="1"/>
  <c r="R43" i="2" a="1"/>
  <c r="R43" i="2" s="1"/>
  <c r="S43" i="2" s="1"/>
  <c r="R35" i="2" a="1"/>
  <c r="R35" i="2" s="1"/>
  <c r="R26" i="2" a="1"/>
  <c r="R26" i="2" s="1"/>
  <c r="R49" i="2" a="1"/>
  <c r="R49" i="2" s="1"/>
  <c r="S49" i="2" s="1"/>
  <c r="R64" i="2" a="1"/>
  <c r="R64" i="2" s="1"/>
  <c r="S64" i="2" s="1"/>
  <c r="R55" i="2" a="1"/>
  <c r="R55" i="2" s="1"/>
  <c r="S55" i="2" s="1"/>
  <c r="R60" i="2" a="1"/>
  <c r="R60" i="2" s="1"/>
  <c r="R67" i="2" a="1"/>
  <c r="R67" i="2" s="1"/>
  <c r="S67" i="2" s="1"/>
  <c r="R62" i="2" a="1"/>
  <c r="R62" i="2" s="1"/>
  <c r="R68" i="2" a="1"/>
  <c r="R68" i="2" s="1"/>
  <c r="S68" i="2" s="1"/>
  <c r="R61" i="2" a="1"/>
  <c r="R61" i="2" s="1"/>
  <c r="S61" i="2" s="1"/>
  <c r="R52" i="2" a="1"/>
  <c r="R52" i="2" s="1"/>
  <c r="R59" i="2" a="1"/>
  <c r="R59" i="2" s="1"/>
  <c r="R50" i="2" a="1"/>
  <c r="R50" i="2" s="1"/>
  <c r="S50" i="2" s="1"/>
  <c r="R65" i="2" a="1"/>
  <c r="R65" i="2" s="1"/>
  <c r="S65" i="2" s="1"/>
  <c r="R54" i="2" a="1"/>
  <c r="R54" i="2" s="1"/>
  <c r="R56" i="2" a="1"/>
  <c r="R56" i="2" s="1"/>
  <c r="R66" i="2" a="1"/>
  <c r="R66" i="2" s="1"/>
  <c r="S66" i="2" s="1"/>
  <c r="R53" i="2" a="1"/>
  <c r="R53" i="2" s="1"/>
  <c r="R57" i="2" a="1"/>
  <c r="R57" i="2" s="1"/>
  <c r="R63" i="2" a="1"/>
  <c r="R63" i="2" s="1"/>
  <c r="S63" i="2" s="1"/>
  <c r="R58" i="2" a="1"/>
  <c r="R58" i="2" s="1"/>
  <c r="R51" i="2" a="1"/>
  <c r="R51" i="2" s="1"/>
  <c r="Z60" i="2"/>
  <c r="S60" i="2" s="1"/>
  <c r="Z64" i="2"/>
  <c r="Z59" i="2"/>
  <c r="Z53" i="2"/>
  <c r="S53" i="2" s="1"/>
  <c r="Z62" i="2"/>
  <c r="Z68" i="2"/>
  <c r="Z52" i="2"/>
  <c r="S52" i="2" s="1"/>
  <c r="Z66" i="2"/>
  <c r="Z58" i="2"/>
  <c r="S58" i="2" s="1"/>
  <c r="Z63" i="2"/>
  <c r="Z56" i="2"/>
  <c r="S56" i="2" s="1"/>
  <c r="Z55" i="2"/>
  <c r="Z67" i="2"/>
  <c r="Z57" i="2"/>
  <c r="Z54" i="2"/>
  <c r="S54" i="2" s="1"/>
  <c r="Z50" i="2"/>
  <c r="Z51" i="2"/>
  <c r="S51" i="2" s="1"/>
  <c r="Z61" i="2"/>
  <c r="Z49" i="2"/>
  <c r="Z65" i="2"/>
  <c r="R23" i="2"/>
  <c r="Z32" i="2"/>
  <c r="AB32" i="2" s="1"/>
  <c r="Z29" i="2"/>
  <c r="AB29" i="2" s="1"/>
  <c r="Z30" i="2"/>
  <c r="AB30" i="2" s="1"/>
  <c r="Z33" i="2"/>
  <c r="AB33" i="2" s="1"/>
  <c r="Z34" i="2"/>
  <c r="AB34" i="2" s="1"/>
  <c r="Z31" i="2"/>
  <c r="AB31" i="2" s="1"/>
  <c r="Z39" i="2"/>
  <c r="AB39" i="2" s="1"/>
  <c r="Z27" i="2"/>
  <c r="AB27" i="2" s="1"/>
  <c r="Z26" i="2"/>
  <c r="AB26" i="2" s="1"/>
  <c r="Z28" i="2"/>
  <c r="AB28" i="2" s="1"/>
  <c r="Z36" i="2"/>
  <c r="AB36" i="2" s="1"/>
  <c r="Z41" i="2"/>
  <c r="AB41" i="2" s="1"/>
  <c r="Z40" i="2"/>
  <c r="AB40" i="2" s="1"/>
  <c r="Z38" i="2"/>
  <c r="AB38" i="2" s="1"/>
  <c r="Z25" i="2"/>
  <c r="AB25" i="2" s="1"/>
  <c r="Z37" i="2"/>
  <c r="AB37" i="2" s="1"/>
  <c r="Z35" i="2"/>
  <c r="AB35" i="2" s="1"/>
  <c r="Z42" i="2"/>
  <c r="AB42" i="2" s="1"/>
  <c r="Z44" i="2"/>
  <c r="AB44" i="2" s="1"/>
  <c r="Z43" i="2"/>
  <c r="AB43" i="2" s="1"/>
  <c r="Y24" i="2"/>
  <c r="S34" i="2" l="1"/>
  <c r="S28" i="2"/>
  <c r="S32" i="2"/>
  <c r="S36" i="2"/>
  <c r="S59" i="2"/>
  <c r="S62" i="2"/>
  <c r="S57" i="2"/>
  <c r="S30" i="2"/>
  <c r="S39" i="2"/>
  <c r="S27" i="2"/>
  <c r="S26" i="2"/>
  <c r="S31" i="2"/>
  <c r="S33" i="2"/>
  <c r="S35" i="2"/>
  <c r="S38" i="2"/>
  <c r="S37" i="2"/>
  <c r="S25" i="2"/>
  <c r="Z48" i="2"/>
  <c r="AB52" i="2"/>
  <c r="AB63" i="2"/>
  <c r="AB66" i="2"/>
  <c r="AB67" i="2"/>
  <c r="AB55" i="2"/>
  <c r="AB59" i="2"/>
  <c r="AB62" i="2"/>
  <c r="AB68" i="2"/>
  <c r="AB56" i="2"/>
  <c r="AB53" i="2"/>
  <c r="AB64" i="2"/>
  <c r="AB60" i="2"/>
  <c r="AB58" i="2"/>
  <c r="AB49" i="2"/>
  <c r="AB50" i="2"/>
  <c r="AB65" i="2"/>
  <c r="AB57" i="2"/>
  <c r="AB61" i="2"/>
  <c r="AB54" i="2"/>
  <c r="AB51" i="2"/>
  <c r="Z24" i="2"/>
  <c r="AB48" i="2" l="1"/>
  <c r="S48" i="2"/>
  <c r="S24" i="2" l="1"/>
  <c r="AM48" i="2"/>
  <c r="AK48" i="2"/>
  <c r="AN48" i="2"/>
  <c r="AQ48" i="2"/>
  <c r="AO48" i="2"/>
  <c r="AP48" i="2"/>
  <c r="AL48" i="2"/>
  <c r="AF48" i="2"/>
  <c r="AI48" i="2"/>
  <c r="R7" i="2" s="1"/>
  <c r="Q7" i="2" s="1"/>
  <c r="AH48" i="2"/>
  <c r="AE48" i="2"/>
  <c r="R3" i="2" s="1"/>
  <c r="Q3" i="2" s="1"/>
  <c r="AQ24" i="2"/>
  <c r="M15" i="2" s="1"/>
  <c r="N15" i="2" s="1"/>
  <c r="AL24" i="2"/>
  <c r="M10" i="2" s="1"/>
  <c r="N10" i="2" s="1"/>
  <c r="AN24" i="2"/>
  <c r="M12" i="2" s="1"/>
  <c r="N12" i="2" s="1"/>
  <c r="AH24" i="2"/>
  <c r="AM24" i="2"/>
  <c r="M11" i="2" s="1"/>
  <c r="N11" i="2" s="1"/>
  <c r="AI24" i="2"/>
  <c r="AK24" i="2"/>
  <c r="M9" i="2" s="1"/>
  <c r="N9" i="2" s="1"/>
  <c r="AP24" i="2"/>
  <c r="M14" i="2" s="1"/>
  <c r="N14" i="2" s="1"/>
  <c r="AO24" i="2"/>
  <c r="M13" i="2" s="1"/>
  <c r="N13" i="2" s="1"/>
  <c r="AE24" i="2"/>
  <c r="M3" i="2" s="1"/>
  <c r="AF24" i="2"/>
  <c r="M4" i="2" s="1"/>
  <c r="N4" i="2" s="1"/>
  <c r="M7" i="2" l="1"/>
  <c r="N7" i="2" s="1"/>
  <c r="AG48" i="2"/>
  <c r="AJ48" i="2"/>
  <c r="AJ24" i="2"/>
  <c r="M6" i="2"/>
  <c r="N6" i="2" s="1"/>
  <c r="AG24" i="2"/>
  <c r="R11" i="2"/>
  <c r="R15" i="2"/>
  <c r="R14" i="2"/>
  <c r="R9" i="2"/>
  <c r="R4" i="2"/>
  <c r="Q4" i="2" s="1"/>
  <c r="R10" i="2"/>
  <c r="R12" i="2"/>
  <c r="R13" i="2"/>
  <c r="N3" i="2"/>
  <c r="N5" i="2" s="1"/>
  <c r="M5" i="2"/>
  <c r="Q10" i="2" l="1"/>
  <c r="O10" i="2" s="1"/>
  <c r="Q11" i="2"/>
  <c r="O11" i="2" s="1"/>
  <c r="Q13" i="2"/>
  <c r="O13" i="2" s="1"/>
  <c r="Q9" i="2"/>
  <c r="O9" i="2" s="1"/>
  <c r="Q15" i="2"/>
  <c r="O15" i="2" s="1"/>
  <c r="Q12" i="2"/>
  <c r="O12" i="2" s="1"/>
  <c r="Q14" i="2"/>
  <c r="O14" i="2" s="1"/>
  <c r="N8" i="2"/>
  <c r="M8" i="2"/>
  <c r="R6" i="2"/>
  <c r="Q6" i="2" s="1"/>
  <c r="Q5" i="2" l="1"/>
  <c r="R5" i="2"/>
  <c r="R8" i="2"/>
  <c r="Q8" i="2"/>
  <c r="O8" i="2" s="1"/>
  <c r="O5" i="2" l="1"/>
  <c r="O16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layers" type="6" refreshedVersion="6" background="1" refreshOnLoad="1" saveData="1">
    <textPr prompt="0" sourceFile="/Users/paulmcgrath/Github/NBA-Fantasy/data/players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19313C15-38ED-B74D-8FAF-27DAF200D48D}" name="roster" type="6" refreshedVersion="6" background="1" refreshOnLoad="1" saveData="1">
    <textPr prompt="0" sourceFile="/Users/paulmcgrath/Github/NBA-Fantasy/data/roster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1000000}" name="schedule" type="6" refreshedVersion="6" background="1" saveData="1">
    <textPr sourceFile="/Users/paulmcgrath/Github/NBA-Fantasy/schedule.csv" tab="0" comma="1">
      <textFields count="6">
        <textField/>
        <textField/>
        <textField/>
        <textField/>
        <textField/>
        <textField/>
      </textFields>
    </textPr>
  </connection>
  <connection id="4" xr16:uid="{AD672361-4D28-D64F-BAAF-411582158EDE}" name="team" type="6" refreshedVersion="6" background="1" refreshOnLoad="1" saveData="1">
    <textPr prompt="0" sourceFile="/Users/paulmcgrath/Github/NBA-Fantasy/data/team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<sst xmlns="http://schemas.openxmlformats.org/spreadsheetml/2006/main" count="26609" uniqueCount="1714">
  <si>
    <t>Round</t>
  </si>
  <si>
    <t>Rank</t>
  </si>
  <si>
    <t>PuntV</t>
  </si>
  <si>
    <t>LeagV</t>
  </si>
  <si>
    <t>Punt+</t>
  </si>
  <si>
    <t>Name</t>
  </si>
  <si>
    <t>Inj</t>
  </si>
  <si>
    <t>Team</t>
  </si>
  <si>
    <t>Pos</t>
  </si>
  <si>
    <t>g</t>
  </si>
  <si>
    <t>m/g</t>
  </si>
  <si>
    <t>p/g</t>
  </si>
  <si>
    <t>3/g</t>
  </si>
  <si>
    <t>r/g</t>
  </si>
  <si>
    <t>a/g</t>
  </si>
  <si>
    <t>s/g</t>
  </si>
  <si>
    <t>b/g</t>
  </si>
  <si>
    <t>fg%</t>
  </si>
  <si>
    <t>fga/g</t>
  </si>
  <si>
    <t>ft%</t>
  </si>
  <si>
    <t>fta/g</t>
  </si>
  <si>
    <t>to/g</t>
  </si>
  <si>
    <t>pV</t>
  </si>
  <si>
    <t>3V</t>
  </si>
  <si>
    <t>rV</t>
  </si>
  <si>
    <t>aV</t>
  </si>
  <si>
    <t>sV</t>
  </si>
  <si>
    <t>bV</t>
  </si>
  <si>
    <t>fg%V</t>
  </si>
  <si>
    <t>ft%V</t>
  </si>
  <si>
    <t>toV</t>
  </si>
  <si>
    <t>James Harden</t>
  </si>
  <si>
    <t/>
  </si>
  <si>
    <t>HOU</t>
  </si>
  <si>
    <t>Paul George</t>
  </si>
  <si>
    <t>LAC</t>
  </si>
  <si>
    <t>Damian Lillard</t>
  </si>
  <si>
    <t>POR</t>
  </si>
  <si>
    <t>Luka Doncic</t>
  </si>
  <si>
    <t>DAL</t>
  </si>
  <si>
    <t>Kawhi Leonard</t>
  </si>
  <si>
    <t>Anthony Davis</t>
  </si>
  <si>
    <t>LAL</t>
  </si>
  <si>
    <t>Karl-Anthony Towns</t>
  </si>
  <si>
    <t>MIN</t>
  </si>
  <si>
    <t>C</t>
  </si>
  <si>
    <t>Kyrie Irving</t>
  </si>
  <si>
    <t>BKN</t>
  </si>
  <si>
    <t>Kemba Walker</t>
  </si>
  <si>
    <t>BOS</t>
  </si>
  <si>
    <t>Trae Young</t>
  </si>
  <si>
    <t>ATL</t>
  </si>
  <si>
    <t>Jimmy Butler</t>
  </si>
  <si>
    <t>MIA</t>
  </si>
  <si>
    <t>Andre Drummond</t>
  </si>
  <si>
    <t>DET</t>
  </si>
  <si>
    <t>Joel Embiid</t>
  </si>
  <si>
    <t>PHI</t>
  </si>
  <si>
    <t>Stephen Curry</t>
  </si>
  <si>
    <t>GSW</t>
  </si>
  <si>
    <t>LeBron James</t>
  </si>
  <si>
    <t>Kyle Lowry</t>
  </si>
  <si>
    <t>TOR</t>
  </si>
  <si>
    <t>Bradley Beal</t>
  </si>
  <si>
    <t>WAS</t>
  </si>
  <si>
    <t>Kevin Love</t>
  </si>
  <si>
    <t>CLE</t>
  </si>
  <si>
    <t>Fred VanVleet</t>
  </si>
  <si>
    <t>Deandre Ayton</t>
  </si>
  <si>
    <t>PHO</t>
  </si>
  <si>
    <t>Giannis Antetokounmpo</t>
  </si>
  <si>
    <t>MIL</t>
  </si>
  <si>
    <t>Jrue Holiday</t>
  </si>
  <si>
    <t>NOR</t>
  </si>
  <si>
    <t>Malcolm Brogdon</t>
  </si>
  <si>
    <t>IND</t>
  </si>
  <si>
    <t>Pascal Siakam</t>
  </si>
  <si>
    <t>Jonathan Isaac</t>
  </si>
  <si>
    <t>ORL</t>
  </si>
  <si>
    <t>Jayson Tatum</t>
  </si>
  <si>
    <t>Donovan Mitchell</t>
  </si>
  <si>
    <t>UTA</t>
  </si>
  <si>
    <t>Devin Booker</t>
  </si>
  <si>
    <t>Russell Westbrook</t>
  </si>
  <si>
    <t>Ricky Rubio</t>
  </si>
  <si>
    <t>Nikola Jokic</t>
  </si>
  <si>
    <t>DEN</t>
  </si>
  <si>
    <t>Zach LaVine</t>
  </si>
  <si>
    <t>CHI</t>
  </si>
  <si>
    <t>Brandon Ingram</t>
  </si>
  <si>
    <t>D'Angelo Russell</t>
  </si>
  <si>
    <t>John Collins</t>
  </si>
  <si>
    <t>Nikola Vucevic</t>
  </si>
  <si>
    <t>Chris Paul</t>
  </si>
  <si>
    <t>OKC</t>
  </si>
  <si>
    <t>Devonte' Graham</t>
  </si>
  <si>
    <t>CHA</t>
  </si>
  <si>
    <t>Domantas Sabonis</t>
  </si>
  <si>
    <t>Kristaps Porzingis</t>
  </si>
  <si>
    <t>Andrew Wiggins</t>
  </si>
  <si>
    <t>Terry Rozier</t>
  </si>
  <si>
    <t>Jeremy Lamb</t>
  </si>
  <si>
    <t>Danilo Gallinari</t>
  </si>
  <si>
    <t>Myles Turner</t>
  </si>
  <si>
    <t>Lou Williams</t>
  </si>
  <si>
    <t>Marcus Morris</t>
  </si>
  <si>
    <t>NYK</t>
  </si>
  <si>
    <t>Robert Covington</t>
  </si>
  <si>
    <t>Tobias Harris</t>
  </si>
  <si>
    <t>Ben Simmons</t>
  </si>
  <si>
    <t>Will Barton</t>
  </si>
  <si>
    <t>Lonzo Ball</t>
  </si>
  <si>
    <t>LaMarcus Aldridge</t>
  </si>
  <si>
    <t>SAS</t>
  </si>
  <si>
    <t>Kendrick Nunn</t>
  </si>
  <si>
    <t>Josh Richardson</t>
  </si>
  <si>
    <t>Blake Griffin</t>
  </si>
  <si>
    <t>Bojan Bogdanovic</t>
  </si>
  <si>
    <t>Buddy Hield</t>
  </si>
  <si>
    <t>SAC</t>
  </si>
  <si>
    <t>Marcus Smart</t>
  </si>
  <si>
    <t>Gordon Hayward</t>
  </si>
  <si>
    <t>Jamal Murray</t>
  </si>
  <si>
    <t>Khris Middleton</t>
  </si>
  <si>
    <t>Bam Adebayo</t>
  </si>
  <si>
    <t>Al Horford</t>
  </si>
  <si>
    <t>Lauri Markkanen</t>
  </si>
  <si>
    <t>Josh Hart</t>
  </si>
  <si>
    <t>C.J. McCollum</t>
  </si>
  <si>
    <t>Thomas Bryant</t>
  </si>
  <si>
    <t>Brook Lopez</t>
  </si>
  <si>
    <t>Elfrid Payton</t>
  </si>
  <si>
    <t>Jaylen Brown</t>
  </si>
  <si>
    <t>Danuel House</t>
  </si>
  <si>
    <t>Luke Kennard</t>
  </si>
  <si>
    <t>Shai Gilgeous-Alexander</t>
  </si>
  <si>
    <t>Jeff Teague</t>
  </si>
  <si>
    <t>Hassan Whiteside</t>
  </si>
  <si>
    <t>Bogdan Bogdanovic</t>
  </si>
  <si>
    <t>Derrick Rose</t>
  </si>
  <si>
    <t>P.J. Tucker</t>
  </si>
  <si>
    <t>Dejounte Murray</t>
  </si>
  <si>
    <t>Eric Bledsoe</t>
  </si>
  <si>
    <t>O.G. Anunoby</t>
  </si>
  <si>
    <t>Clint Capela</t>
  </si>
  <si>
    <t>Tristan Thompson</t>
  </si>
  <si>
    <t>Taurean Prince</t>
  </si>
  <si>
    <t>PJ Washington</t>
  </si>
  <si>
    <t>Kelly Oubre Jr.</t>
  </si>
  <si>
    <t>DeMar DeRozan</t>
  </si>
  <si>
    <t>Draymond Green</t>
  </si>
  <si>
    <t>Dillon Brooks</t>
  </si>
  <si>
    <t>MEM</t>
  </si>
  <si>
    <t>Shabazz Napier</t>
  </si>
  <si>
    <t>Questionable - hamstring</t>
  </si>
  <si>
    <t>De'Aaron Fox</t>
  </si>
  <si>
    <t>Ja Morant</t>
  </si>
  <si>
    <t>Spencer Dinwiddie</t>
  </si>
  <si>
    <t>Goran Dragic</t>
  </si>
  <si>
    <t>Questionable - illness</t>
  </si>
  <si>
    <t>Rudy Gobert</t>
  </si>
  <si>
    <t>Jabari Parker</t>
  </si>
  <si>
    <t>Jae Crowder</t>
  </si>
  <si>
    <t>Tomas Satoransky</t>
  </si>
  <si>
    <t>Dario Saric</t>
  </si>
  <si>
    <t>Evan Fournier</t>
  </si>
  <si>
    <t>Paul Millsap</t>
  </si>
  <si>
    <t>Harrison Barnes</t>
  </si>
  <si>
    <t>Isaiah Thomas</t>
  </si>
  <si>
    <t>Dennis Schroder</t>
  </si>
  <si>
    <t>Justise Winslow</t>
  </si>
  <si>
    <t>Nemanja Bjelica</t>
  </si>
  <si>
    <t>Serge Ibaka</t>
  </si>
  <si>
    <t>Aron Baynes</t>
  </si>
  <si>
    <t>Joe Harris</t>
  </si>
  <si>
    <t>Jonas Valanciunas</t>
  </si>
  <si>
    <t>Jaren Jackson Jr.</t>
  </si>
  <si>
    <t>T.J. Warren</t>
  </si>
  <si>
    <t>Aaron Gordon</t>
  </si>
  <si>
    <t>Alec Burks</t>
  </si>
  <si>
    <t>Jordan Clarkson</t>
  </si>
  <si>
    <t>Mike Conley</t>
  </si>
  <si>
    <t>Brandon Clarke</t>
  </si>
  <si>
    <t>Moritz Wagner</t>
  </si>
  <si>
    <t>Langston Galloway</t>
  </si>
  <si>
    <t>Gary Harris</t>
  </si>
  <si>
    <t>Kris Dunn</t>
  </si>
  <si>
    <t>Kelly Olynyk</t>
  </si>
  <si>
    <t>Tyler Herro</t>
  </si>
  <si>
    <t>Collin Sexton</t>
  </si>
  <si>
    <t>Patrick Beverley</t>
  </si>
  <si>
    <t>Davis Bertans</t>
  </si>
  <si>
    <t>Larry Nance Jr.</t>
  </si>
  <si>
    <t>Troy Brown Jr</t>
  </si>
  <si>
    <t>Delon Wright</t>
  </si>
  <si>
    <t>Frank Ntilikina</t>
  </si>
  <si>
    <t>Montrezl Harrell</t>
  </si>
  <si>
    <t>Mitchell Robinson</t>
  </si>
  <si>
    <t>Glenn Robinson III</t>
  </si>
  <si>
    <t>Danny Green</t>
  </si>
  <si>
    <t>Julius Randle</t>
  </si>
  <si>
    <t>Maxi Kleber</t>
  </si>
  <si>
    <t>Caris LeVert</t>
  </si>
  <si>
    <t>Coby White</t>
  </si>
  <si>
    <t>Bryn Forbes</t>
  </si>
  <si>
    <t>J.J. Redick</t>
  </si>
  <si>
    <t>Aaron Holiday</t>
  </si>
  <si>
    <t>Nerlens Noel</t>
  </si>
  <si>
    <t>DeAndre Jordan</t>
  </si>
  <si>
    <t>Marc Gasol</t>
  </si>
  <si>
    <t>Otto Porter</t>
  </si>
  <si>
    <t>Richaun Holmes</t>
  </si>
  <si>
    <t>Rudy Gay</t>
  </si>
  <si>
    <t>Kent Bazemore</t>
  </si>
  <si>
    <t>Rodney Hood</t>
  </si>
  <si>
    <t>Willie Cauley-Stein</t>
  </si>
  <si>
    <t>Trey Burke</t>
  </si>
  <si>
    <t>Jordan Poole</t>
  </si>
  <si>
    <t>Cody Zeller</t>
  </si>
  <si>
    <t>JaMychal Green</t>
  </si>
  <si>
    <t>Bobby Portis</t>
  </si>
  <si>
    <t>Terrence Ross</t>
  </si>
  <si>
    <t>Garrett Temple</t>
  </si>
  <si>
    <t>Patty Mills</t>
  </si>
  <si>
    <t>Jake Layman</t>
  </si>
  <si>
    <t>Norman Powell</t>
  </si>
  <si>
    <t>Chris Chiozza</t>
  </si>
  <si>
    <t>G-League</t>
  </si>
  <si>
    <t>Kenrich Williams</t>
  </si>
  <si>
    <t>Kevin Huerter</t>
  </si>
  <si>
    <t>Miles Bridges</t>
  </si>
  <si>
    <t>Rui Hachimura</t>
  </si>
  <si>
    <t>Eric Paschall</t>
  </si>
  <si>
    <t>Josh Okogie</t>
  </si>
  <si>
    <t>Markelle Fultz</t>
  </si>
  <si>
    <t>J.J. Barea</t>
  </si>
  <si>
    <t>Derrick White</t>
  </si>
  <si>
    <t>Markieff Morris</t>
  </si>
  <si>
    <t>Daniel Theis</t>
  </si>
  <si>
    <t>Duncan Robinson</t>
  </si>
  <si>
    <t>Ivica Zubac</t>
  </si>
  <si>
    <t>Darius Garland</t>
  </si>
  <si>
    <t>Robert Williams</t>
  </si>
  <si>
    <t>Wendell Carter Jr.</t>
  </si>
  <si>
    <t>Joe Ingles</t>
  </si>
  <si>
    <t>Cedi Osman</t>
  </si>
  <si>
    <t>Rondae Hollis-Jefferson</t>
  </si>
  <si>
    <t>Royce O'Neale</t>
  </si>
  <si>
    <t>Thaddeus Young</t>
  </si>
  <si>
    <t>George Hill</t>
  </si>
  <si>
    <t>De'Andre Hunter</t>
  </si>
  <si>
    <t>Damion Lee</t>
  </si>
  <si>
    <t>Zach Collins</t>
  </si>
  <si>
    <t>Derrick Favors</t>
  </si>
  <si>
    <t>Y!Adp9</t>
  </si>
  <si>
    <t>Y!ORank</t>
  </si>
  <si>
    <t>Y!%</t>
  </si>
  <si>
    <t>Age</t>
  </si>
  <si>
    <t>G</t>
  </si>
  <si>
    <t>F</t>
  </si>
  <si>
    <t>#</t>
  </si>
  <si>
    <t>Season Rank</t>
  </si>
  <si>
    <t>Bruce Brown</t>
  </si>
  <si>
    <t>Al-Farouq Aminu</t>
  </si>
  <si>
    <t>Cam Reddish</t>
  </si>
  <si>
    <t>Hamidou Diallo</t>
  </si>
  <si>
    <t>Anfernee Simons</t>
  </si>
  <si>
    <t>Count</t>
  </si>
  <si>
    <t>Wk</t>
  </si>
  <si>
    <t>Opponent</t>
  </si>
  <si>
    <t>Result</t>
  </si>
  <si>
    <t>Score</t>
  </si>
  <si>
    <t>Week Starting</t>
  </si>
  <si>
    <t>Loss</t>
  </si>
  <si>
    <t>Win</t>
  </si>
  <si>
    <t>17 &amp; 18</t>
  </si>
  <si>
    <t> Antetojimbo</t>
  </si>
  <si>
    <t> RJ Carrot</t>
  </si>
  <si>
    <t> BGCP3TVinHD</t>
  </si>
  <si>
    <t> Mediocritty</t>
  </si>
  <si>
    <t> Trust The Process</t>
  </si>
  <si>
    <t> KAT wrestlers</t>
  </si>
  <si>
    <t> The Zion King</t>
  </si>
  <si>
    <t> C-Dow Slicks</t>
  </si>
  <si>
    <t> DP3</t>
  </si>
  <si>
    <t>Round.Number</t>
  </si>
  <si>
    <t>Date</t>
  </si>
  <si>
    <t>Location</t>
  </si>
  <si>
    <t>Home.Team</t>
  </si>
  <si>
    <t>Away.Team</t>
  </si>
  <si>
    <t>Scotiabank Arena</t>
  </si>
  <si>
    <t>Toronto Raptors</t>
  </si>
  <si>
    <t>New Orleans Pelicans</t>
  </si>
  <si>
    <t>Staples Center</t>
  </si>
  <si>
    <t>LA Clippers</t>
  </si>
  <si>
    <t>Los Angeles Lakers</t>
  </si>
  <si>
    <t>Spectrum Center</t>
  </si>
  <si>
    <t>Charlotte Hornets</t>
  </si>
  <si>
    <t>Chicago Bulls</t>
  </si>
  <si>
    <t>Bankers Life Fieldhouse</t>
  </si>
  <si>
    <t>Indiana Pacers</t>
  </si>
  <si>
    <t>Detroit Pistons</t>
  </si>
  <si>
    <t>Amway Center</t>
  </si>
  <si>
    <t>Orlando Magic</t>
  </si>
  <si>
    <t>Cleveland Cavaliers</t>
  </si>
  <si>
    <t>Barclays Center</t>
  </si>
  <si>
    <t>Brooklyn Nets</t>
  </si>
  <si>
    <t>Minnesota Timberwolves</t>
  </si>
  <si>
    <t>AmericanAirlines Arena</t>
  </si>
  <si>
    <t>Miami Heat</t>
  </si>
  <si>
    <t>Memphis Grizzlies</t>
  </si>
  <si>
    <t>Wells Fargo Center</t>
  </si>
  <si>
    <t>Philadelphia 76ers</t>
  </si>
  <si>
    <t>Boston Celtics</t>
  </si>
  <si>
    <t>American Airlines Center</t>
  </si>
  <si>
    <t>Dallas Mavericks</t>
  </si>
  <si>
    <t>Washington Wizards</t>
  </si>
  <si>
    <t>AT&amp;T Center</t>
  </si>
  <si>
    <t>San Antonio Spurs</t>
  </si>
  <si>
    <t>New York Knicks</t>
  </si>
  <si>
    <t>Vivint Smart Home Arena</t>
  </si>
  <si>
    <t>Utah Jazz</t>
  </si>
  <si>
    <t>Oklahoma City Thunder</t>
  </si>
  <si>
    <t>Talking Stick Resort Arena</t>
  </si>
  <si>
    <t>Phoenix Suns</t>
  </si>
  <si>
    <t>Sacramento Kings</t>
  </si>
  <si>
    <t>Moda Center</t>
  </si>
  <si>
    <t>Portland Trail Blazers</t>
  </si>
  <si>
    <t>Denver Nuggets</t>
  </si>
  <si>
    <t>Little Caesars Arena</t>
  </si>
  <si>
    <t>Atlanta Hawks</t>
  </si>
  <si>
    <t>Toyota Center</t>
  </si>
  <si>
    <t>Houston Rockets</t>
  </si>
  <si>
    <t>Milwaukee Bucks</t>
  </si>
  <si>
    <t>Chase Center</t>
  </si>
  <si>
    <t>Golden State Warriors</t>
  </si>
  <si>
    <t>TD Garden</t>
  </si>
  <si>
    <t>FedExForum</t>
  </si>
  <si>
    <t>Smoothie King Center</t>
  </si>
  <si>
    <t>Chesapeake Energy Arena</t>
  </si>
  <si>
    <t>Pepsi Center</t>
  </si>
  <si>
    <t>Golden 1 Center</t>
  </si>
  <si>
    <t>Fiserv Forum</t>
  </si>
  <si>
    <t>State Farm Arena</t>
  </si>
  <si>
    <t>Madison Square Garden</t>
  </si>
  <si>
    <t>Rocket Mortgage FieldHouse</t>
  </si>
  <si>
    <t>United Center</t>
  </si>
  <si>
    <t>Target Center</t>
  </si>
  <si>
    <t>Capital One Arena</t>
  </si>
  <si>
    <t>Arena Ciudad de Mexico</t>
  </si>
  <si>
    <t>AccorHotels Arena</t>
  </si>
  <si>
    <t>Home</t>
  </si>
  <si>
    <t>Away</t>
  </si>
  <si>
    <t>Schedule</t>
  </si>
  <si>
    <t>ADP</t>
  </si>
  <si>
    <t>Week</t>
  </si>
  <si>
    <t>Total</t>
  </si>
  <si>
    <t>IL</t>
  </si>
  <si>
    <t>10g Rank</t>
  </si>
  <si>
    <t>5g Rank</t>
  </si>
  <si>
    <t>D.J. Augustin</t>
  </si>
  <si>
    <t>JaVale McGee</t>
  </si>
  <si>
    <t>Kyle Kuzma</t>
  </si>
  <si>
    <t>Malik Monk</t>
  </si>
  <si>
    <t>Ben McLemore</t>
  </si>
  <si>
    <t>Justin Holiday</t>
  </si>
  <si>
    <t>Jarrett Allen</t>
  </si>
  <si>
    <t>Tony Snell</t>
  </si>
  <si>
    <t>Cameron Johnson</t>
  </si>
  <si>
    <t>T.J. McConnell</t>
  </si>
  <si>
    <t>Trey Lyles</t>
  </si>
  <si>
    <t>Kyle Anderson</t>
  </si>
  <si>
    <t>Goga Bitadze</t>
  </si>
  <si>
    <t>Rajon Rondo</t>
  </si>
  <si>
    <t>C.J. Miles</t>
  </si>
  <si>
    <t>Nicolas Batum</t>
  </si>
  <si>
    <t>Marvin Bagley III</t>
  </si>
  <si>
    <t>Donte DiVincenzo</t>
  </si>
  <si>
    <t>Avery Bradley</t>
  </si>
  <si>
    <t>Dwight Howard</t>
  </si>
  <si>
    <t>R.J. Barrett</t>
  </si>
  <si>
    <t>Landry Shamet</t>
  </si>
  <si>
    <t>Frank Kaminsky</t>
  </si>
  <si>
    <t>Tyus Jones</t>
  </si>
  <si>
    <t>Mario Hezonja</t>
  </si>
  <si>
    <t>Marquese Chriss</t>
  </si>
  <si>
    <t>Seth Curry</t>
  </si>
  <si>
    <t>Gorgui Dieng</t>
  </si>
  <si>
    <t>Omari Spellman</t>
  </si>
  <si>
    <t>Alex Caruso</t>
  </si>
  <si>
    <t>Mikal Bridges</t>
  </si>
  <si>
    <t>Jevon Carter</t>
  </si>
  <si>
    <t>Eric Gordon</t>
  </si>
  <si>
    <t>Moe Harkless</t>
  </si>
  <si>
    <t>Treveon Graham</t>
  </si>
  <si>
    <t>Emmanuel Mudiay</t>
  </si>
  <si>
    <t>Nickeil Alexander-Walker</t>
  </si>
  <si>
    <t>DeAndre' Bembry</t>
  </si>
  <si>
    <t>Edmond Sumner</t>
  </si>
  <si>
    <t>Matisse Thybulle</t>
  </si>
  <si>
    <t>Ish Smith</t>
  </si>
  <si>
    <t>Jahlil Okafor</t>
  </si>
  <si>
    <t>Meyers Leonard</t>
  </si>
  <si>
    <t>Frank Jackson</t>
  </si>
  <si>
    <t>Kevin Knox</t>
  </si>
  <si>
    <t>Dwayne Bacon</t>
  </si>
  <si>
    <t>Ky Bowman</t>
  </si>
  <si>
    <t>Kevin Porter</t>
  </si>
  <si>
    <t>Dorian Finney-Smith</t>
  </si>
  <si>
    <t>Patrick McCaw</t>
  </si>
  <si>
    <t>E'Twaun Moore</t>
  </si>
  <si>
    <t>Michael Carter-Williams</t>
  </si>
  <si>
    <t>Mason Plumlee</t>
  </si>
  <si>
    <t>Isaiah Hartenstein</t>
  </si>
  <si>
    <t>Furkan Korkmaz</t>
  </si>
  <si>
    <t>Doug McDermott</t>
  </si>
  <si>
    <t>Evan Turner</t>
  </si>
  <si>
    <t>Wesley Matthews</t>
  </si>
  <si>
    <t>Solomon Hill</t>
  </si>
  <si>
    <t>Brad Wanamaker</t>
  </si>
  <si>
    <t>Ersan Ilyasova</t>
  </si>
  <si>
    <t>Dewayne Dedmon</t>
  </si>
  <si>
    <t>Cory Joseph</t>
  </si>
  <si>
    <t>Tim Hardaway Jr.</t>
  </si>
  <si>
    <t>Jerami Grant</t>
  </si>
  <si>
    <t>Kevon Looney</t>
  </si>
  <si>
    <t>Trevor Ariza</t>
  </si>
  <si>
    <t>Tim Frazier</t>
  </si>
  <si>
    <t>Marvin Williams</t>
  </si>
  <si>
    <t>Pat Connaughton</t>
  </si>
  <si>
    <t>Monte Morris</t>
  </si>
  <si>
    <t>Damian Jones</t>
  </si>
  <si>
    <t>Jeff Green</t>
  </si>
  <si>
    <t>Marko Guduric</t>
  </si>
  <si>
    <t>Jalen Brunson</t>
  </si>
  <si>
    <t>Sterling Brown</t>
  </si>
  <si>
    <t>Nicolo Melli</t>
  </si>
  <si>
    <t>Allen Crabbe</t>
  </si>
  <si>
    <t>Alex Len</t>
  </si>
  <si>
    <t>Bruno Caboclo</t>
  </si>
  <si>
    <t>Chris Boucher</t>
  </si>
  <si>
    <t>Malik Beasley</t>
  </si>
  <si>
    <t>Grayson Allen</t>
  </si>
  <si>
    <t>Terrance Ferguson</t>
  </si>
  <si>
    <t>Jaxson Hayes</t>
  </si>
  <si>
    <t>Isaac Bonga</t>
  </si>
  <si>
    <t>Keita Bates-Diop</t>
  </si>
  <si>
    <t>Kentavious Caldwell-Pope</t>
  </si>
  <si>
    <t>Steven Adams</t>
  </si>
  <si>
    <t>Christian Wood</t>
  </si>
  <si>
    <t>Terence Davis</t>
  </si>
  <si>
    <t>Jakob Poeltl</t>
  </si>
  <si>
    <t>Dwight Powell</t>
  </si>
  <si>
    <t>Theo Pinson</t>
  </si>
  <si>
    <t>Austin Rivers</t>
  </si>
  <si>
    <t>De'Anthony Melton</t>
  </si>
  <si>
    <t>Jarrett Culver</t>
  </si>
  <si>
    <t>Allonzo Trier</t>
  </si>
  <si>
    <t>James Johnson</t>
  </si>
  <si>
    <t>Tyler Johnson</t>
  </si>
  <si>
    <t>Kyle Korver</t>
  </si>
  <si>
    <t>Derrick Jones</t>
  </si>
  <si>
    <t>Mike Scott</t>
  </si>
  <si>
    <t>Grant Williams</t>
  </si>
  <si>
    <t>Mohamed Bamba</t>
  </si>
  <si>
    <t>Reggie Jackson</t>
  </si>
  <si>
    <t>Chris Silva</t>
  </si>
  <si>
    <t>Taj Gibson</t>
  </si>
  <si>
    <t>Ryan Arcidiacono</t>
  </si>
  <si>
    <t>Chandler Hutchison</t>
  </si>
  <si>
    <t>Boban Marjanovic</t>
  </si>
  <si>
    <t>James Ennis</t>
  </si>
  <si>
    <t>Brandon Knight</t>
  </si>
  <si>
    <t>T.J. Leaf</t>
  </si>
  <si>
    <t>Skal Labissiere</t>
  </si>
  <si>
    <t>Cody Martin</t>
  </si>
  <si>
    <t>Torrey Craig</t>
  </si>
  <si>
    <t>Anthony Tolliver</t>
  </si>
  <si>
    <t>Jerome Robinson</t>
  </si>
  <si>
    <t>Raul Neto</t>
  </si>
  <si>
    <t>Dzanan Musa</t>
  </si>
  <si>
    <t>Thabo Sefolosha</t>
  </si>
  <si>
    <t>Darius Bazley</t>
  </si>
  <si>
    <t>Noah Vonleh</t>
  </si>
  <si>
    <t>Chris Clemons</t>
  </si>
  <si>
    <t>Quinn Cook</t>
  </si>
  <si>
    <t>Patrick Patterson</t>
  </si>
  <si>
    <t>Jacob Evans</t>
  </si>
  <si>
    <t>Troy Daniels</t>
  </si>
  <si>
    <t>Jordan McRae</t>
  </si>
  <si>
    <t>Ryan Anderson</t>
  </si>
  <si>
    <t>Kyle O'Quinn</t>
  </si>
  <si>
    <t>Carsen Edwards</t>
  </si>
  <si>
    <t>Vince Carter</t>
  </si>
  <si>
    <t>Josh Magette</t>
  </si>
  <si>
    <t>Luke Kornet</t>
  </si>
  <si>
    <t>JaKarr Sampson</t>
  </si>
  <si>
    <t>Willy Hernangomez</t>
  </si>
  <si>
    <t>Enes Kanter</t>
  </si>
  <si>
    <t>Matthew Dellavedova</t>
  </si>
  <si>
    <t>Nassir Little</t>
  </si>
  <si>
    <t>Ante Zizic</t>
  </si>
  <si>
    <t>Damyean Dotson</t>
  </si>
  <si>
    <t>Matt Thomas</t>
  </si>
  <si>
    <t>Mike Muscala</t>
  </si>
  <si>
    <t>Michael Kidd-Gilchrist</t>
  </si>
  <si>
    <t>Jarrell Brantley</t>
  </si>
  <si>
    <t>Dennis Smith Jr.</t>
  </si>
  <si>
    <t>Thon Maker</t>
  </si>
  <si>
    <t>Wayne Ellington</t>
  </si>
  <si>
    <t>Justin Jackson</t>
  </si>
  <si>
    <t>Yogi Ferrell</t>
  </si>
  <si>
    <t>Tyson Chandler</t>
  </si>
  <si>
    <t>Jordan McLaughlin</t>
  </si>
  <si>
    <t>David Nwaba</t>
  </si>
  <si>
    <t>Sviatoslav Mykhailiuk</t>
  </si>
  <si>
    <t>Ed Davis</t>
  </si>
  <si>
    <t>Iman Shumpert</t>
  </si>
  <si>
    <t>Juan Hernangomez</t>
  </si>
  <si>
    <t>Jordan Bell</t>
  </si>
  <si>
    <t>DeMarre Carroll</t>
  </si>
  <si>
    <t>Bruno Fernando</t>
  </si>
  <si>
    <t>Robin Lopez</t>
  </si>
  <si>
    <t>Harry Giles</t>
  </si>
  <si>
    <t>Marco Belinelli</t>
  </si>
  <si>
    <t>Deonte Burton</t>
  </si>
  <si>
    <t>Admiral Schofield</t>
  </si>
  <si>
    <t>Abdel Nader</t>
  </si>
  <si>
    <t>Terance Mann</t>
  </si>
  <si>
    <t>Naz Long</t>
  </si>
  <si>
    <t>Rodney McGruder</t>
  </si>
  <si>
    <t>Mfiondu Kabengele</t>
  </si>
  <si>
    <t>Chimezie Metu</t>
  </si>
  <si>
    <t>Shake Milton</t>
  </si>
  <si>
    <t>Tony Bradley</t>
  </si>
  <si>
    <t>Rodions Kurucs</t>
  </si>
  <si>
    <t>Gary Trent Jr.</t>
  </si>
  <si>
    <t>Caleb Martin</t>
  </si>
  <si>
    <t>Vincent Poirier</t>
  </si>
  <si>
    <t>Michael Porter Jr.</t>
  </si>
  <si>
    <t>Tacko Fall</t>
  </si>
  <si>
    <t>Wesley Iwundu</t>
  </si>
  <si>
    <t>Alfonzo McKinnie</t>
  </si>
  <si>
    <t>Ty Wallace</t>
  </si>
  <si>
    <t>Charlie Brown</t>
  </si>
  <si>
    <t>Jared Dudley</t>
  </si>
  <si>
    <t>Semi Ojeleye</t>
  </si>
  <si>
    <t>Bismack Biyombo</t>
  </si>
  <si>
    <t>Johnathan Motley</t>
  </si>
  <si>
    <t>Georges Niang</t>
  </si>
  <si>
    <t>Amile Jefferson</t>
  </si>
  <si>
    <t>Caleb Swanigan</t>
  </si>
  <si>
    <t>Nicolas Claxton</t>
  </si>
  <si>
    <t>Stanley Johnson</t>
  </si>
  <si>
    <t>Tyler Cook</t>
  </si>
  <si>
    <t>Alize Johnson</t>
  </si>
  <si>
    <t>Justin Robinson</t>
  </si>
  <si>
    <t>D.J. Wilson</t>
  </si>
  <si>
    <t>Wenyen Gabriel</t>
  </si>
  <si>
    <t>Denzel Valentine</t>
  </si>
  <si>
    <t>Drew Eubanks</t>
  </si>
  <si>
    <t>Udonis Haslem</t>
  </si>
  <si>
    <t>Yuta Watanabe</t>
  </si>
  <si>
    <t>Javonte Green</t>
  </si>
  <si>
    <t>Ignas Brazdeikis</t>
  </si>
  <si>
    <t>Ryan Broekhoff</t>
  </si>
  <si>
    <t>Zylan Cheatham</t>
  </si>
  <si>
    <t>Elie Okobo</t>
  </si>
  <si>
    <t>Thanasis Antetokounmpo</t>
  </si>
  <si>
    <t>Kelan Martin</t>
  </si>
  <si>
    <t>Gary Clark</t>
  </si>
  <si>
    <t>Shaq Harrison</t>
  </si>
  <si>
    <t>Justin Patton</t>
  </si>
  <si>
    <t>Jalen McDaniels</t>
  </si>
  <si>
    <t>Melvin Frazier</t>
  </si>
  <si>
    <t>Derrick Walton Jr.</t>
  </si>
  <si>
    <t>Daryl Macon</t>
  </si>
  <si>
    <t>Garrison Mathews</t>
  </si>
  <si>
    <t>Malcolm Miller</t>
  </si>
  <si>
    <t>Courtney Lee</t>
  </si>
  <si>
    <t>Moses Brown</t>
  </si>
  <si>
    <t>Lonnie Walker IV</t>
  </si>
  <si>
    <t>Jarred Vanderbilt</t>
  </si>
  <si>
    <t>Stanton Kidd</t>
  </si>
  <si>
    <t>Jaylen Hoard</t>
  </si>
  <si>
    <t>Cheick Diallo</t>
  </si>
  <si>
    <t>Brian Bowen II</t>
  </si>
  <si>
    <t>Devon Hall</t>
  </si>
  <si>
    <t>Justin James</t>
  </si>
  <si>
    <t>Kostas Antetokounmpo</t>
  </si>
  <si>
    <t>Zach Norvell Jr.</t>
  </si>
  <si>
    <t>KZ Okpala</t>
  </si>
  <si>
    <t>Nigel Williams-Goss</t>
  </si>
  <si>
    <t>Daniel Gafford</t>
  </si>
  <si>
    <t>Jared Harper</t>
  </si>
  <si>
    <t>Vlatko Cancar</t>
  </si>
  <si>
    <t>Chandler Parsons</t>
  </si>
  <si>
    <t>Jaylen Nowell</t>
  </si>
  <si>
    <t>Romeo Langford</t>
  </si>
  <si>
    <t>DaQuan Jeffries</t>
  </si>
  <si>
    <t>Miye Oni</t>
  </si>
  <si>
    <t>John Konchar</t>
  </si>
  <si>
    <t>Jordan Bone</t>
  </si>
  <si>
    <t>John Henson</t>
  </si>
  <si>
    <t>Khyri Thomas</t>
  </si>
  <si>
    <t>Jonah Bolden</t>
  </si>
  <si>
    <t>Khem Birch</t>
  </si>
  <si>
    <t>yahoo_id</t>
  </si>
  <si>
    <t>name</t>
  </si>
  <si>
    <t>initial</t>
  </si>
  <si>
    <t>last_name</t>
  </si>
  <si>
    <t>team</t>
  </si>
  <si>
    <t>abbr</t>
  </si>
  <si>
    <t>uniform</t>
  </si>
  <si>
    <t>pos</t>
  </si>
  <si>
    <t>prmy_pos</t>
  </si>
  <si>
    <t>ownership</t>
  </si>
  <si>
    <t>V</t>
  </si>
  <si>
    <t>Carter</t>
  </si>
  <si>
    <t>Atl</t>
  </si>
  <si>
    <t>G,F</t>
  </si>
  <si>
    <t>freeagents</t>
  </si>
  <si>
    <t>Jamal Crawford</t>
  </si>
  <si>
    <t>J</t>
  </si>
  <si>
    <t>Crawford</t>
  </si>
  <si>
    <t>Pho</t>
  </si>
  <si>
    <t>T</t>
  </si>
  <si>
    <t>Chandler</t>
  </si>
  <si>
    <t>Hou</t>
  </si>
  <si>
    <t>Pau Gasol</t>
  </si>
  <si>
    <t>P</t>
  </si>
  <si>
    <t>Gasol</t>
  </si>
  <si>
    <t>Por</t>
  </si>
  <si>
    <t>F,C</t>
  </si>
  <si>
    <t>Joe Johnson</t>
  </si>
  <si>
    <t>Johnson</t>
  </si>
  <si>
    <t>Det</t>
  </si>
  <si>
    <t>Nene Hilario</t>
  </si>
  <si>
    <t>N</t>
  </si>
  <si>
    <t>Hilario</t>
  </si>
  <si>
    <t>L</t>
  </si>
  <si>
    <t>James</t>
  </si>
  <si>
    <t>Carmelo Anthony</t>
  </si>
  <si>
    <t>Anthony</t>
  </si>
  <si>
    <t>Chi</t>
  </si>
  <si>
    <t>Zaza Pachulia</t>
  </si>
  <si>
    <t>Z</t>
  </si>
  <si>
    <t>Pachulia</t>
  </si>
  <si>
    <t>K</t>
  </si>
  <si>
    <t>Korver</t>
  </si>
  <si>
    <t>Mil</t>
  </si>
  <si>
    <t>U</t>
  </si>
  <si>
    <t>Haslem</t>
  </si>
  <si>
    <t>Mia</t>
  </si>
  <si>
    <t>D</t>
  </si>
  <si>
    <t>Howard</t>
  </si>
  <si>
    <t>Shaun Livingston</t>
  </si>
  <si>
    <t>S</t>
  </si>
  <si>
    <t>Livingston</t>
  </si>
  <si>
    <t>GS</t>
  </si>
  <si>
    <t>Devin Harris</t>
  </si>
  <si>
    <t>Harris</t>
  </si>
  <si>
    <t>Dal</t>
  </si>
  <si>
    <t>Luol Deng</t>
  </si>
  <si>
    <t>Deng</t>
  </si>
  <si>
    <t>Andre Iguodala</t>
  </si>
  <si>
    <t>A</t>
  </si>
  <si>
    <t>Iguodala</t>
  </si>
  <si>
    <t>Mem</t>
  </si>
  <si>
    <t>J.R. Smith</t>
  </si>
  <si>
    <t>Smith</t>
  </si>
  <si>
    <t>Cle</t>
  </si>
  <si>
    <t>Ariza</t>
  </si>
  <si>
    <t>Sac</t>
  </si>
  <si>
    <t>Andrew Bogut</t>
  </si>
  <si>
    <t>Bogut</t>
  </si>
  <si>
    <t>M</t>
  </si>
  <si>
    <t>Williams</t>
  </si>
  <si>
    <t>Cha</t>
  </si>
  <si>
    <t>Paul</t>
  </si>
  <si>
    <t>Raymond Felton</t>
  </si>
  <si>
    <t>R</t>
  </si>
  <si>
    <t>Felton</t>
  </si>
  <si>
    <t>Gerald Green</t>
  </si>
  <si>
    <t>Green</t>
  </si>
  <si>
    <t>Ian Mahinmi</t>
  </si>
  <si>
    <t>I</t>
  </si>
  <si>
    <t>Mahinmi</t>
  </si>
  <si>
    <t>Was</t>
  </si>
  <si>
    <t>Miles</t>
  </si>
  <si>
    <t>E</t>
  </si>
  <si>
    <t>Ilyasova</t>
  </si>
  <si>
    <t>Los Angeles Clippers</t>
  </si>
  <si>
    <t>Amir Johnson</t>
  </si>
  <si>
    <t>Phi</t>
  </si>
  <si>
    <t>Marcin Gortat</t>
  </si>
  <si>
    <t>Gortat</t>
  </si>
  <si>
    <t>Jose Calderon</t>
  </si>
  <si>
    <t>Calderon</t>
  </si>
  <si>
    <t>Aldridge</t>
  </si>
  <si>
    <t>SA</t>
  </si>
  <si>
    <t>Gay</t>
  </si>
  <si>
    <t>JJ Redick</t>
  </si>
  <si>
    <t>Redick</t>
  </si>
  <si>
    <t>NO</t>
  </si>
  <si>
    <t>Sefolosha</t>
  </si>
  <si>
    <t>Rondo</t>
  </si>
  <si>
    <t>Lowry</t>
  </si>
  <si>
    <t>Tor</t>
  </si>
  <si>
    <t>Tucker</t>
  </si>
  <si>
    <t>Millsap</t>
  </si>
  <si>
    <t>Den</t>
  </si>
  <si>
    <t>Barea</t>
  </si>
  <si>
    <t>Kevin Durant</t>
  </si>
  <si>
    <t>Durant</t>
  </si>
  <si>
    <t>Bkn</t>
  </si>
  <si>
    <t>Horford</t>
  </si>
  <si>
    <t>Conley</t>
  </si>
  <si>
    <t>Uta</t>
  </si>
  <si>
    <t>Corey Brewer</t>
  </si>
  <si>
    <t>Brewer</t>
  </si>
  <si>
    <t>Joakim Noah</t>
  </si>
  <si>
    <t>Noah</t>
  </si>
  <si>
    <t>Young</t>
  </si>
  <si>
    <t>Nick Young</t>
  </si>
  <si>
    <t>Belinelli</t>
  </si>
  <si>
    <t>Jason Smith</t>
  </si>
  <si>
    <t>Dudley</t>
  </si>
  <si>
    <t>Wilson Chandler</t>
  </si>
  <si>
    <t>W</t>
  </si>
  <si>
    <t>waivers</t>
  </si>
  <si>
    <t>Tolliver</t>
  </si>
  <si>
    <t>Rose</t>
  </si>
  <si>
    <t>Michael Beasley</t>
  </si>
  <si>
    <t>Beasley</t>
  </si>
  <si>
    <t>Westbrook</t>
  </si>
  <si>
    <t>Love</t>
  </si>
  <si>
    <t>Gallinari</t>
  </si>
  <si>
    <t>Gordon</t>
  </si>
  <si>
    <t>Augustin</t>
  </si>
  <si>
    <t>Orl</t>
  </si>
  <si>
    <t>B</t>
  </si>
  <si>
    <t>Lopez</t>
  </si>
  <si>
    <t>Jerryd Bayless</t>
  </si>
  <si>
    <t>Bayless</t>
  </si>
  <si>
    <t>Min</t>
  </si>
  <si>
    <t>McGee</t>
  </si>
  <si>
    <t>Anderson</t>
  </si>
  <si>
    <t>Lee</t>
  </si>
  <si>
    <t>Ibaka</t>
  </si>
  <si>
    <t>Batum</t>
  </si>
  <si>
    <t>Hill</t>
  </si>
  <si>
    <t>Jordan</t>
  </si>
  <si>
    <t>Dragic</t>
  </si>
  <si>
    <t>Griffin</t>
  </si>
  <si>
    <t>Harden</t>
  </si>
  <si>
    <t>Rubio</t>
  </si>
  <si>
    <t>Curry</t>
  </si>
  <si>
    <t>DeRozan</t>
  </si>
  <si>
    <t>Holiday</t>
  </si>
  <si>
    <t>Teague</t>
  </si>
  <si>
    <t>Omri Casspi</t>
  </si>
  <si>
    <t>O</t>
  </si>
  <si>
    <t>Casspi</t>
  </si>
  <si>
    <t>Gibson</t>
  </si>
  <si>
    <t>NY</t>
  </si>
  <si>
    <t>Carroll</t>
  </si>
  <si>
    <t>Ellington</t>
  </si>
  <si>
    <t>Dante Cunningham</t>
  </si>
  <si>
    <t>Cunningham</t>
  </si>
  <si>
    <t>Jonas Jerebko</t>
  </si>
  <si>
    <t>Jerebko</t>
  </si>
  <si>
    <t>Jodie Meeks</t>
  </si>
  <si>
    <t>Meeks</t>
  </si>
  <si>
    <t>Beverley</t>
  </si>
  <si>
    <t>Mills</t>
  </si>
  <si>
    <t>Temple</t>
  </si>
  <si>
    <t>Matthews</t>
  </si>
  <si>
    <t>John Wall</t>
  </si>
  <si>
    <t>Wall</t>
  </si>
  <si>
    <t>Turner</t>
  </si>
  <si>
    <t>Favors</t>
  </si>
  <si>
    <t>DeMarcus Cousins</t>
  </si>
  <si>
    <t>Cousins</t>
  </si>
  <si>
    <t>Ekpe Udoh</t>
  </si>
  <si>
    <t>Udoh</t>
  </si>
  <si>
    <t>Aminu</t>
  </si>
  <si>
    <t>Hayward</t>
  </si>
  <si>
    <t>Bos</t>
  </si>
  <si>
    <t>George</t>
  </si>
  <si>
    <t>Davis</t>
  </si>
  <si>
    <t>Patterson</t>
  </si>
  <si>
    <t>Bledsoe</t>
  </si>
  <si>
    <t>Bradley</t>
  </si>
  <si>
    <t>Trevor Booker</t>
  </si>
  <si>
    <t>Booker</t>
  </si>
  <si>
    <t>Ind</t>
  </si>
  <si>
    <t>Quincy Pondexter</t>
  </si>
  <si>
    <t>Q</t>
  </si>
  <si>
    <t>Pondexter</t>
  </si>
  <si>
    <t>H</t>
  </si>
  <si>
    <t>Whiteside</t>
  </si>
  <si>
    <t>Bjelica</t>
  </si>
  <si>
    <t>Jeremy Lin</t>
  </si>
  <si>
    <t>Lin</t>
  </si>
  <si>
    <t>Elijah Millsap</t>
  </si>
  <si>
    <t>Irving</t>
  </si>
  <si>
    <t>Thompson</t>
  </si>
  <si>
    <t>Valanciunas</t>
  </si>
  <si>
    <t>Biyombo</t>
  </si>
  <si>
    <t>Knight</t>
  </si>
  <si>
    <t>Walker</t>
  </si>
  <si>
    <t>Klay Thompson</t>
  </si>
  <si>
    <t>Burks</t>
  </si>
  <si>
    <t>Morris</t>
  </si>
  <si>
    <t>Leonard</t>
  </si>
  <si>
    <t>Vucevic</t>
  </si>
  <si>
    <t>Shumpert</t>
  </si>
  <si>
    <t>Kanter</t>
  </si>
  <si>
    <t>Donatas Motiejunas</t>
  </si>
  <si>
    <t>Motiejunas</t>
  </si>
  <si>
    <t>Kenneth Faried</t>
  </si>
  <si>
    <t>Faried</t>
  </si>
  <si>
    <t>Jackson</t>
  </si>
  <si>
    <t>Joseph</t>
  </si>
  <si>
    <t>Butler</t>
  </si>
  <si>
    <t>Bogdanovic</t>
  </si>
  <si>
    <t>Parsons</t>
  </si>
  <si>
    <t>Jon Leuer</t>
  </si>
  <si>
    <t>Leuer</t>
  </si>
  <si>
    <t>Bertans</t>
  </si>
  <si>
    <t>Moore</t>
  </si>
  <si>
    <t>Thomas</t>
  </si>
  <si>
    <t>Lance Thomas</t>
  </si>
  <si>
    <t>Wanamaker</t>
  </si>
  <si>
    <t>Kidd-Gilchrist</t>
  </si>
  <si>
    <t>Beal</t>
  </si>
  <si>
    <t>Dion Waiters</t>
  </si>
  <si>
    <t>Waiters</t>
  </si>
  <si>
    <t>Lillard</t>
  </si>
  <si>
    <t>Barnes</t>
  </si>
  <si>
    <t>Ross</t>
  </si>
  <si>
    <t>Drummond</t>
  </si>
  <si>
    <t>Rivers</t>
  </si>
  <si>
    <t>Lamb</t>
  </si>
  <si>
    <t>Henson</t>
  </si>
  <si>
    <t>Harkless</t>
  </si>
  <si>
    <t>Tyler Zeller</t>
  </si>
  <si>
    <t>Zeller</t>
  </si>
  <si>
    <t>Fournier</t>
  </si>
  <si>
    <t>John Jenkins</t>
  </si>
  <si>
    <t>Jenkins</t>
  </si>
  <si>
    <t>Miles Plumlee</t>
  </si>
  <si>
    <t>Plumlee</t>
  </si>
  <si>
    <t>Satoransky</t>
  </si>
  <si>
    <t>Crowder</t>
  </si>
  <si>
    <t>Middleton</t>
  </si>
  <si>
    <t>Barton</t>
  </si>
  <si>
    <t>Scott</t>
  </si>
  <si>
    <t>Darius Miller</t>
  </si>
  <si>
    <t>Miller</t>
  </si>
  <si>
    <t>O'Quinn</t>
  </si>
  <si>
    <t>Bazemore</t>
  </si>
  <si>
    <t>Hollis Thompson</t>
  </si>
  <si>
    <t>Baynes</t>
  </si>
  <si>
    <t>Anthony Bennett</t>
  </si>
  <si>
    <t>Bennett</t>
  </si>
  <si>
    <t>Victor Oladipo</t>
  </si>
  <si>
    <t>Oladipo</t>
  </si>
  <si>
    <t>Otto Porter Jr.</t>
  </si>
  <si>
    <t>Porter Jr.</t>
  </si>
  <si>
    <t>Len</t>
  </si>
  <si>
    <t>Noel</t>
  </si>
  <si>
    <t>McLemore</t>
  </si>
  <si>
    <t>Caldwell-Pope</t>
  </si>
  <si>
    <t>Burke</t>
  </si>
  <si>
    <t>CJ McCollum</t>
  </si>
  <si>
    <t>McCollum</t>
  </si>
  <si>
    <t>Carter-Williams</t>
  </si>
  <si>
    <t>Adams</t>
  </si>
  <si>
    <t>Olynyk</t>
  </si>
  <si>
    <t>Antetokounmpo</t>
  </si>
  <si>
    <t>Schroder</t>
  </si>
  <si>
    <t>Snell</t>
  </si>
  <si>
    <t>Dieng</t>
  </si>
  <si>
    <t>Hardaway Jr.</t>
  </si>
  <si>
    <t>Reggie Bullock</t>
  </si>
  <si>
    <t>Bullock</t>
  </si>
  <si>
    <t>Andre Roberson</t>
  </si>
  <si>
    <t>Roberson</t>
  </si>
  <si>
    <t>Gobert</t>
  </si>
  <si>
    <t>Crabbe</t>
  </si>
  <si>
    <t>Isaiah Canaan</t>
  </si>
  <si>
    <t>Canaan</t>
  </si>
  <si>
    <t>Muscala</t>
  </si>
  <si>
    <t>Neto</t>
  </si>
  <si>
    <t>James Ennis III</t>
  </si>
  <si>
    <t>Ennis III</t>
  </si>
  <si>
    <t>Dellavedova</t>
  </si>
  <si>
    <t>Covington</t>
  </si>
  <si>
    <t>Dedmon</t>
  </si>
  <si>
    <t>Kalin Lucas</t>
  </si>
  <si>
    <t>Lucas</t>
  </si>
  <si>
    <t>McGruder</t>
  </si>
  <si>
    <t>Daniels</t>
  </si>
  <si>
    <t>Abdul Gaddy</t>
  </si>
  <si>
    <t>Gaddy</t>
  </si>
  <si>
    <t>Wiggins</t>
  </si>
  <si>
    <t>Parker</t>
  </si>
  <si>
    <t>Embiid</t>
  </si>
  <si>
    <t>Dante Exum</t>
  </si>
  <si>
    <t>Exum</t>
  </si>
  <si>
    <t>Smart</t>
  </si>
  <si>
    <t>Randle</t>
  </si>
  <si>
    <t>Vonleh</t>
  </si>
  <si>
    <t>Payton</t>
  </si>
  <si>
    <t>McDermott</t>
  </si>
  <si>
    <t>Saric</t>
  </si>
  <si>
    <t>LaVine</t>
  </si>
  <si>
    <t>Warren</t>
  </si>
  <si>
    <t>Jusuf Nurkic</t>
  </si>
  <si>
    <t>Nurkic</t>
  </si>
  <si>
    <t>Caboclo</t>
  </si>
  <si>
    <t>Hood</t>
  </si>
  <si>
    <t>Napier</t>
  </si>
  <si>
    <t>Capela</t>
  </si>
  <si>
    <t>CJ Wilcox</t>
  </si>
  <si>
    <t>Wilcox</t>
  </si>
  <si>
    <t>Dinwiddie</t>
  </si>
  <si>
    <t>Grant</t>
  </si>
  <si>
    <t>Robinson III</t>
  </si>
  <si>
    <t>Jokic</t>
  </si>
  <si>
    <t>Markel Brown</t>
  </si>
  <si>
    <t>Brown</t>
  </si>
  <si>
    <t>Powell</t>
  </si>
  <si>
    <t>Clarkson</t>
  </si>
  <si>
    <t>Devyn Marble</t>
  </si>
  <si>
    <t>Marble</t>
  </si>
  <si>
    <t>McRae</t>
  </si>
  <si>
    <t>Eric Moreland</t>
  </si>
  <si>
    <t>Moreland</t>
  </si>
  <si>
    <t>Galloway</t>
  </si>
  <si>
    <t>Birch</t>
  </si>
  <si>
    <t>Ingles</t>
  </si>
  <si>
    <t>Frazier</t>
  </si>
  <si>
    <t>Jakarr Sampson</t>
  </si>
  <si>
    <t>Sampson</t>
  </si>
  <si>
    <t>David Stockton</t>
  </si>
  <si>
    <t>Stockton</t>
  </si>
  <si>
    <t>Richard Solomon</t>
  </si>
  <si>
    <t>Solomon</t>
  </si>
  <si>
    <t>Towns</t>
  </si>
  <si>
    <t>Russell</t>
  </si>
  <si>
    <t>Okafor</t>
  </si>
  <si>
    <t>Porzingis</t>
  </si>
  <si>
    <t>Hezonja</t>
  </si>
  <si>
    <t>Cauley-Stein</t>
  </si>
  <si>
    <t>Mudiay</t>
  </si>
  <si>
    <t>Kaminsky</t>
  </si>
  <si>
    <t>Winslow</t>
  </si>
  <si>
    <t>Lyles</t>
  </si>
  <si>
    <t>Cameron Payne</t>
  </si>
  <si>
    <t>Payne</t>
  </si>
  <si>
    <t>Oubre Jr.</t>
  </si>
  <si>
    <t>Rozier</t>
  </si>
  <si>
    <t>Jerian Grant</t>
  </si>
  <si>
    <t>Wright</t>
  </si>
  <si>
    <t>Justin Anderson</t>
  </si>
  <si>
    <t>Portis</t>
  </si>
  <si>
    <t>Hollis-Jefferson</t>
  </si>
  <si>
    <t>Jones</t>
  </si>
  <si>
    <t>Jarell Martin</t>
  </si>
  <si>
    <t>Martin</t>
  </si>
  <si>
    <t>Nance Jr.</t>
  </si>
  <si>
    <t>Looney</t>
  </si>
  <si>
    <t>Osman</t>
  </si>
  <si>
    <t>Harrell</t>
  </si>
  <si>
    <t>Hernangomez</t>
  </si>
  <si>
    <t>Holmes</t>
  </si>
  <si>
    <t>Richardson</t>
  </si>
  <si>
    <t>Connaughton</t>
  </si>
  <si>
    <t>Andrew Harrison</t>
  </si>
  <si>
    <t>Harrison</t>
  </si>
  <si>
    <t>Cristiano Felicio</t>
  </si>
  <si>
    <t>Felicio</t>
  </si>
  <si>
    <t>Marjanovic</t>
  </si>
  <si>
    <t>Jonathon Simmons</t>
  </si>
  <si>
    <t>Simmons</t>
  </si>
  <si>
    <t>Salah Mejri</t>
  </si>
  <si>
    <t>Mejri</t>
  </si>
  <si>
    <t>Graham</t>
  </si>
  <si>
    <t>Michael Frazier</t>
  </si>
  <si>
    <t>Jordan Sibert</t>
  </si>
  <si>
    <t>Sibert</t>
  </si>
  <si>
    <t>Levi Randolph</t>
  </si>
  <si>
    <t>Randolph</t>
  </si>
  <si>
    <t>McConnell</t>
  </si>
  <si>
    <t>Wood</t>
  </si>
  <si>
    <t>Cook</t>
  </si>
  <si>
    <t>Julian Washburn</t>
  </si>
  <si>
    <t>Washburn</t>
  </si>
  <si>
    <t>Ingram</t>
  </si>
  <si>
    <t>Dragan Bender</t>
  </si>
  <si>
    <t>Bender</t>
  </si>
  <si>
    <t>Dunn</t>
  </si>
  <si>
    <t>Hield</t>
  </si>
  <si>
    <t>Murray</t>
  </si>
  <si>
    <t>Chriss</t>
  </si>
  <si>
    <t>Poeltl</t>
  </si>
  <si>
    <t>Maker</t>
  </si>
  <si>
    <t>Sabonis</t>
  </si>
  <si>
    <t>Prince</t>
  </si>
  <si>
    <t>Valentine</t>
  </si>
  <si>
    <t>Juancho Hernangomez</t>
  </si>
  <si>
    <t>Guerschon Yabusele</t>
  </si>
  <si>
    <t>Yabusele</t>
  </si>
  <si>
    <t>Henry Ellenson</t>
  </si>
  <si>
    <t>Ellenson</t>
  </si>
  <si>
    <t>LeVert</t>
  </si>
  <si>
    <t>Bembry</t>
  </si>
  <si>
    <t>Malachi Richardson</t>
  </si>
  <si>
    <t>Zizic</t>
  </si>
  <si>
    <t>Timothe Luwawu-Cabarrot</t>
  </si>
  <si>
    <t>Luwawu-Cabarrot</t>
  </si>
  <si>
    <t>Korkmaz</t>
  </si>
  <si>
    <t>Siakam</t>
  </si>
  <si>
    <t>Labissiere</t>
  </si>
  <si>
    <t>Deyonta Davis</t>
  </si>
  <si>
    <t>Zubac</t>
  </si>
  <si>
    <t>Diallo</t>
  </si>
  <si>
    <t>Tyler Ulis</t>
  </si>
  <si>
    <t>Ulis</t>
  </si>
  <si>
    <t>Brogdon</t>
  </si>
  <si>
    <t>McCaw</t>
  </si>
  <si>
    <t>Isaiah Whitehead</t>
  </si>
  <si>
    <t>Whitehead</t>
  </si>
  <si>
    <t>Zhou Qi</t>
  </si>
  <si>
    <t>Qi</t>
  </si>
  <si>
    <t>Demetrius Jackson</t>
  </si>
  <si>
    <t>Layman</t>
  </si>
  <si>
    <t>Niang</t>
  </si>
  <si>
    <t>Daniel Hamilton</t>
  </si>
  <si>
    <t>Hamilton</t>
  </si>
  <si>
    <t>Nader</t>
  </si>
  <si>
    <t>Tyrone Wallace</t>
  </si>
  <si>
    <t>Wallace</t>
  </si>
  <si>
    <t>Marshall Plumlee</t>
  </si>
  <si>
    <t>Finney-Smith</t>
  </si>
  <si>
    <t>Arcidiacono</t>
  </si>
  <si>
    <t>Malcolm Delaney</t>
  </si>
  <si>
    <t>Delaney</t>
  </si>
  <si>
    <t>Okaro White</t>
  </si>
  <si>
    <t>White</t>
  </si>
  <si>
    <t>Jonathan Gibson</t>
  </si>
  <si>
    <t>Kyle Collinsworth</t>
  </si>
  <si>
    <t>Collinsworth</t>
  </si>
  <si>
    <t>Jarrod Uthoff</t>
  </si>
  <si>
    <t>Uthoff</t>
  </si>
  <si>
    <t>Chasson Randle</t>
  </si>
  <si>
    <t>Wayne Selden Jr.</t>
  </si>
  <si>
    <t>Selden Jr.</t>
  </si>
  <si>
    <t>Troy Williams</t>
  </si>
  <si>
    <t>Alex Poythress</t>
  </si>
  <si>
    <t>Poythress</t>
  </si>
  <si>
    <t>Y</t>
  </si>
  <si>
    <t>Ferrell</t>
  </si>
  <si>
    <t>Forbes</t>
  </si>
  <si>
    <t>VanVleet</t>
  </si>
  <si>
    <t>Danuel House Jr.</t>
  </si>
  <si>
    <t>House Jr.</t>
  </si>
  <si>
    <t>Jalen Jones</t>
  </si>
  <si>
    <t>C.J. Williams</t>
  </si>
  <si>
    <t>Gary Payton II</t>
  </si>
  <si>
    <t>Payton II</t>
  </si>
  <si>
    <t>Isaiah Taylor</t>
  </si>
  <si>
    <t>Taylor</t>
  </si>
  <si>
    <t>Shaquille Harrison</t>
  </si>
  <si>
    <t>Derrick Jones Jr.</t>
  </si>
  <si>
    <t>Jones Jr.</t>
  </si>
  <si>
    <t>Marcus Georges-Hunt</t>
  </si>
  <si>
    <t>Georges-Hunt</t>
  </si>
  <si>
    <t>Caruso</t>
  </si>
  <si>
    <t>Magette</t>
  </si>
  <si>
    <t>Nwaba</t>
  </si>
  <si>
    <t>Fultz</t>
  </si>
  <si>
    <t>Ball</t>
  </si>
  <si>
    <t>Tatum</t>
  </si>
  <si>
    <t>Josh Jackson</t>
  </si>
  <si>
    <t>Fox</t>
  </si>
  <si>
    <t>Isaac</t>
  </si>
  <si>
    <t>Markkanen</t>
  </si>
  <si>
    <t>Ntilikina</t>
  </si>
  <si>
    <t>Smith Jr.</t>
  </si>
  <si>
    <t>Collins</t>
  </si>
  <si>
    <t>Monk</t>
  </si>
  <si>
    <t>Kennard</t>
  </si>
  <si>
    <t>Mitchell</t>
  </si>
  <si>
    <t>Adebayo</t>
  </si>
  <si>
    <t>Patton</t>
  </si>
  <si>
    <t>Wilson</t>
  </si>
  <si>
    <t>TJ Leaf</t>
  </si>
  <si>
    <t>Leaf</t>
  </si>
  <si>
    <t>Giles</t>
  </si>
  <si>
    <t>Ferguson</t>
  </si>
  <si>
    <t>Allen</t>
  </si>
  <si>
    <t>OG Anunoby</t>
  </si>
  <si>
    <t>Anunoby</t>
  </si>
  <si>
    <t>Tyler Lydon</t>
  </si>
  <si>
    <t>Lydon</t>
  </si>
  <si>
    <t>Anzejs Pasecniks</t>
  </si>
  <si>
    <t>Pasecniks</t>
  </si>
  <si>
    <t>Swanigan</t>
  </si>
  <si>
    <t>Kuzma</t>
  </si>
  <si>
    <t>Hart</t>
  </si>
  <si>
    <t>Davon Reed</t>
  </si>
  <si>
    <t>Reed</t>
  </si>
  <si>
    <t>Wes Iwundu</t>
  </si>
  <si>
    <t>Iwundu</t>
  </si>
  <si>
    <t>Frank Mason III</t>
  </si>
  <si>
    <t>Mason III</t>
  </si>
  <si>
    <t>Ivan Rabb</t>
  </si>
  <si>
    <t>Rabb</t>
  </si>
  <si>
    <t>Bolden</t>
  </si>
  <si>
    <t>Ojeleye</t>
  </si>
  <si>
    <t>Bell</t>
  </si>
  <si>
    <t>Jawun Evans</t>
  </si>
  <si>
    <t>Evans</t>
  </si>
  <si>
    <t>Bacon</t>
  </si>
  <si>
    <t>Tyler Dorsey</t>
  </si>
  <si>
    <t>Dorsey</t>
  </si>
  <si>
    <t>Bryant</t>
  </si>
  <si>
    <t>Hartenstein</t>
  </si>
  <si>
    <t>Dotson</t>
  </si>
  <si>
    <t>Brooks</t>
  </si>
  <si>
    <t>Ike Anigbogu</t>
  </si>
  <si>
    <t>Anigbogu</t>
  </si>
  <si>
    <t>Sindarius Thornwell</t>
  </si>
  <si>
    <t>Thornwell</t>
  </si>
  <si>
    <t>Cancar</t>
  </si>
  <si>
    <t>Mathias Lessort</t>
  </si>
  <si>
    <t>Lessort</t>
  </si>
  <si>
    <t>Sumner</t>
  </si>
  <si>
    <t>Kadeem Allen</t>
  </si>
  <si>
    <t>Williams-Goss</t>
  </si>
  <si>
    <t>Jaron Blossomgame</t>
  </si>
  <si>
    <t>Blossomgame</t>
  </si>
  <si>
    <t>Antonio Blakeney</t>
  </si>
  <si>
    <t>Blakeney</t>
  </si>
  <si>
    <t>Theis</t>
  </si>
  <si>
    <t>Devin Robinson</t>
  </si>
  <si>
    <t>Robinson</t>
  </si>
  <si>
    <t>Motley</t>
  </si>
  <si>
    <t>Milton Doyle</t>
  </si>
  <si>
    <t>Doyle</t>
  </si>
  <si>
    <t>PJ Dozier</t>
  </si>
  <si>
    <t>Dozier</t>
  </si>
  <si>
    <t>Ben Moore</t>
  </si>
  <si>
    <t>Kleber</t>
  </si>
  <si>
    <t>Craig</t>
  </si>
  <si>
    <t>Boucher</t>
  </si>
  <si>
    <t>Kobi Simmons</t>
  </si>
  <si>
    <t>Walton Jr.</t>
  </si>
  <si>
    <t>Kornet</t>
  </si>
  <si>
    <t>McKinnie</t>
  </si>
  <si>
    <t>O'Neale</t>
  </si>
  <si>
    <t>London Perrantes</t>
  </si>
  <si>
    <t>Perrantes</t>
  </si>
  <si>
    <t>Troy Caupain</t>
  </si>
  <si>
    <t>Caupain</t>
  </si>
  <si>
    <t>Naz Mitrou-Long</t>
  </si>
  <si>
    <t>Mitrou-Long</t>
  </si>
  <si>
    <t>Isaiah Briscoe</t>
  </si>
  <si>
    <t>Briscoe</t>
  </si>
  <si>
    <t>Jefferson</t>
  </si>
  <si>
    <t>Antonius Cleveland</t>
  </si>
  <si>
    <t>Cleveland</t>
  </si>
  <si>
    <t>Amida Brimah</t>
  </si>
  <si>
    <t>Brimah</t>
  </si>
  <si>
    <t>Reggie Hearn</t>
  </si>
  <si>
    <t>Hearn</t>
  </si>
  <si>
    <t>Tahjere McCall</t>
  </si>
  <si>
    <t>McCall</t>
  </si>
  <si>
    <t>Myke Henry</t>
  </si>
  <si>
    <t>Henry</t>
  </si>
  <si>
    <t>Josh Gray</t>
  </si>
  <si>
    <t>Gray</t>
  </si>
  <si>
    <t>Walt Lemon Jr.</t>
  </si>
  <si>
    <t>Lemon Jr.</t>
  </si>
  <si>
    <t>Jaylen Morris</t>
  </si>
  <si>
    <t>Andre Ingram</t>
  </si>
  <si>
    <t>Ayton</t>
  </si>
  <si>
    <t>Bagley III</t>
  </si>
  <si>
    <t>Doncic</t>
  </si>
  <si>
    <t>Jackson Jr.</t>
  </si>
  <si>
    <t>Bamba</t>
  </si>
  <si>
    <t>Carter Jr.</t>
  </si>
  <si>
    <t>Sexton</t>
  </si>
  <si>
    <t>Knox</t>
  </si>
  <si>
    <t>Bridges</t>
  </si>
  <si>
    <t>Gilgeous-Alexander</t>
  </si>
  <si>
    <t>Troy Brown</t>
  </si>
  <si>
    <t>Zhaire Smith</t>
  </si>
  <si>
    <t>DiVincenzo</t>
  </si>
  <si>
    <t>Walker IV</t>
  </si>
  <si>
    <t>Huerter</t>
  </si>
  <si>
    <t>Okogie</t>
  </si>
  <si>
    <t>Hutchison</t>
  </si>
  <si>
    <t>Simons</t>
  </si>
  <si>
    <t>Wagner</t>
  </si>
  <si>
    <t>Shamet</t>
  </si>
  <si>
    <t>Jacob Evans III</t>
  </si>
  <si>
    <t>Evans III</t>
  </si>
  <si>
    <t>Musa</t>
  </si>
  <si>
    <t>Spellman</t>
  </si>
  <si>
    <t>Okobo</t>
  </si>
  <si>
    <t>Brunson</t>
  </si>
  <si>
    <t>Trent Jr.</t>
  </si>
  <si>
    <t>Bonga</t>
  </si>
  <si>
    <t>Kurucs</t>
  </si>
  <si>
    <t>Vanderbilt</t>
  </si>
  <si>
    <t>Bruce Brown Jr.</t>
  </si>
  <si>
    <t>Brown Jr.</t>
  </si>
  <si>
    <t>Issuf Sanon</t>
  </si>
  <si>
    <t>Sanon</t>
  </si>
  <si>
    <t>Melton</t>
  </si>
  <si>
    <t>Svi Mykhailiuk</t>
  </si>
  <si>
    <t>Mykhailiuk</t>
  </si>
  <si>
    <t>Bates-Diop</t>
  </si>
  <si>
    <t>Metu</t>
  </si>
  <si>
    <t>Tony Carr</t>
  </si>
  <si>
    <t>Carr</t>
  </si>
  <si>
    <t>Vincent Edwards</t>
  </si>
  <si>
    <t>Edwards</t>
  </si>
  <si>
    <t>Hall</t>
  </si>
  <si>
    <t>Milton</t>
  </si>
  <si>
    <t>Arnoldas Kulboka</t>
  </si>
  <si>
    <t>Kulboka</t>
  </si>
  <si>
    <t>Ray Spalding</t>
  </si>
  <si>
    <t>Spalding</t>
  </si>
  <si>
    <t>Kevin Hervey</t>
  </si>
  <si>
    <t>Hervey</t>
  </si>
  <si>
    <t>Thomas Welsh</t>
  </si>
  <si>
    <t>Welsh</t>
  </si>
  <si>
    <t>George King</t>
  </si>
  <si>
    <t>King</t>
  </si>
  <si>
    <t>Burton</t>
  </si>
  <si>
    <t>Rawle Alkins</t>
  </si>
  <si>
    <t>Alkins</t>
  </si>
  <si>
    <t>Trevon Duval</t>
  </si>
  <si>
    <t>Duval</t>
  </si>
  <si>
    <t>Garlon Green</t>
  </si>
  <si>
    <t>Terry Larrier</t>
  </si>
  <si>
    <t>Larrier</t>
  </si>
  <si>
    <t>Rob Gray</t>
  </si>
  <si>
    <t>DeVaughn Akoon-Purcell</t>
  </si>
  <si>
    <t>Akoon-Purcell</t>
  </si>
  <si>
    <t>Jordan Loyd</t>
  </si>
  <si>
    <t>Loyd</t>
  </si>
  <si>
    <t>Malik Newman</t>
  </si>
  <si>
    <t>Newman</t>
  </si>
  <si>
    <t>Pinson</t>
  </si>
  <si>
    <t>Broekhoff</t>
  </si>
  <si>
    <t>Brandon McCoy</t>
  </si>
  <si>
    <t>McCoy</t>
  </si>
  <si>
    <t>Marcus Lee</t>
  </si>
  <si>
    <t>Isaac Haas</t>
  </si>
  <si>
    <t>Haas</t>
  </si>
  <si>
    <t>Donte Grantham</t>
  </si>
  <si>
    <t>Grantham</t>
  </si>
  <si>
    <t>Trey Lewis</t>
  </si>
  <si>
    <t>Lewis</t>
  </si>
  <si>
    <t>Joel Berry II</t>
  </si>
  <si>
    <t>Berry II</t>
  </si>
  <si>
    <t>Jeffrey Carroll</t>
  </si>
  <si>
    <t>Gabriel</t>
  </si>
  <si>
    <t>Doral Moore</t>
  </si>
  <si>
    <t>Deng Adel</t>
  </si>
  <si>
    <t>Adel</t>
  </si>
  <si>
    <t>Tyler Davis</t>
  </si>
  <si>
    <t>Marcus Derrickson</t>
  </si>
  <si>
    <t>Derrickson</t>
  </si>
  <si>
    <t>Zach Lofton</t>
  </si>
  <si>
    <t>Lofton</t>
  </si>
  <si>
    <t>Markel Crawford</t>
  </si>
  <si>
    <t>Jordan Barnett</t>
  </si>
  <si>
    <t>Barnett</t>
  </si>
  <si>
    <t>Norvel Pelle</t>
  </si>
  <si>
    <t>Pelle</t>
  </si>
  <si>
    <t>Codi Miller-McIntyre</t>
  </si>
  <si>
    <t>Miller-McIntyre</t>
  </si>
  <si>
    <t>Brandon Goodwin</t>
  </si>
  <si>
    <t>Goodwin</t>
  </si>
  <si>
    <t>Gabe York</t>
  </si>
  <si>
    <t>York</t>
  </si>
  <si>
    <t>B.J. Johnson</t>
  </si>
  <si>
    <t>Desi Rodriguez</t>
  </si>
  <si>
    <t>Rodriguez</t>
  </si>
  <si>
    <t>Tiwian Kendley</t>
  </si>
  <si>
    <t>Kendley</t>
  </si>
  <si>
    <t>Scoochie Smith</t>
  </si>
  <si>
    <t>Kaiser Gates</t>
  </si>
  <si>
    <t>Gates</t>
  </si>
  <si>
    <t>Eubanks</t>
  </si>
  <si>
    <t>Robert Johnson</t>
  </si>
  <si>
    <t>Elijah Stewart</t>
  </si>
  <si>
    <t>Stewart</t>
  </si>
  <si>
    <t>Macon</t>
  </si>
  <si>
    <t>Braian Angola-Rodas</t>
  </si>
  <si>
    <t>Angola-Rodas</t>
  </si>
  <si>
    <t>Nunn</t>
  </si>
  <si>
    <t>Johnathan Williams</t>
  </si>
  <si>
    <t>Yante Maten</t>
  </si>
  <si>
    <t>Maten</t>
  </si>
  <si>
    <t>Trevon Bluiett</t>
  </si>
  <si>
    <t>Bluiett</t>
  </si>
  <si>
    <t>Jaylen Adams</t>
  </si>
  <si>
    <t>Chiozza</t>
  </si>
  <si>
    <t>Jairus Lyles</t>
  </si>
  <si>
    <t>Clark</t>
  </si>
  <si>
    <t>Jaylen Barford</t>
  </si>
  <si>
    <t>Barford</t>
  </si>
  <si>
    <t>Joe Chealey</t>
  </si>
  <si>
    <t>Chealey</t>
  </si>
  <si>
    <t>J.P. Macura</t>
  </si>
  <si>
    <t>Macura</t>
  </si>
  <si>
    <t>Zach Smith</t>
  </si>
  <si>
    <t>Isaiah Wilkins</t>
  </si>
  <si>
    <t>Wilkins</t>
  </si>
  <si>
    <t>Bonzie Colson</t>
  </si>
  <si>
    <t>Colson</t>
  </si>
  <si>
    <t>Billy Preston</t>
  </si>
  <si>
    <t>Preston</t>
  </si>
  <si>
    <t>Jonathan Stark</t>
  </si>
  <si>
    <t>Stark</t>
  </si>
  <si>
    <t>Jared Terrell</t>
  </si>
  <si>
    <t>Terrell</t>
  </si>
  <si>
    <t>Angel Delgado</t>
  </si>
  <si>
    <t>Delgado</t>
  </si>
  <si>
    <t>Watanabe</t>
  </si>
  <si>
    <t>McLaughlin</t>
  </si>
  <si>
    <t>Nuni Omot</t>
  </si>
  <si>
    <t>Omot</t>
  </si>
  <si>
    <t>Johnny Hamilton</t>
  </si>
  <si>
    <t>Keenan Evans</t>
  </si>
  <si>
    <t>Justin Bibbs</t>
  </si>
  <si>
    <t>Bibbs</t>
  </si>
  <si>
    <t>Nick King</t>
  </si>
  <si>
    <t>Jeff Roberson</t>
  </si>
  <si>
    <t>Trier</t>
  </si>
  <si>
    <t>Tyrius Walker</t>
  </si>
  <si>
    <t>Devin Davis</t>
  </si>
  <si>
    <t>Mitch Creek</t>
  </si>
  <si>
    <t>Creek</t>
  </si>
  <si>
    <t>Emanuel Terry</t>
  </si>
  <si>
    <t>Terry</t>
  </si>
  <si>
    <t>Ding Yanyuhang</t>
  </si>
  <si>
    <t>Yanyuhang</t>
  </si>
  <si>
    <t>Ismaila Kane</t>
  </si>
  <si>
    <t>Kane</t>
  </si>
  <si>
    <t>Phillip Carr</t>
  </si>
  <si>
    <t>Cameron Reynolds</t>
  </si>
  <si>
    <t>Reynolds</t>
  </si>
  <si>
    <t>Paul Watson</t>
  </si>
  <si>
    <t>Watson</t>
  </si>
  <si>
    <t>Isaac Humphries</t>
  </si>
  <si>
    <t>Humphries</t>
  </si>
  <si>
    <t>Brandon Sampson</t>
  </si>
  <si>
    <t>Angel Rodriguez</t>
  </si>
  <si>
    <t>Raphiael Putney</t>
  </si>
  <si>
    <t>Putney</t>
  </si>
  <si>
    <t>Tim Bond</t>
  </si>
  <si>
    <t>Bond</t>
  </si>
  <si>
    <t>Haywood Highsmith</t>
  </si>
  <si>
    <t>Highsmith</t>
  </si>
  <si>
    <t>Stephan Hicks</t>
  </si>
  <si>
    <t>Hicks</t>
  </si>
  <si>
    <t>Dairis Bertans</t>
  </si>
  <si>
    <t>Cody Demps</t>
  </si>
  <si>
    <t>Demps</t>
  </si>
  <si>
    <t>Dusty Hannahs</t>
  </si>
  <si>
    <t>Hannahs</t>
  </si>
  <si>
    <t>Jemerrio Jones</t>
  </si>
  <si>
    <t>Billy Garrett Jr.</t>
  </si>
  <si>
    <t>Garrett Jr.</t>
  </si>
  <si>
    <t>Tarik Phillip</t>
  </si>
  <si>
    <t>Phillip</t>
  </si>
  <si>
    <t>Zion Williamson</t>
  </si>
  <si>
    <t>Williamson</t>
  </si>
  <si>
    <t>Morant</t>
  </si>
  <si>
    <t>RJ Barrett</t>
  </si>
  <si>
    <t>Barrett</t>
  </si>
  <si>
    <t>Hunter</t>
  </si>
  <si>
    <t>Garland</t>
  </si>
  <si>
    <t>Culver</t>
  </si>
  <si>
    <t>Hayes</t>
  </si>
  <si>
    <t>Hachimura</t>
  </si>
  <si>
    <t>Reddish</t>
  </si>
  <si>
    <t>Washington</t>
  </si>
  <si>
    <t>Herro</t>
  </si>
  <si>
    <t>Langford</t>
  </si>
  <si>
    <t>Sekou Doumbouya</t>
  </si>
  <si>
    <t>Doumbouya</t>
  </si>
  <si>
    <t>Chuma Okeke</t>
  </si>
  <si>
    <t>Okeke</t>
  </si>
  <si>
    <t>Alexander-Walker</t>
  </si>
  <si>
    <t>Bitadze</t>
  </si>
  <si>
    <t>Luka Samanic</t>
  </si>
  <si>
    <t>Samanic</t>
  </si>
  <si>
    <t>Thybulle</t>
  </si>
  <si>
    <t>Clarke</t>
  </si>
  <si>
    <t>Bazley</t>
  </si>
  <si>
    <t>Ty Jerome</t>
  </si>
  <si>
    <t>Jerome</t>
  </si>
  <si>
    <t>Little</t>
  </si>
  <si>
    <t>Dylan Windler</t>
  </si>
  <si>
    <t>Windler</t>
  </si>
  <si>
    <t>Kabengele</t>
  </si>
  <si>
    <t>Poole</t>
  </si>
  <si>
    <t>Keldon Johnson</t>
  </si>
  <si>
    <t>Kevin Porter Jr.</t>
  </si>
  <si>
    <t>Claxton</t>
  </si>
  <si>
    <t>Okpala</t>
  </si>
  <si>
    <t>Fernando</t>
  </si>
  <si>
    <t>Didi Louzada Silva</t>
  </si>
  <si>
    <t>Louzada Silva</t>
  </si>
  <si>
    <t>Deividas Sirvydis</t>
  </si>
  <si>
    <t>Sirvydis</t>
  </si>
  <si>
    <t>Gafford</t>
  </si>
  <si>
    <t>Alen Smailagic</t>
  </si>
  <si>
    <t>Smailagic</t>
  </si>
  <si>
    <t>Paschall</t>
  </si>
  <si>
    <t>Schofield</t>
  </si>
  <si>
    <t>Nowell</t>
  </si>
  <si>
    <t>Bol Bol</t>
  </si>
  <si>
    <t>Bol</t>
  </si>
  <si>
    <t>Isaiah Roby</t>
  </si>
  <si>
    <t>Roby</t>
  </si>
  <si>
    <t>Talen Horton-Tucker</t>
  </si>
  <si>
    <t>Horton-Tucker</t>
  </si>
  <si>
    <t>Brazdeikis</t>
  </si>
  <si>
    <t>Mann</t>
  </si>
  <si>
    <t>Quinndary Weatherspoon</t>
  </si>
  <si>
    <t>Weatherspoon</t>
  </si>
  <si>
    <t>Brantley</t>
  </si>
  <si>
    <t>Tremont Waters</t>
  </si>
  <si>
    <t>Waters</t>
  </si>
  <si>
    <t>McDaniels</t>
  </si>
  <si>
    <t>Justin Wright-Foreman</t>
  </si>
  <si>
    <t>Wright-Foreman</t>
  </si>
  <si>
    <t>Marial Shayok</t>
  </si>
  <si>
    <t>Shayok</t>
  </si>
  <si>
    <t>Kyle Guy</t>
  </si>
  <si>
    <t>Guy</t>
  </si>
  <si>
    <t>Jaylen Hands</t>
  </si>
  <si>
    <t>Hands</t>
  </si>
  <si>
    <t>Bone</t>
  </si>
  <si>
    <t>Oni</t>
  </si>
  <si>
    <t>Dewan Hernandez</t>
  </si>
  <si>
    <t>Hernandez</t>
  </si>
  <si>
    <t>Vanja Marinkovic</t>
  </si>
  <si>
    <t>Marinkovic</t>
  </si>
  <si>
    <t>Hoard</t>
  </si>
  <si>
    <t>Norvell Jr.</t>
  </si>
  <si>
    <t>Jalen Lecque</t>
  </si>
  <si>
    <t>Lecque</t>
  </si>
  <si>
    <t>Adam Mokoka</t>
  </si>
  <si>
    <t>Mokoka</t>
  </si>
  <si>
    <t>Naz Reid</t>
  </si>
  <si>
    <t>Reid</t>
  </si>
  <si>
    <t>Luguentz Dort</t>
  </si>
  <si>
    <t>Dort</t>
  </si>
  <si>
    <t>Konchar</t>
  </si>
  <si>
    <t>Dean Wade</t>
  </si>
  <si>
    <t>Wade</t>
  </si>
  <si>
    <t>Jeremiah Martin</t>
  </si>
  <si>
    <t>Silva</t>
  </si>
  <si>
    <t>Mathews</t>
  </si>
  <si>
    <t>Poirier</t>
  </si>
  <si>
    <t>Kyle Alexander</t>
  </si>
  <si>
    <t>Alexander</t>
  </si>
  <si>
    <t>William Howard</t>
  </si>
  <si>
    <t>Kidd</t>
  </si>
  <si>
    <t>Jordan Caroline</t>
  </si>
  <si>
    <t>Caroline</t>
  </si>
  <si>
    <t>Cheatham</t>
  </si>
  <si>
    <t>Max Strus</t>
  </si>
  <si>
    <t>Strus</t>
  </si>
  <si>
    <t>Fall</t>
  </si>
  <si>
    <t>Melli</t>
  </si>
  <si>
    <t>Dakota Mathias</t>
  </si>
  <si>
    <t>Mathias</t>
  </si>
  <si>
    <t>Luke Maye</t>
  </si>
  <si>
    <t>Maye</t>
  </si>
  <si>
    <t>Josh Reaves</t>
  </si>
  <si>
    <t>Reaves</t>
  </si>
  <si>
    <t>Isaiah Pineiro</t>
  </si>
  <si>
    <t>Pineiro</t>
  </si>
  <si>
    <t>Jeffries</t>
  </si>
  <si>
    <t>Vic Law</t>
  </si>
  <si>
    <t>Law</t>
  </si>
  <si>
    <t>Guduric</t>
  </si>
  <si>
    <t>Hassani Gravett</t>
  </si>
  <si>
    <t>Gravett</t>
  </si>
  <si>
    <t>Juwan Morgan</t>
  </si>
  <si>
    <t>Morgan</t>
  </si>
  <si>
    <t>Armoni Brooks</t>
  </si>
  <si>
    <t>Aric Holman</t>
  </si>
  <si>
    <t>Holman</t>
  </si>
  <si>
    <t>Lindell Wigginton</t>
  </si>
  <si>
    <t>Wigginton</t>
  </si>
  <si>
    <t>Matt Mooney</t>
  </si>
  <si>
    <t>Mooney</t>
  </si>
  <si>
    <t>Oshae Brissett</t>
  </si>
  <si>
    <t>Brissett</t>
  </si>
  <si>
    <t>Sagaba Konate</t>
  </si>
  <si>
    <t>Konate</t>
  </si>
  <si>
    <t>Devontae Cacok</t>
  </si>
  <si>
    <t>Cacok</t>
  </si>
  <si>
    <t>Bowen II</t>
  </si>
  <si>
    <t>Jakeenan Gant</t>
  </si>
  <si>
    <t>Gant</t>
  </si>
  <si>
    <t>Eric Mika</t>
  </si>
  <si>
    <t>Mika</t>
  </si>
  <si>
    <t>Jalen Adams</t>
  </si>
  <si>
    <t>Kavell Bigby-Williams</t>
  </si>
  <si>
    <t>Bigby-Williams</t>
  </si>
  <si>
    <t>Aubrey Dawkins</t>
  </si>
  <si>
    <t>Dawkins</t>
  </si>
  <si>
    <t>Amir Hinton</t>
  </si>
  <si>
    <t>Hinton</t>
  </si>
  <si>
    <t>V.J. King</t>
  </si>
  <si>
    <t>Lamar Peters</t>
  </si>
  <si>
    <t>Peters</t>
  </si>
  <si>
    <t>Kenny Wooten</t>
  </si>
  <si>
    <t>Wooten</t>
  </si>
  <si>
    <t>Jordan Murphy</t>
  </si>
  <si>
    <t>Murphy</t>
  </si>
  <si>
    <t>Yudai Baba</t>
  </si>
  <si>
    <t>Baba</t>
  </si>
  <si>
    <t>Javon Bess</t>
  </si>
  <si>
    <t>Bess</t>
  </si>
  <si>
    <t>Mychal Mulder</t>
  </si>
  <si>
    <t>Mulder</t>
  </si>
  <si>
    <t>Robert Franks</t>
  </si>
  <si>
    <t>Franks</t>
  </si>
  <si>
    <t>Ahmed Hill</t>
  </si>
  <si>
    <t>Josh Perkins</t>
  </si>
  <si>
    <t>Perkins</t>
  </si>
  <si>
    <t>Bowman</t>
  </si>
  <si>
    <t>Clemons</t>
  </si>
  <si>
    <t>William McDowell-White</t>
  </si>
  <si>
    <t>McDowell-White</t>
  </si>
  <si>
    <t>Shamorie Ponds</t>
  </si>
  <si>
    <t>Ponds</t>
  </si>
  <si>
    <t>Amir Coffey</t>
  </si>
  <si>
    <t>Coffey</t>
  </si>
  <si>
    <t>Christ Koumadje</t>
  </si>
  <si>
    <t>Koumadje</t>
  </si>
  <si>
    <t>Isaiah Miles</t>
  </si>
  <si>
    <t>Bryce Brown</t>
  </si>
  <si>
    <t>Simi Shittu</t>
  </si>
  <si>
    <t>Shittu</t>
  </si>
  <si>
    <t>John Egbunu</t>
  </si>
  <si>
    <t>Egbunu</t>
  </si>
  <si>
    <t>Phil Booth</t>
  </si>
  <si>
    <t>Booth</t>
  </si>
  <si>
    <t>Harper</t>
  </si>
  <si>
    <t>David Kramer</t>
  </si>
  <si>
    <t>Kramer</t>
  </si>
  <si>
    <t>Norense Odiase</t>
  </si>
  <si>
    <t>Odiase</t>
  </si>
  <si>
    <t>Tariq Owens</t>
  </si>
  <si>
    <t>Owens</t>
  </si>
  <si>
    <t>Marques Bolden</t>
  </si>
  <si>
    <t>Daulton Hommes</t>
  </si>
  <si>
    <t>Hommes</t>
  </si>
  <si>
    <t>Dedric Lawson</t>
  </si>
  <si>
    <t>Lawson</t>
  </si>
  <si>
    <t>Juan Toscano-Anderson</t>
  </si>
  <si>
    <t>Toscano-Anderson</t>
  </si>
  <si>
    <t>Keljin Blevins</t>
  </si>
  <si>
    <t>Blevins</t>
  </si>
  <si>
    <t>Justin Simon</t>
  </si>
  <si>
    <t>Simon</t>
  </si>
  <si>
    <t>Perrion Callandret</t>
  </si>
  <si>
    <t>Callandret</t>
  </si>
  <si>
    <t>James Palmer Jr.</t>
  </si>
  <si>
    <t>Palmer Jr.</t>
  </si>
  <si>
    <t>Donta Hall</t>
  </si>
  <si>
    <t>Louis King</t>
  </si>
  <si>
    <t>Todd Withers</t>
  </si>
  <si>
    <t>Withers</t>
  </si>
  <si>
    <t>Rayjon Tucker</t>
  </si>
  <si>
    <t>Jon Davis</t>
  </si>
  <si>
    <t>Kavion Pippen</t>
  </si>
  <si>
    <t>Pippen</t>
  </si>
  <si>
    <t>Tyus Battle</t>
  </si>
  <si>
    <t>Battle</t>
  </si>
  <si>
    <t>Barry Brown Jr.</t>
  </si>
  <si>
    <t>Devin Cannady</t>
  </si>
  <si>
    <t>Cannady</t>
  </si>
  <si>
    <t>CJ Massinburg</t>
  </si>
  <si>
    <t>Massinburg</t>
  </si>
  <si>
    <t>BJ Taylor</t>
  </si>
  <si>
    <t>Skyler Flatten</t>
  </si>
  <si>
    <t>Flatten</t>
  </si>
  <si>
    <t>Bubu Palo</t>
  </si>
  <si>
    <t>Palo</t>
  </si>
  <si>
    <t>Bennie Boatwright</t>
  </si>
  <si>
    <t>Boatwright</t>
  </si>
  <si>
    <t>Trevor Lacey</t>
  </si>
  <si>
    <t>Lacey</t>
  </si>
  <si>
    <t>Matur Maker</t>
  </si>
  <si>
    <t>Kenny Gabriel</t>
  </si>
  <si>
    <t>Marcus Allen</t>
  </si>
  <si>
    <t>Matched Name</t>
  </si>
  <si>
    <t>Season</t>
  </si>
  <si>
    <t>5 Game</t>
  </si>
  <si>
    <t>10 Game</t>
  </si>
  <si>
    <t>Proj</t>
  </si>
  <si>
    <t>FG%</t>
  </si>
  <si>
    <t>FT%</t>
  </si>
  <si>
    <t>FGM</t>
  </si>
  <si>
    <t>FGA</t>
  </si>
  <si>
    <t>FTM</t>
  </si>
  <si>
    <t>FTA</t>
  </si>
  <si>
    <t>3PTM</t>
  </si>
  <si>
    <t>PTS</t>
  </si>
  <si>
    <t>REB</t>
  </si>
  <si>
    <t>AST</t>
  </si>
  <si>
    <t>ST</t>
  </si>
  <si>
    <t>BLK</t>
  </si>
  <si>
    <t>TO</t>
  </si>
  <si>
    <t>Roster</t>
  </si>
  <si>
    <t>YID</t>
  </si>
  <si>
    <t>Projections</t>
  </si>
  <si>
    <t>Rem.</t>
  </si>
  <si>
    <t>fantasy_team</t>
  </si>
  <si>
    <t>Fear the Beard</t>
  </si>
  <si>
    <t>date</t>
  </si>
  <si>
    <t>selected</t>
  </si>
  <si>
    <t>BN</t>
  </si>
  <si>
    <t>Util</t>
  </si>
  <si>
    <t>Yahoo</t>
  </si>
  <si>
    <t>BballMonster</t>
  </si>
  <si>
    <t>Trust The Process</t>
  </si>
  <si>
    <t>BGCP3TVinHD</t>
  </si>
  <si>
    <t>DP3</t>
  </si>
  <si>
    <t>RJ Carrot</t>
  </si>
  <si>
    <t>Antetojimbo</t>
  </si>
  <si>
    <t>Mediocritty</t>
  </si>
  <si>
    <t>KAT wrestlers</t>
  </si>
  <si>
    <t>C-Dow Slicks</t>
  </si>
  <si>
    <t>The Zion King</t>
  </si>
  <si>
    <t>FA</t>
  </si>
  <si>
    <t>OShae Brissett</t>
  </si>
  <si>
    <t>Yahoo Rank</t>
  </si>
  <si>
    <t>Week 6</t>
  </si>
  <si>
    <t>Questionable - r hip contusion</t>
  </si>
  <si>
    <t>Questionable - calf</t>
  </si>
  <si>
    <t>Questionable - right shoulder impingement</t>
  </si>
  <si>
    <t>Probable - knee</t>
  </si>
  <si>
    <t>Injured - broken hand (33g) - 2/8/2020</t>
  </si>
  <si>
    <t>Injured - left thumb fracture (1g) - 12/1/2019</t>
  </si>
  <si>
    <t>Suspended - 25 games (9g) - 12/17/2019</t>
  </si>
  <si>
    <t>Injured - thumb sprain (3g) - 12/4/2019</t>
  </si>
  <si>
    <t>Injured - ankle sprain (13g) - 12/27/2019</t>
  </si>
  <si>
    <t>Suspended - 25 games (12g) - 12/23/2019</t>
  </si>
  <si>
    <t>Questionable - sore right knee</t>
  </si>
  <si>
    <t>Injured - hand surgery (9g) - 12/22/2019</t>
  </si>
  <si>
    <t>Injured - sore hamstring (2g) - 12/2/2019</t>
  </si>
  <si>
    <t>Questionable - hamstring tightness</t>
  </si>
  <si>
    <t>Injured - ankle sprain (15g) - 12/29/2019</t>
  </si>
  <si>
    <t>Questionable - sprained ankle</t>
  </si>
  <si>
    <t>Questionable - ankle contusion</t>
  </si>
  <si>
    <t>Injured - right thumb (10g) - 12/21/2019</t>
  </si>
  <si>
    <t>Injured - foot bone bruise (4g) - 12/8/2019</t>
  </si>
  <si>
    <t>Injured - shoulder (12g) - 12/23/2019</t>
  </si>
  <si>
    <t>Questionable - injury/illness</t>
  </si>
  <si>
    <t>Questionable - l ankle soreness</t>
  </si>
  <si>
    <t>Questionable - foot soreness</t>
  </si>
  <si>
    <t>Injured - hand fracture (3g) - 12/4/2019</t>
  </si>
  <si>
    <t>Injured - shoulder surgery (46g) - 3/10/2020</t>
  </si>
  <si>
    <t>Questionable - personal</t>
  </si>
  <si>
    <t>Injured - right thumb (1g) - 12/2/2019</t>
  </si>
  <si>
    <t>Questionable - leg contusion</t>
  </si>
  <si>
    <t>Injured - elbow (16g) - 1/2/2020</t>
  </si>
  <si>
    <t>Questionable - left hip contusion</t>
  </si>
  <si>
    <t>Injured - ankle (9g) - 12/17/2019</t>
  </si>
  <si>
    <t>Questionable - r heel soreness</t>
  </si>
  <si>
    <t>Injured - knee surgery (10g) - 12/21/2019</t>
  </si>
  <si>
    <t>Questionable - right hand fracture</t>
  </si>
  <si>
    <t>Injured - left wrist ligament injury (2g) - 12/3/2019</t>
  </si>
  <si>
    <t>Injured - knee surgery (4g) - 12/8/2019</t>
  </si>
  <si>
    <t>Injured - strained hip (1g) - 12/1/2019</t>
  </si>
  <si>
    <t>Questionable - knee</t>
  </si>
  <si>
    <t>Questionable - right groin; soreness</t>
  </si>
  <si>
    <t>Injured - hamstring tightness (1g) - 12/1/2019</t>
  </si>
  <si>
    <t>Questionable - hip strain</t>
  </si>
  <si>
    <t>Injured - lower back (2g) - 12/3/2019</t>
  </si>
  <si>
    <t>Questionable - shoulder sprain</t>
  </si>
  <si>
    <t>Injured - adductor strain (3g) - 12/4/2019</t>
  </si>
  <si>
    <t>Questionable - back sore</t>
  </si>
  <si>
    <t>Injured - fractured finger (0g) - 11/29/2019</t>
  </si>
  <si>
    <t>Injured - hamstring (11g) - 12/21/2019</t>
  </si>
  <si>
    <t>Injured - fractured fibula (3g) - 12/4/2019</t>
  </si>
  <si>
    <t>Questionable - right thumb sprain</t>
  </si>
  <si>
    <t>Injured - knee bruise (4g) - 12/9/2019</t>
  </si>
  <si>
    <t>Injured - groin (2g) - 12/3/2019</t>
  </si>
  <si>
    <t>Questionable - foot</t>
  </si>
  <si>
    <t>Questionable - left achilles strain</t>
  </si>
  <si>
    <t>Probable - toe sprain</t>
  </si>
  <si>
    <t>Injured - ankle (4g) - 12/9/2019</t>
  </si>
  <si>
    <t>Injured - right foot surgery (10g) - 12/20/2019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</si>
</sst>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##0"/>
    <numFmt numFmtId="166" formatCode="###"/>
    <numFmt numFmtId="167" formatCode="##0.0"/>
    <numFmt numFmtId="168" formatCode="ddd"/>
    <numFmt numFmtId="169" formatCode="0.0"/>
    <numFmt numFmtId="170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/>
      </left>
      <right style="thin">
        <color theme="0" tint="-0.14999847407452621"/>
      </right>
      <top style="thin">
        <color theme="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1"/>
      </right>
      <top style="thin">
        <color theme="1"/>
      </top>
      <bottom style="thin">
        <color theme="0" tint="-0.14999847407452621"/>
      </bottom>
      <diagonal/>
    </border>
    <border>
      <left style="thin">
        <color theme="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/>
      </left>
      <right style="thin">
        <color theme="0" tint="-0.14999847407452621"/>
      </right>
      <top style="thin">
        <color theme="0" tint="-0.14999847407452621"/>
      </top>
      <bottom style="thin">
        <color theme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1"/>
      </bottom>
      <diagonal/>
    </border>
    <border>
      <left style="thin">
        <color theme="0" tint="-0.14999847407452621"/>
      </left>
      <right style="thin">
        <color theme="1"/>
      </right>
      <top style="thin">
        <color theme="0" tint="-0.1499984740745262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4">
    <xf numFmtId="0" fontId="0" fillId="0" borderId="0"/>
    <xf numFmtId="0" fontId="2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86">
    <xf numFmtId="0" fontId="0" fillId="0" borderId="0" xfId="0"/>
    <xf numFmtId="0" fontId="3" fillId="0" borderId="0" xfId="1" applyNumberFormat="1" applyFont="1" applyFill="1" applyBorder="1" applyAlignment="1" applyProtection="1"/>
    <xf numFmtId="0" fontId="1" fillId="0" borderId="0" xfId="0" applyFont="1"/>
    <xf numFmtId="0" fontId="2" fillId="0" borderId="0" xfId="1" applyNumberFormat="1" applyFont="1" applyFill="1" applyBorder="1" applyAlignment="1" applyProtection="1"/>
    <xf numFmtId="0" fontId="3" fillId="0" borderId="0" xfId="1" applyNumberFormat="1" applyFont="1" applyFill="1" applyBorder="1" applyAlignment="1" applyProtection="1"/>
    <xf numFmtId="0" fontId="0" fillId="0" borderId="0" xfId="0" applyAlignment="1">
      <alignment horizontal="center"/>
    </xf>
    <xf numFmtId="0" fontId="2" fillId="0" borderId="0" xfId="1" applyNumberFormat="1" applyFont="1" applyFill="1" applyBorder="1" applyAlignment="1" applyProtection="1">
      <alignment horizontal="center"/>
    </xf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14" fontId="1" fillId="0" borderId="0" xfId="0" applyNumberFormat="1" applyFont="1"/>
    <xf numFmtId="0" fontId="0" fillId="0" borderId="4" xfId="0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16" fontId="0" fillId="3" borderId="5" xfId="0" applyNumberFormat="1" applyFill="1" applyBorder="1" applyAlignment="1">
      <alignment horizontal="center"/>
    </xf>
    <xf numFmtId="16" fontId="0" fillId="3" borderId="9" xfId="0" applyNumberFormat="1" applyFill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1" xfId="0" applyFill="1" applyBorder="1" applyAlignment="1">
      <alignment horizontal="center"/>
    </xf>
    <xf numFmtId="166" fontId="0" fillId="0" borderId="0" xfId="0" applyNumberFormat="1"/>
    <xf numFmtId="167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center"/>
    </xf>
    <xf numFmtId="168" fontId="1" fillId="5" borderId="2" xfId="0" applyNumberFormat="1" applyFont="1" applyFill="1" applyBorder="1" applyAlignment="1">
      <alignment horizontal="center"/>
    </xf>
    <xf numFmtId="168" fontId="1" fillId="5" borderId="7" xfId="0" applyNumberFormat="1" applyFont="1" applyFill="1" applyBorder="1" applyAlignment="1">
      <alignment horizontal="center"/>
    </xf>
    <xf numFmtId="16" fontId="1" fillId="5" borderId="3" xfId="0" applyNumberFormat="1" applyFont="1" applyFill="1" applyBorder="1" applyAlignment="1">
      <alignment horizontal="center"/>
    </xf>
    <xf numFmtId="16" fontId="1" fillId="5" borderId="8" xfId="0" applyNumberFormat="1" applyFont="1" applyFill="1" applyBorder="1" applyAlignment="1">
      <alignment horizontal="center"/>
    </xf>
    <xf numFmtId="9" fontId="0" fillId="0" borderId="0" xfId="3" applyFont="1" applyAlignment="1">
      <alignment horizontal="center"/>
    </xf>
    <xf numFmtId="0" fontId="1" fillId="6" borderId="5" xfId="0" applyFont="1" applyFill="1" applyBorder="1" applyAlignment="1">
      <alignment horizontal="center"/>
    </xf>
    <xf numFmtId="16" fontId="1" fillId="8" borderId="9" xfId="0" applyNumberFormat="1" applyFont="1" applyFill="1" applyBorder="1" applyAlignment="1">
      <alignment horizontal="center"/>
    </xf>
    <xf numFmtId="16" fontId="1" fillId="8" borderId="1" xfId="0" applyNumberFormat="1" applyFont="1" applyFill="1" applyBorder="1" applyAlignment="1">
      <alignment horizontal="center"/>
    </xf>
    <xf numFmtId="16" fontId="1" fillId="8" borderId="5" xfId="0" applyNumberFormat="1" applyFont="1" applyFill="1" applyBorder="1" applyAlignment="1">
      <alignment horizontal="center"/>
    </xf>
    <xf numFmtId="1" fontId="0" fillId="0" borderId="0" xfId="0" applyNumberFormat="1"/>
    <xf numFmtId="0" fontId="1" fillId="0" borderId="0" xfId="0" applyFont="1" applyAlignment="1">
      <alignment horizontal="center"/>
    </xf>
    <xf numFmtId="1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" fontId="0" fillId="0" borderId="0" xfId="2" applyNumberFormat="1" applyFont="1" applyAlignment="1">
      <alignment horizontal="center"/>
    </xf>
    <xf numFmtId="0" fontId="1" fillId="6" borderId="5" xfId="0" applyFont="1" applyFill="1" applyBorder="1" applyAlignment="1">
      <alignment horizontal="center"/>
    </xf>
    <xf numFmtId="16" fontId="1" fillId="5" borderId="15" xfId="0" applyNumberFormat="1" applyFont="1" applyFill="1" applyBorder="1" applyAlignment="1">
      <alignment horizontal="center"/>
    </xf>
    <xf numFmtId="16" fontId="1" fillId="5" borderId="4" xfId="0" applyNumberFormat="1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16" fontId="1" fillId="8" borderId="10" xfId="0" applyNumberFormat="1" applyFont="1" applyFill="1" applyBorder="1" applyAlignment="1">
      <alignment horizontal="center"/>
    </xf>
    <xf numFmtId="1" fontId="1" fillId="8" borderId="2" xfId="0" applyNumberFormat="1" applyFont="1" applyFill="1" applyBorder="1" applyAlignment="1">
      <alignment horizontal="center"/>
    </xf>
    <xf numFmtId="9" fontId="1" fillId="8" borderId="2" xfId="3" applyFont="1" applyFill="1" applyBorder="1" applyAlignment="1">
      <alignment horizontal="center"/>
    </xf>
    <xf numFmtId="169" fontId="0" fillId="0" borderId="25" xfId="0" applyNumberFormat="1" applyBorder="1" applyAlignment="1">
      <alignment horizontal="center"/>
    </xf>
    <xf numFmtId="169" fontId="0" fillId="0" borderId="26" xfId="0" applyNumberFormat="1" applyBorder="1" applyAlignment="1">
      <alignment horizontal="center"/>
    </xf>
    <xf numFmtId="9" fontId="0" fillId="0" borderId="26" xfId="3" applyFont="1" applyBorder="1" applyAlignment="1">
      <alignment horizontal="center"/>
    </xf>
    <xf numFmtId="169" fontId="0" fillId="0" borderId="27" xfId="0" applyNumberFormat="1" applyBorder="1" applyAlignment="1">
      <alignment horizontal="center"/>
    </xf>
    <xf numFmtId="169" fontId="0" fillId="0" borderId="28" xfId="0" applyNumberFormat="1" applyBorder="1" applyAlignment="1">
      <alignment horizontal="center"/>
    </xf>
    <xf numFmtId="169" fontId="0" fillId="0" borderId="0" xfId="0" applyNumberFormat="1" applyBorder="1" applyAlignment="1">
      <alignment horizontal="center"/>
    </xf>
    <xf numFmtId="9" fontId="0" fillId="0" borderId="0" xfId="3" applyFont="1" applyBorder="1" applyAlignment="1">
      <alignment horizontal="center"/>
    </xf>
    <xf numFmtId="169" fontId="0" fillId="0" borderId="29" xfId="0" applyNumberFormat="1" applyBorder="1" applyAlignment="1">
      <alignment horizontal="center"/>
    </xf>
    <xf numFmtId="169" fontId="0" fillId="0" borderId="30" xfId="0" applyNumberFormat="1" applyBorder="1" applyAlignment="1">
      <alignment horizontal="center"/>
    </xf>
    <xf numFmtId="169" fontId="0" fillId="0" borderId="31" xfId="0" applyNumberFormat="1" applyBorder="1" applyAlignment="1">
      <alignment horizontal="center"/>
    </xf>
    <xf numFmtId="9" fontId="0" fillId="0" borderId="31" xfId="3" applyFont="1" applyBorder="1" applyAlignment="1">
      <alignment horizontal="center"/>
    </xf>
    <xf numFmtId="169" fontId="0" fillId="0" borderId="32" xfId="0" applyNumberFormat="1" applyBorder="1" applyAlignment="1">
      <alignment horizontal="center"/>
    </xf>
    <xf numFmtId="0" fontId="1" fillId="5" borderId="8" xfId="0" applyNumberFormat="1" applyFont="1" applyFill="1" applyBorder="1" applyAlignment="1">
      <alignment horizontal="center"/>
    </xf>
    <xf numFmtId="170" fontId="0" fillId="0" borderId="0" xfId="3" applyNumberFormat="1" applyFon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vertical="center" textRotation="90"/>
    </xf>
    <xf numFmtId="0" fontId="1" fillId="7" borderId="5" xfId="0" applyFont="1" applyFill="1" applyBorder="1" applyAlignment="1">
      <alignment horizontal="center" vertical="center" textRotation="90"/>
    </xf>
    <xf numFmtId="0" fontId="1" fillId="6" borderId="1" xfId="0" applyFont="1" applyFill="1" applyBorder="1" applyAlignment="1">
      <alignment horizontal="center" vertical="center" textRotation="90"/>
    </xf>
    <xf numFmtId="0" fontId="1" fillId="4" borderId="1" xfId="0" applyFont="1" applyFill="1" applyBorder="1" applyAlignment="1">
      <alignment horizontal="center" vertical="center" textRotation="90"/>
    </xf>
    <xf numFmtId="0" fontId="1" fillId="6" borderId="5" xfId="0" applyFont="1" applyFill="1" applyBorder="1" applyAlignment="1">
      <alignment horizontal="center" vertical="center" textRotation="90"/>
    </xf>
    <xf numFmtId="0" fontId="1" fillId="7" borderId="5" xfId="0" applyFont="1" applyFill="1" applyBorder="1" applyAlignment="1">
      <alignment horizontal="center"/>
    </xf>
    <xf numFmtId="0" fontId="1" fillId="7" borderId="14" xfId="0" applyFont="1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 vertical="center" textRotation="90"/>
    </xf>
  </cellXfs>
  <cellStyles count="4">
    <cellStyle name="Comma" xfId="2" builtinId="3"/>
    <cellStyle name="Normal" xfId="0" builtinId="0"/>
    <cellStyle name="Normal 2" xfId="1" xr:uid="{00000000-0005-0000-0000-000002000000}"/>
    <cellStyle name="Per cent" xfId="3" builtinId="5"/>
  </cellStyles>
  <dxfs count="19">
    <dxf>
      <fill>
        <patternFill>
          <fgColor auto="1"/>
          <bgColor theme="9" tint="0.79998168889431442"/>
        </patternFill>
      </fill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ill>
        <patternFill>
          <fgColor auto="1"/>
          <bgColor theme="9" tint="0.79998168889431442"/>
        </patternFill>
      </fill>
    </dxf>
    <dxf>
      <font>
        <color rgb="FFFF0000"/>
      </font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ont>
        <color theme="0" tint="-4.9989318521683403E-2"/>
      </font>
    </dxf>
    <dxf>
      <fill>
        <patternFill>
          <bgColor theme="5" tint="0.39994506668294322"/>
        </patternFill>
      </fill>
    </dxf>
    <dxf>
      <fill>
        <patternFill>
          <bgColor rgb="FFFF0000"/>
        </patternFill>
      </fill>
    </dxf>
    <dxf>
      <font>
        <color theme="0" tint="-0.14996795556505021"/>
      </font>
    </dxf>
    <dxf>
      <font>
        <color theme="0" tint="-0.14996795556505021"/>
      </font>
    </dxf>
    <dxf>
      <fill>
        <patternFill>
          <bgColor theme="5" tint="0.39994506668294322"/>
        </patternFill>
      </fill>
    </dxf>
    <dxf>
      <font>
        <color rgb="FFFF0000"/>
      </font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ont>
        <color theme="0" tint="-4.9989318521683403E-2"/>
      </font>
    </dxf>
    <dxf>
      <fill>
        <patternFill>
          <bgColor rgb="FFFF0000"/>
        </patternFill>
      </fill>
    </dxf>
    <dxf>
      <font>
        <color theme="0" tint="-0.14996795556505021"/>
      </font>
    </dxf>
    <dxf>
      <font>
        <color theme="0" tint="-0.14996795556505021"/>
      </font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am" refreshOnLoad="1" fillFormulas="1" connectionId="4" xr16:uid="{EC991290-693C-C146-B828-1179A851D18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oster" refreshOnLoad="1" connectionId="2" xr16:uid="{D608FCE9-863C-9247-861E-782C3D7CDD36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yers" refreshOnLoad="1" fillFormulas="1" connectionId="1" xr16:uid="{00000000-0016-0000-0100-000000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hedule" connectionId="3" xr16:uid="{00000000-0016-0000-0400-000001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Right="0"/>
  </sheetPr>
  <dimension ref="A2:AQ69"/>
  <sheetViews>
    <sheetView topLeftCell="A11" workbookViewId="0">
      <selection activeCell="J33" sqref="J33:J34"/>
    </sheetView>
  </sheetViews>
  <sheetFormatPr baseColWidth="10" defaultColWidth="8.83203125" defaultRowHeight="15" outlineLevelCol="1" x14ac:dyDescent="0.2"/>
  <cols>
    <col min="1" max="1" width="3" style="5" bestFit="1" customWidth="1"/>
    <col min="2" max="2" width="5.1640625" style="5" bestFit="1" customWidth="1"/>
    <col min="3" max="3" width="16.5" bestFit="1" customWidth="1"/>
    <col min="4" max="5" width="5.6640625" style="5" bestFit="1" customWidth="1"/>
    <col min="6" max="7" width="5.6640625" style="5" customWidth="1"/>
    <col min="8" max="10" width="7.1640625" customWidth="1"/>
    <col min="11" max="11" width="3.5" bestFit="1" customWidth="1"/>
    <col min="12" max="19" width="7.83203125" customWidth="1" outlineLevel="1"/>
    <col min="20" max="20" width="3.5" bestFit="1" customWidth="1"/>
    <col min="21" max="28" width="7.83203125" style="5" customWidth="1" outlineLevel="1"/>
    <col min="29" max="29" width="3.5" bestFit="1" customWidth="1"/>
    <col min="30" max="43" width="5.5" customWidth="1" outlineLevel="1"/>
  </cols>
  <sheetData>
    <row r="2" spans="12:21" x14ac:dyDescent="0.2">
      <c r="L2" s="5"/>
      <c r="M2" s="39" t="s">
        <v>1619</v>
      </c>
      <c r="N2" s="39" t="s">
        <v>356</v>
      </c>
      <c r="O2" s="39"/>
      <c r="Q2" s="39" t="s">
        <v>356</v>
      </c>
      <c r="R2" s="39" t="s">
        <v>1619</v>
      </c>
      <c r="S2" s="39"/>
      <c r="U2"/>
    </row>
    <row r="3" spans="12:21" x14ac:dyDescent="0.2">
      <c r="M3" s="40">
        <f ca="1">AE24</f>
        <v>125.7</v>
      </c>
      <c r="N3" s="40">
        <f ca="1">SUM(M3:M3)</f>
        <v>125.7</v>
      </c>
      <c r="O3" s="40"/>
      <c r="P3" s="41" t="s">
        <v>1622</v>
      </c>
      <c r="Q3" s="40">
        <f ca="1">SUM(R3:S3)</f>
        <v>117.8</v>
      </c>
      <c r="R3" s="40">
        <f ca="1">AE48</f>
        <v>117.8</v>
      </c>
      <c r="U3"/>
    </row>
    <row r="4" spans="12:21" x14ac:dyDescent="0.2">
      <c r="M4" s="40">
        <f ca="1">AF24</f>
        <v>281.5</v>
      </c>
      <c r="N4" s="40">
        <f ca="1">SUM(M4:M4)</f>
        <v>281.5</v>
      </c>
      <c r="O4" s="40"/>
      <c r="P4" s="41" t="s">
        <v>1623</v>
      </c>
      <c r="Q4" s="40">
        <f ca="1">SUM(R4:S4)</f>
        <v>239.65</v>
      </c>
      <c r="R4" s="40">
        <f ca="1">AF48</f>
        <v>239.65</v>
      </c>
      <c r="U4"/>
    </row>
    <row r="5" spans="12:21" x14ac:dyDescent="0.2">
      <c r="M5" s="33">
        <f ca="1">M3/M4</f>
        <v>0.44653641207815276</v>
      </c>
      <c r="N5" s="71">
        <f ca="1">N3/N4</f>
        <v>0.44653641207815276</v>
      </c>
      <c r="O5" s="42">
        <f ca="1">IF(N5&gt;Q5,1,0)</f>
        <v>0</v>
      </c>
      <c r="P5" s="39" t="s">
        <v>1620</v>
      </c>
      <c r="Q5" s="71">
        <f t="shared" ref="Q5:R5" ca="1" si="0">Q3/Q4</f>
        <v>0.491550177341957</v>
      </c>
      <c r="R5" s="33">
        <f t="shared" ca="1" si="0"/>
        <v>0.491550177341957</v>
      </c>
      <c r="U5"/>
    </row>
    <row r="6" spans="12:21" x14ac:dyDescent="0.2">
      <c r="M6" s="40">
        <f ca="1">AH24</f>
        <v>66.8</v>
      </c>
      <c r="N6" s="40">
        <f ca="1">SUM(M6:M6)</f>
        <v>66.8</v>
      </c>
      <c r="O6" s="40"/>
      <c r="P6" s="41" t="s">
        <v>1624</v>
      </c>
      <c r="Q6" s="40">
        <f t="shared" ref="Q6:Q7" ca="1" si="1">SUM(R6:S6)</f>
        <v>55.9</v>
      </c>
      <c r="R6" s="40">
        <f ca="1">AH48</f>
        <v>55.9</v>
      </c>
      <c r="U6"/>
    </row>
    <row r="7" spans="12:21" x14ac:dyDescent="0.2">
      <c r="M7" s="40">
        <f ca="1">AI24</f>
        <v>82.000000000000028</v>
      </c>
      <c r="N7" s="40">
        <f ca="1">SUM(M7:M7)</f>
        <v>82.000000000000028</v>
      </c>
      <c r="O7" s="40"/>
      <c r="P7" s="41" t="s">
        <v>1625</v>
      </c>
      <c r="Q7" s="40">
        <f t="shared" ca="1" si="1"/>
        <v>68.5</v>
      </c>
      <c r="R7" s="40">
        <f ca="1">AI48</f>
        <v>68.5</v>
      </c>
      <c r="U7"/>
    </row>
    <row r="8" spans="12:21" x14ac:dyDescent="0.2">
      <c r="M8" s="33">
        <f ca="1">M6/M7</f>
        <v>0.81463414634146314</v>
      </c>
      <c r="N8" s="71">
        <f ca="1">N6/N7</f>
        <v>0.81463414634146314</v>
      </c>
      <c r="O8" s="42">
        <f t="shared" ref="O8:O14" ca="1" si="2">IF(N8&gt;Q8,1,0)</f>
        <v>0</v>
      </c>
      <c r="P8" s="39" t="s">
        <v>1621</v>
      </c>
      <c r="Q8" s="71">
        <f t="shared" ref="Q8:R8" ca="1" si="3">Q6/Q7</f>
        <v>0.8160583941605839</v>
      </c>
      <c r="R8" s="33">
        <f t="shared" ca="1" si="3"/>
        <v>0.8160583941605839</v>
      </c>
      <c r="U8"/>
    </row>
    <row r="9" spans="12:21" x14ac:dyDescent="0.2">
      <c r="M9" s="15">
        <f ca="1">AK24</f>
        <v>47.5</v>
      </c>
      <c r="N9" s="15">
        <f t="shared" ref="N9:N15" ca="1" si="4">SUM(M9:M9)</f>
        <v>47.5</v>
      </c>
      <c r="O9" s="42">
        <f t="shared" ca="1" si="2"/>
        <v>1</v>
      </c>
      <c r="P9" s="39" t="s">
        <v>1626</v>
      </c>
      <c r="Q9" s="40">
        <f t="shared" ref="Q9:Q15" ca="1" si="5">SUM(R9:S9)</f>
        <v>35.200000000000003</v>
      </c>
      <c r="R9" s="15">
        <f ca="1">AK48</f>
        <v>35.200000000000003</v>
      </c>
      <c r="U9"/>
    </row>
    <row r="10" spans="12:21" x14ac:dyDescent="0.2">
      <c r="M10" s="15">
        <f ca="1">AL24</f>
        <v>365.7</v>
      </c>
      <c r="N10" s="15">
        <f t="shared" ca="1" si="4"/>
        <v>365.7</v>
      </c>
      <c r="O10" s="42">
        <f t="shared" ca="1" si="2"/>
        <v>1</v>
      </c>
      <c r="P10" s="39" t="s">
        <v>1627</v>
      </c>
      <c r="Q10" s="40">
        <f t="shared" ca="1" si="5"/>
        <v>326.70000000000005</v>
      </c>
      <c r="R10" s="15">
        <f ca="1">AL48</f>
        <v>326.70000000000005</v>
      </c>
      <c r="U10"/>
    </row>
    <row r="11" spans="12:21" x14ac:dyDescent="0.2">
      <c r="M11" s="15">
        <f ca="1">AM24</f>
        <v>129.89999999999998</v>
      </c>
      <c r="N11" s="15">
        <f t="shared" ca="1" si="4"/>
        <v>129.89999999999998</v>
      </c>
      <c r="O11" s="42">
        <f t="shared" ca="1" si="2"/>
        <v>1</v>
      </c>
      <c r="P11" s="39" t="s">
        <v>1628</v>
      </c>
      <c r="Q11" s="40">
        <f t="shared" ca="1" si="5"/>
        <v>123.3</v>
      </c>
      <c r="R11" s="15">
        <f ca="1">AM48</f>
        <v>123.3</v>
      </c>
      <c r="U11"/>
    </row>
    <row r="12" spans="12:21" x14ac:dyDescent="0.2">
      <c r="M12" s="15">
        <f ca="1">AN24</f>
        <v>98.799999999999983</v>
      </c>
      <c r="N12" s="15">
        <f t="shared" ca="1" si="4"/>
        <v>98.799999999999983</v>
      </c>
      <c r="O12" s="42">
        <f t="shared" ca="1" si="2"/>
        <v>1</v>
      </c>
      <c r="P12" s="39" t="s">
        <v>1629</v>
      </c>
      <c r="Q12" s="40">
        <f t="shared" ca="1" si="5"/>
        <v>51.699999999999996</v>
      </c>
      <c r="R12" s="15">
        <f ca="1">AN48</f>
        <v>51.699999999999996</v>
      </c>
      <c r="U12"/>
    </row>
    <row r="13" spans="12:21" x14ac:dyDescent="0.2">
      <c r="M13" s="15">
        <f ca="1">AO24</f>
        <v>22.200000000000003</v>
      </c>
      <c r="N13" s="15">
        <f t="shared" ca="1" si="4"/>
        <v>22.200000000000003</v>
      </c>
      <c r="O13" s="42">
        <f t="shared" ca="1" si="2"/>
        <v>1</v>
      </c>
      <c r="P13" s="39" t="s">
        <v>1630</v>
      </c>
      <c r="Q13" s="40">
        <f t="shared" ca="1" si="5"/>
        <v>19.149999999999999</v>
      </c>
      <c r="R13" s="15">
        <f ca="1">AO48</f>
        <v>19.149999999999999</v>
      </c>
      <c r="U13"/>
    </row>
    <row r="14" spans="12:21" x14ac:dyDescent="0.2">
      <c r="M14" s="15">
        <f ca="1">AP24</f>
        <v>11.500000000000002</v>
      </c>
      <c r="N14" s="15">
        <f t="shared" ca="1" si="4"/>
        <v>11.500000000000002</v>
      </c>
      <c r="O14" s="42">
        <f t="shared" ca="1" si="2"/>
        <v>0</v>
      </c>
      <c r="P14" s="39" t="s">
        <v>1631</v>
      </c>
      <c r="Q14" s="40">
        <f t="shared" ca="1" si="5"/>
        <v>16.150000000000002</v>
      </c>
      <c r="R14" s="15">
        <f ca="1">AP48</f>
        <v>16.150000000000002</v>
      </c>
      <c r="U14"/>
    </row>
    <row r="15" spans="12:21" x14ac:dyDescent="0.2">
      <c r="M15" s="15">
        <f ca="1">AQ24</f>
        <v>43.8</v>
      </c>
      <c r="N15" s="15">
        <f t="shared" ca="1" si="4"/>
        <v>43.8</v>
      </c>
      <c r="O15" s="42">
        <f ca="1">IF(N15&lt;Q15,1,0)</f>
        <v>0</v>
      </c>
      <c r="P15" s="39" t="s">
        <v>1632</v>
      </c>
      <c r="Q15" s="40">
        <f t="shared" ca="1" si="5"/>
        <v>40.199999999999996</v>
      </c>
      <c r="R15" s="15">
        <f ca="1">AQ48</f>
        <v>40.199999999999996</v>
      </c>
      <c r="U15"/>
    </row>
    <row r="16" spans="12:21" x14ac:dyDescent="0.2">
      <c r="M16" s="5"/>
      <c r="N16" s="5"/>
      <c r="O16" s="15">
        <f ca="1">SUM(O5:O15)</f>
        <v>5</v>
      </c>
      <c r="P16" s="5"/>
    </row>
    <row r="20" spans="1:43" x14ac:dyDescent="0.2">
      <c r="C20" s="7">
        <f ca="1">TODAY()</f>
        <v>43797</v>
      </c>
    </row>
    <row r="21" spans="1:43" x14ac:dyDescent="0.2">
      <c r="C21" s="7">
        <f ca="1">C20-1</f>
        <v>43796</v>
      </c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</row>
    <row r="22" spans="1:43" x14ac:dyDescent="0.2">
      <c r="C22" s="7">
        <f ca="1">VLOOKUP(C21,'Fantasy Schedule'!$F$2:$F$21,1,TRUE)</f>
        <v>43794</v>
      </c>
      <c r="K22" s="75" t="s">
        <v>1633</v>
      </c>
      <c r="L22" s="81" t="s">
        <v>1657</v>
      </c>
      <c r="M22" s="81"/>
      <c r="N22" s="81"/>
      <c r="O22" s="81"/>
      <c r="P22" s="81"/>
      <c r="Q22" s="81"/>
      <c r="R22" s="82"/>
      <c r="S22" s="34"/>
      <c r="T22" s="76" t="s">
        <v>353</v>
      </c>
      <c r="U22" s="83" t="s">
        <v>353</v>
      </c>
      <c r="V22" s="84"/>
      <c r="W22" s="84"/>
      <c r="X22" s="84"/>
      <c r="Y22" s="84"/>
      <c r="Z22" s="84"/>
      <c r="AA22" s="84"/>
      <c r="AB22" s="84"/>
      <c r="AC22" s="73" t="s">
        <v>1635</v>
      </c>
      <c r="AD22" s="78" t="s">
        <v>1635</v>
      </c>
      <c r="AE22" s="79"/>
      <c r="AF22" s="79"/>
      <c r="AG22" s="79"/>
      <c r="AH22" s="79"/>
      <c r="AI22" s="79"/>
      <c r="AJ22" s="79"/>
      <c r="AK22" s="79"/>
      <c r="AL22" s="79"/>
      <c r="AM22" s="79"/>
      <c r="AN22" s="79"/>
      <c r="AO22" s="79"/>
      <c r="AP22" s="79"/>
      <c r="AQ22" s="80"/>
    </row>
    <row r="23" spans="1:43" ht="14.5" customHeight="1" x14ac:dyDescent="0.2">
      <c r="F23" s="72" t="s">
        <v>354</v>
      </c>
      <c r="G23" s="72" t="s">
        <v>1656</v>
      </c>
      <c r="H23" s="72" t="s">
        <v>261</v>
      </c>
      <c r="I23" s="72" t="s">
        <v>358</v>
      </c>
      <c r="J23" s="72" t="s">
        <v>359</v>
      </c>
      <c r="K23" s="75"/>
      <c r="L23" s="29">
        <f>L24</f>
        <v>43794</v>
      </c>
      <c r="M23" s="29">
        <f t="shared" ref="M23:R23" si="6">M24</f>
        <v>43795</v>
      </c>
      <c r="N23" s="29">
        <f t="shared" si="6"/>
        <v>43796</v>
      </c>
      <c r="O23" s="29">
        <f t="shared" si="6"/>
        <v>43797</v>
      </c>
      <c r="P23" s="29">
        <f t="shared" si="6"/>
        <v>43798</v>
      </c>
      <c r="Q23" s="29">
        <f t="shared" si="6"/>
        <v>43799</v>
      </c>
      <c r="R23" s="30">
        <f t="shared" si="6"/>
        <v>43800</v>
      </c>
      <c r="S23" s="30" t="s">
        <v>1636</v>
      </c>
      <c r="T23" s="76"/>
      <c r="U23" s="14">
        <f t="shared" ref="U23:AA23" si="7">L24</f>
        <v>43794</v>
      </c>
      <c r="V23" s="12">
        <f t="shared" si="7"/>
        <v>43795</v>
      </c>
      <c r="W23" s="12">
        <f t="shared" si="7"/>
        <v>43796</v>
      </c>
      <c r="X23" s="12">
        <f t="shared" si="7"/>
        <v>43797</v>
      </c>
      <c r="Y23" s="12">
        <f t="shared" si="7"/>
        <v>43798</v>
      </c>
      <c r="Z23" s="12">
        <f t="shared" si="7"/>
        <v>43799</v>
      </c>
      <c r="AA23" s="12">
        <f t="shared" si="7"/>
        <v>43800</v>
      </c>
      <c r="AB23" s="13"/>
      <c r="AC23" s="73"/>
      <c r="AD23" s="35" t="s">
        <v>44</v>
      </c>
      <c r="AE23" s="36" t="s">
        <v>1622</v>
      </c>
      <c r="AF23" s="36" t="s">
        <v>1623</v>
      </c>
      <c r="AG23" s="36" t="s">
        <v>1620</v>
      </c>
      <c r="AH23" s="36" t="s">
        <v>1624</v>
      </c>
      <c r="AI23" s="36" t="s">
        <v>1625</v>
      </c>
      <c r="AJ23" s="37" t="s">
        <v>1621</v>
      </c>
      <c r="AK23" s="37" t="s">
        <v>1626</v>
      </c>
      <c r="AL23" s="37" t="s">
        <v>1627</v>
      </c>
      <c r="AM23" s="36" t="s">
        <v>1628</v>
      </c>
      <c r="AN23" s="36" t="s">
        <v>1629</v>
      </c>
      <c r="AO23" s="36" t="s">
        <v>1630</v>
      </c>
      <c r="AP23" s="36" t="s">
        <v>1631</v>
      </c>
      <c r="AQ23" s="36" t="s">
        <v>1632</v>
      </c>
    </row>
    <row r="24" spans="1:43" x14ac:dyDescent="0.2">
      <c r="A24" s="8" t="s">
        <v>260</v>
      </c>
      <c r="B24" s="28" t="s">
        <v>1634</v>
      </c>
      <c r="C24" s="9" t="s">
        <v>1638</v>
      </c>
      <c r="D24" s="8" t="s">
        <v>7</v>
      </c>
      <c r="E24" s="8" t="s">
        <v>8</v>
      </c>
      <c r="F24" s="72"/>
      <c r="G24" s="72"/>
      <c r="H24" s="72"/>
      <c r="I24" s="72"/>
      <c r="J24" s="72"/>
      <c r="K24" s="75"/>
      <c r="L24" s="44">
        <f>INDEX('Fantasy Schedule'!$F$2:$F$21,MATCH($L$22,'Fantasy Schedule'!$A$2:$A$21,0))</f>
        <v>43794</v>
      </c>
      <c r="M24" s="44">
        <f>L24+1</f>
        <v>43795</v>
      </c>
      <c r="N24" s="44">
        <f t="shared" ref="N24:R24" si="8">M24+1</f>
        <v>43796</v>
      </c>
      <c r="O24" s="44">
        <f t="shared" si="8"/>
        <v>43797</v>
      </c>
      <c r="P24" s="44">
        <f t="shared" si="8"/>
        <v>43798</v>
      </c>
      <c r="Q24" s="44">
        <f t="shared" si="8"/>
        <v>43799</v>
      </c>
      <c r="R24" s="45">
        <f t="shared" si="8"/>
        <v>43800</v>
      </c>
      <c r="S24" s="70">
        <f ca="1">SUM(S25:S44)</f>
        <v>22</v>
      </c>
      <c r="T24" s="76"/>
      <c r="U24" s="24">
        <f t="shared" ref="U24:Z24" ca="1" si="9">SUM(U25:U44)</f>
        <v>15</v>
      </c>
      <c r="V24" s="24">
        <f t="shared" ca="1" si="9"/>
        <v>0</v>
      </c>
      <c r="W24" s="24">
        <f t="shared" ca="1" si="9"/>
        <v>17</v>
      </c>
      <c r="X24" s="24">
        <f t="shared" ca="1" si="9"/>
        <v>0</v>
      </c>
      <c r="Y24" s="24">
        <f t="shared" ca="1" si="9"/>
        <v>16</v>
      </c>
      <c r="Z24" s="24">
        <f t="shared" ca="1" si="9"/>
        <v>3</v>
      </c>
      <c r="AA24" s="24">
        <f t="shared" ref="AA24" ca="1" si="10">SUM(AA25:AA44)</f>
        <v>13</v>
      </c>
      <c r="AB24" s="24"/>
      <c r="AC24" s="73"/>
      <c r="AD24" s="55"/>
      <c r="AE24" s="56">
        <f ca="1">SUMPRODUCT(AE25:AE44,$S$25:$S$44)</f>
        <v>125.7</v>
      </c>
      <c r="AF24" s="56">
        <f ca="1">SUMPRODUCT(AF25:AF44,$S$25:$S$44)</f>
        <v>281.5</v>
      </c>
      <c r="AG24" s="57">
        <f ca="1">IFERROR(AE24/AF24,0)</f>
        <v>0.44653641207815276</v>
      </c>
      <c r="AH24" s="56">
        <f ca="1">SUMPRODUCT(AH25:AH44,$S$25:$S$44)</f>
        <v>66.8</v>
      </c>
      <c r="AI24" s="56">
        <f ca="1">SUMPRODUCT(AI25:AI44,$S$25:$S$44)</f>
        <v>82.000000000000028</v>
      </c>
      <c r="AJ24" s="57">
        <f ca="1">IFERROR(AH24/AI24,0)</f>
        <v>0.81463414634146314</v>
      </c>
      <c r="AK24" s="56">
        <f t="shared" ref="AK24:AQ24" ca="1" si="11">SUMPRODUCT(AK25:AK44,$S$25:$S$44)</f>
        <v>47.5</v>
      </c>
      <c r="AL24" s="56">
        <f t="shared" ca="1" si="11"/>
        <v>365.7</v>
      </c>
      <c r="AM24" s="56">
        <f t="shared" ca="1" si="11"/>
        <v>129.89999999999998</v>
      </c>
      <c r="AN24" s="56">
        <f t="shared" ca="1" si="11"/>
        <v>98.799999999999983</v>
      </c>
      <c r="AO24" s="56">
        <f t="shared" ca="1" si="11"/>
        <v>22.200000000000003</v>
      </c>
      <c r="AP24" s="56">
        <f t="shared" ca="1" si="11"/>
        <v>11.500000000000002</v>
      </c>
      <c r="AQ24" s="56">
        <f t="shared" ca="1" si="11"/>
        <v>43.8</v>
      </c>
    </row>
    <row r="25" spans="1:43" x14ac:dyDescent="0.2">
      <c r="A25" s="5">
        <v>1</v>
      </c>
      <c r="B25" s="5">
        <f ca="1">IFERROR(INDEX(OFFSET(Team!$B$1,MATCH($C$24,Team!$A:$A,0)-1,0,COUNTIF(Team!$A:$A,Sheet2!$C$24),1),MATCH($A25,OFFSET(Team!$K$1,MATCH($C$24,Team!$A:$A,0)-1,0,COUNTIF(Team!$A:$A,Sheet2!$C$24),1),0)),"")</f>
        <v>4563</v>
      </c>
      <c r="C25" s="3" t="str">
        <f ca="1">IFERROR(INDEX(OFFSET(Team!$H$1,MATCH($C$24,Team!$A:$A,0)-1,0,COUNTIF(Team!$A:$A,Sheet2!$C$24),1),MATCH($A25,OFFSET(Team!$K$1,MATCH($C$24,Team!$A:$A,0)-1,0,COUNTIF(Team!$A:$A,Sheet2!$C$24),1),0)),"")</f>
        <v>James Harden</v>
      </c>
      <c r="D25" s="6" t="str">
        <f ca="1">IFERROR(INDEX(Team!I:I,MATCH($C25,Team!$H:$H,0)),"")</f>
        <v>HOU</v>
      </c>
      <c r="E25" s="6" t="str">
        <f ca="1">IFERROR(INDEX(Team!F:F,MATCH($C25,Team!$H:$H,0)),"")</f>
        <v>G</v>
      </c>
      <c r="F25" s="15">
        <f ca="1">IFERROR(INDEX(PUNT_SeasonAVG!C:C,MATCH(Sheet2!$C25,PUNT_SeasonAVG!$I:$I,0)),"")</f>
        <v>3.4</v>
      </c>
      <c r="G25" s="5">
        <f ca="1">IFERROR(INDEX(PUNT_SeasonAVG!D:D,MATCH(Sheet2!$C25,PUNT_SeasonAVG!$I:$I,0)),"")</f>
        <v>4</v>
      </c>
      <c r="H25" s="5">
        <f ca="1">IFERROR(INDEX(PUNT_SeasonAVG!B:B,MATCH(Sheet2!$C25,PUNT_SeasonAVG!$I:$I,0)),"")</f>
        <v>1</v>
      </c>
      <c r="I25" s="5">
        <f ca="1">IFERROR(INDEX(PUNT_L10gamesAVG!B:B,MATCH(Sheet2!$C25,PUNT_L10gamesAVG!$I:$I,0)),"")</f>
        <v>1</v>
      </c>
      <c r="J25" s="5">
        <f ca="1">IFERROR(INDEX(PUNT_L5gamesAVG!B:B,MATCH(Sheet2!$C25,PUNT_L5gamesAVG!$I:$I,0)),"")</f>
        <v>3</v>
      </c>
      <c r="K25" s="77"/>
      <c r="L25" s="47" t="str">
        <f t="array" aca="1" ref="L25" ca="1">IFERROR(INDEX(Roster!$K$1:$K$1501,MATCH(1,(Sheet2!$B25=Roster!$C$1:$C$1501)*(Sheet2!L$24=Roster!$B$1:$B$1501),0)),"x")</f>
        <v>BN</v>
      </c>
      <c r="M25" s="48" t="str">
        <f t="array" aca="1" ref="M25" ca="1">IFERROR(INDEX(Roster!$K$1:$K$1501,MATCH(1,(Sheet2!$B25=Roster!$C$1:$C$1501)*(Sheet2!M$24=Roster!$B$1:$B$1501),0)),"x")</f>
        <v>BN</v>
      </c>
      <c r="N25" s="48" t="str">
        <f t="array" aca="1" ref="N25" ca="1">IFERROR(INDEX(Roster!$K$1:$K$1501,MATCH(1,(Sheet2!$B25=Roster!$C$1:$C$1501)*(Sheet2!N$24=Roster!$B$1:$B$1501),0)),"x")</f>
        <v>Util</v>
      </c>
      <c r="O25" s="48" t="str">
        <f t="array" aca="1" ref="O25" ca="1">IFERROR(INDEX(Roster!$K$1:$K$1501,MATCH(1,(Sheet2!$B25=Roster!$C$1:$C$1501)*(Sheet2!O$24=Roster!$B$1:$B$1501),0)),"x")</f>
        <v>BN</v>
      </c>
      <c r="P25" s="48" t="str">
        <f t="array" aca="1" ref="P25" ca="1">IFERROR(INDEX(Roster!$K$1:$K$1501,MATCH(1,(Sheet2!$B25=Roster!$C$1:$C$1501)*(Sheet2!P$24=Roster!$B$1:$B$1501),0)),"x")</f>
        <v>BN</v>
      </c>
      <c r="Q25" s="48" t="str">
        <f t="array" aca="1" ref="Q25" ca="1">IFERROR(INDEX(Roster!$K$1:$K$1501,MATCH(1,(Sheet2!$B25=Roster!$C$1:$C$1501)*(Sheet2!Q$24=Roster!$B$1:$B$1501),0)),"x")</f>
        <v>G</v>
      </c>
      <c r="R25" s="48" t="str">
        <f t="array" aca="1" ref="R25" ca="1">IFERROR(INDEX(Roster!$K$1:$K$1501,MATCH(1,(Sheet2!$B25=Roster!$C$1:$C$1501)*(Sheet2!R$24=Roster!$B$1:$B$1501),0)),"x")</f>
        <v>BN</v>
      </c>
      <c r="S25" s="49">
        <f ca="1">SUMIFS($U25:$AA25,$U$23:$AA$23,"&gt;"&amp;$C$21,$L25:$R25,"&lt;&gt;BN",$L25:$R25,"&lt;&gt;IL",$L25:$R25,"&lt;&gt;x")</f>
        <v>1</v>
      </c>
      <c r="T25" s="85"/>
      <c r="U25" s="16">
        <f ca="1">COUNTIFS('NBA Schedule'!$D:$D,Sheet2!$D25,'NBA Schedule'!$B:$B,Sheet2!U$23)+COUNTIFS('NBA Schedule'!$F:$F,Sheet2!$D25,'NBA Schedule'!$B:$B,Sheet2!U$23)</f>
        <v>0</v>
      </c>
      <c r="V25" s="17">
        <f ca="1">COUNTIFS('NBA Schedule'!$D:$D,Sheet2!$D25,'NBA Schedule'!$B:$B,Sheet2!V$23)+COUNTIFS('NBA Schedule'!$F:$F,Sheet2!$D25,'NBA Schedule'!$B:$B,Sheet2!V$23)</f>
        <v>0</v>
      </c>
      <c r="W25" s="17">
        <f ca="1">COUNTIFS('NBA Schedule'!$D:$D,Sheet2!$D25,'NBA Schedule'!$B:$B,Sheet2!W$23)+COUNTIFS('NBA Schedule'!$F:$F,Sheet2!$D25,'NBA Schedule'!$B:$B,Sheet2!W$23)</f>
        <v>1</v>
      </c>
      <c r="X25" s="17">
        <f ca="1">COUNTIFS('NBA Schedule'!$D:$D,Sheet2!$D25,'NBA Schedule'!$B:$B,Sheet2!X$23)+COUNTIFS('NBA Schedule'!$F:$F,Sheet2!$D25,'NBA Schedule'!$B:$B,Sheet2!X$23)</f>
        <v>0</v>
      </c>
      <c r="Y25" s="17">
        <f ca="1">COUNTIFS('NBA Schedule'!$D:$D,Sheet2!$D25,'NBA Schedule'!$B:$B,Sheet2!Y$23)+COUNTIFS('NBA Schedule'!$F:$F,Sheet2!$D25,'NBA Schedule'!$B:$B,Sheet2!Y$23)</f>
        <v>0</v>
      </c>
      <c r="Z25" s="17">
        <f ca="1">COUNTIFS('NBA Schedule'!$D:$D,Sheet2!$D25,'NBA Schedule'!$B:$B,Sheet2!Z$23)+COUNTIFS('NBA Schedule'!$F:$F,Sheet2!$D25,'NBA Schedule'!$B:$B,Sheet2!Z$23)</f>
        <v>1</v>
      </c>
      <c r="AA25" s="18">
        <f ca="1">COUNTIFS('NBA Schedule'!$D:$D,Sheet2!$D25,'NBA Schedule'!$B:$B,Sheet2!AA$23)+COUNTIFS('NBA Schedule'!$F:$F,Sheet2!$D25,'NBA Schedule'!$B:$B,Sheet2!AA$23)</f>
        <v>0</v>
      </c>
      <c r="AB25" s="18">
        <f ca="1">SUM(U25:AA25)</f>
        <v>2</v>
      </c>
      <c r="AC25" s="74"/>
      <c r="AD25" s="58">
        <f ca="1">IFERROR(INDEX(PUNT_L10gamesAVG!O:O,MATCH($C25,PUNT_L10gamesAVG!$I:$I,0)),"")</f>
        <v>38.673333333333332</v>
      </c>
      <c r="AE25" s="59">
        <f ca="1">IFERROR(AF25*AG25,"")</f>
        <v>11.399999999999999</v>
      </c>
      <c r="AF25" s="59">
        <f ca="1">IFERROR(INDEX(PUNT_L10gamesAVG!W:W,MATCH($C25,PUNT_L10gamesAVG!$I:$I,0)),"")</f>
        <v>24.2</v>
      </c>
      <c r="AG25" s="60">
        <f ca="1">IFERROR(INDEX(PUNT_L10gamesAVG!V:V,MATCH($C25,PUNT_L10gamesAVG!$I:$I,0)),"")</f>
        <v>0.47107438016528924</v>
      </c>
      <c r="AH25" s="59">
        <f ca="1">IFERROR(AI25*AJ25,"")</f>
        <v>10.299999999999999</v>
      </c>
      <c r="AI25" s="59">
        <f ca="1">IFERROR(INDEX(PUNT_L10gamesAVG!Y:Y,MATCH($C25,PUNT_L10gamesAVG!$I:$I,0)),"")</f>
        <v>12.5</v>
      </c>
      <c r="AJ25" s="60">
        <f ca="1">IFERROR(INDEX(PUNT_L10gamesAVG!X:X,MATCH($C25,PUNT_L10gamesAVG!$I:$I,0)),"")</f>
        <v>0.82399999999999995</v>
      </c>
      <c r="AK25" s="59">
        <f ca="1">IFERROR(INDEX(PUNT_L10gamesAVG!Q:Q,MATCH($C25,PUNT_L10gamesAVG!$I:$I,0)),"")</f>
        <v>5.6</v>
      </c>
      <c r="AL25" s="59">
        <f ca="1">IFERROR(INDEX(PUNT_L10gamesAVG!P:P,MATCH($C25,PUNT_L10gamesAVG!$I:$I,0)),"")</f>
        <v>38.700000000000003</v>
      </c>
      <c r="AM25" s="59">
        <f ca="1">IFERROR(INDEX(PUNT_L10gamesAVG!R:R,MATCH($C25,PUNT_L10gamesAVG!$I:$I,0)),"")</f>
        <v>6.9</v>
      </c>
      <c r="AN25" s="59">
        <f ca="1">IFERROR(INDEX(PUNT_L10gamesAVG!S:S,MATCH($C25,PUNT_L10gamesAVG!$I:$I,0)),"")</f>
        <v>7.6</v>
      </c>
      <c r="AO25" s="59">
        <f ca="1">IFERROR(INDEX(PUNT_L10gamesAVG!T:T,MATCH($C25,PUNT_L10gamesAVG!$I:$I,0)),"")</f>
        <v>1.9</v>
      </c>
      <c r="AP25" s="59">
        <f ca="1">IFERROR(INDEX(PUNT_L10gamesAVG!U:U,MATCH($C25,PUNT_L10gamesAVG!$I:$I,0)),"")</f>
        <v>0.3</v>
      </c>
      <c r="AQ25" s="61">
        <f ca="1">IFERROR(INDEX(PUNT_L10gamesAVG!Z:Z,MATCH($C25,PUNT_L10gamesAVG!$I:$I,0)),"")</f>
        <v>4.8</v>
      </c>
    </row>
    <row r="26" spans="1:43" x14ac:dyDescent="0.2">
      <c r="A26" s="5">
        <v>2</v>
      </c>
      <c r="B26" s="5">
        <f ca="1">IFERROR(INDEX(OFFSET(Team!$B$1,MATCH($C$24,Team!$A:$A,0)-1,0,COUNTIF(Team!$A:$A,Sheet2!$C$24),1),MATCH($A26,OFFSET(Team!$K$1,MATCH($C$24,Team!$A:$A,0)-1,0,COUNTIF(Team!$A:$A,Sheet2!$C$24),1),0)),"")</f>
        <v>4890</v>
      </c>
      <c r="C26" s="3" t="str">
        <f ca="1">IFERROR(INDEX(OFFSET(Team!$H$1,MATCH($C$24,Team!$A:$A,0)-1,0,COUNTIF(Team!$A:$A,Sheet2!$C$24),1),MATCH($A26,OFFSET(Team!$K$1,MATCH($C$24,Team!$A:$A,0)-1,0,COUNTIF(Team!$A:$A,Sheet2!$C$24),1),0)),"")</f>
        <v>Kemba Walker</v>
      </c>
      <c r="D26" s="6" t="str">
        <f ca="1">IFERROR(INDEX(Team!I:I,MATCH($C26,Team!$H:$H,0)),"")</f>
        <v>BOS</v>
      </c>
      <c r="E26" s="6" t="str">
        <f ca="1">IFERROR(INDEX(Team!F:F,MATCH($C26,Team!$H:$H,0)),"")</f>
        <v>G</v>
      </c>
      <c r="F26" s="15">
        <f ca="1">IFERROR(INDEX(PUNT_SeasonAVG!C:C,MATCH(Sheet2!$C26,PUNT_SeasonAVG!$I:$I,0)),"")</f>
        <v>18.3</v>
      </c>
      <c r="G26" s="5">
        <f ca="1">IFERROR(INDEX(PUNT_SeasonAVG!D:D,MATCH(Sheet2!$C26,PUNT_SeasonAVG!$I:$I,0)),"")</f>
        <v>18</v>
      </c>
      <c r="H26" s="5">
        <f ca="1">IFERROR(INDEX(PUNT_SeasonAVG!B:B,MATCH(Sheet2!$C26,PUNT_SeasonAVG!$I:$I,0)),"")</f>
        <v>16</v>
      </c>
      <c r="I26" s="5">
        <f ca="1">IFERROR(INDEX(PUNT_L10gamesAVG!B:B,MATCH(Sheet2!$C26,PUNT_L10gamesAVG!$I:$I,0)),"")</f>
        <v>26</v>
      </c>
      <c r="J26" s="5">
        <f ca="1">IFERROR(INDEX(PUNT_L5gamesAVG!B:B,MATCH(Sheet2!$C26,PUNT_L5gamesAVG!$I:$I,0)),"")</f>
        <v>72</v>
      </c>
      <c r="K26" s="77"/>
      <c r="L26" s="50" t="str">
        <f t="array" aca="1" ref="L26" ca="1">IFERROR(INDEX(Roster!$K$1:$K$1501,MATCH(1,(Sheet2!$B26=Roster!$C$1:$C$1501)*(Sheet2!L$24=Roster!$B$1:$B$1501),0)),"x")</f>
        <v>BN</v>
      </c>
      <c r="M26" s="46" t="str">
        <f t="array" aca="1" ref="M26" ca="1">IFERROR(INDEX(Roster!$K$1:$K$1501,MATCH(1,(Sheet2!$B26=Roster!$C$1:$C$1501)*(Sheet2!M$24=Roster!$B$1:$B$1501),0)),"x")</f>
        <v>BN</v>
      </c>
      <c r="N26" s="46" t="str">
        <f t="array" aca="1" ref="N26" ca="1">IFERROR(INDEX(Roster!$K$1:$K$1501,MATCH(1,(Sheet2!$B26=Roster!$C$1:$C$1501)*(Sheet2!N$24=Roster!$B$1:$B$1501),0)),"x")</f>
        <v>Util</v>
      </c>
      <c r="O26" s="46" t="str">
        <f t="array" aca="1" ref="O26" ca="1">IFERROR(INDEX(Roster!$K$1:$K$1501,MATCH(1,(Sheet2!$B26=Roster!$C$1:$C$1501)*(Sheet2!O$24=Roster!$B$1:$B$1501),0)),"x")</f>
        <v>BN</v>
      </c>
      <c r="P26" s="46" t="str">
        <f t="array" aca="1" ref="P26" ca="1">IFERROR(INDEX(Roster!$K$1:$K$1501,MATCH(1,(Sheet2!$B26=Roster!$C$1:$C$1501)*(Sheet2!P$24=Roster!$B$1:$B$1501),0)),"x")</f>
        <v>Util</v>
      </c>
      <c r="Q26" s="46" t="str">
        <f t="array" aca="1" ref="Q26" ca="1">IFERROR(INDEX(Roster!$K$1:$K$1501,MATCH(1,(Sheet2!$B26=Roster!$C$1:$C$1501)*(Sheet2!Q$24=Roster!$B$1:$B$1501),0)),"x")</f>
        <v>BN</v>
      </c>
      <c r="R26" s="46" t="str">
        <f t="array" aca="1" ref="R26" ca="1">IFERROR(INDEX(Roster!$K$1:$K$1501,MATCH(1,(Sheet2!$B26=Roster!$C$1:$C$1501)*(Sheet2!R$24=Roster!$B$1:$B$1501),0)),"x")</f>
        <v>Util</v>
      </c>
      <c r="S26" s="51">
        <f t="shared" ref="S26:S44" ca="1" si="12">SUMIFS($U26:$AA26,$U$23:$AA$23,"&gt;"&amp;$C$21,$L26:$R26,"&lt;&gt;BN",$L26:$R26,"&lt;&gt;IL",$L26:$R26,"&lt;&gt;x")</f>
        <v>2</v>
      </c>
      <c r="T26" s="85"/>
      <c r="U26" s="11">
        <f ca="1">COUNTIFS('NBA Schedule'!$D:$D,Sheet2!$D26,'NBA Schedule'!$B:$B,Sheet2!U$23)+COUNTIFS('NBA Schedule'!$F:$F,Sheet2!$D26,'NBA Schedule'!$B:$B,Sheet2!U$23)</f>
        <v>1</v>
      </c>
      <c r="V26" s="19">
        <f ca="1">COUNTIFS('NBA Schedule'!$D:$D,Sheet2!$D26,'NBA Schedule'!$B:$B,Sheet2!V$23)+COUNTIFS('NBA Schedule'!$F:$F,Sheet2!$D26,'NBA Schedule'!$B:$B,Sheet2!V$23)</f>
        <v>0</v>
      </c>
      <c r="W26" s="19">
        <f ca="1">COUNTIFS('NBA Schedule'!$D:$D,Sheet2!$D26,'NBA Schedule'!$B:$B,Sheet2!W$23)+COUNTIFS('NBA Schedule'!$F:$F,Sheet2!$D26,'NBA Schedule'!$B:$B,Sheet2!W$23)</f>
        <v>1</v>
      </c>
      <c r="X26" s="19">
        <f ca="1">COUNTIFS('NBA Schedule'!$D:$D,Sheet2!$D26,'NBA Schedule'!$B:$B,Sheet2!X$23)+COUNTIFS('NBA Schedule'!$F:$F,Sheet2!$D26,'NBA Schedule'!$B:$B,Sheet2!X$23)</f>
        <v>0</v>
      </c>
      <c r="Y26" s="19">
        <f ca="1">COUNTIFS('NBA Schedule'!$D:$D,Sheet2!$D26,'NBA Schedule'!$B:$B,Sheet2!Y$23)+COUNTIFS('NBA Schedule'!$F:$F,Sheet2!$D26,'NBA Schedule'!$B:$B,Sheet2!Y$23)</f>
        <v>1</v>
      </c>
      <c r="Z26" s="19">
        <f ca="1">COUNTIFS('NBA Schedule'!$D:$D,Sheet2!$D26,'NBA Schedule'!$B:$B,Sheet2!Z$23)+COUNTIFS('NBA Schedule'!$F:$F,Sheet2!$D26,'NBA Schedule'!$B:$B,Sheet2!Z$23)</f>
        <v>0</v>
      </c>
      <c r="AA26" s="20">
        <f ca="1">COUNTIFS('NBA Schedule'!$D:$D,Sheet2!$D26,'NBA Schedule'!$B:$B,Sheet2!AA$23)+COUNTIFS('NBA Schedule'!$F:$F,Sheet2!$D26,'NBA Schedule'!$B:$B,Sheet2!AA$23)</f>
        <v>1</v>
      </c>
      <c r="AB26" s="20">
        <f t="shared" ref="AB26:AB44" ca="1" si="13">SUM(U26:AA26)</f>
        <v>4</v>
      </c>
      <c r="AC26" s="74"/>
      <c r="AD26" s="62">
        <f ca="1">IFERROR(INDEX(PUNT_L10gamesAVG!O:O,MATCH($C26,PUNT_L10gamesAVG!$I:$I,0)),"")</f>
        <v>30.85166666666667</v>
      </c>
      <c r="AE26" s="63">
        <f t="shared" ref="AE26:AE44" ca="1" si="14">IFERROR(AF26*AG26,"")</f>
        <v>6.7</v>
      </c>
      <c r="AF26" s="63">
        <f ca="1">IFERROR(INDEX(PUNT_L10gamesAVG!W:W,MATCH($C26,PUNT_L10gamesAVG!$I:$I,0)),"")</f>
        <v>16</v>
      </c>
      <c r="AG26" s="64">
        <f ca="1">IFERROR(INDEX(PUNT_L10gamesAVG!V:V,MATCH($C26,PUNT_L10gamesAVG!$I:$I,0)),"")</f>
        <v>0.41875000000000001</v>
      </c>
      <c r="AH26" s="63">
        <f t="shared" ref="AH26:AH44" ca="1" si="15">IFERROR(AI26*AJ26,"")</f>
        <v>3.1999999999999997</v>
      </c>
      <c r="AI26" s="63">
        <f ca="1">IFERROR(INDEX(PUNT_L10gamesAVG!Y:Y,MATCH($C26,PUNT_L10gamesAVG!$I:$I,0)),"")</f>
        <v>3.4</v>
      </c>
      <c r="AJ26" s="64">
        <f ca="1">IFERROR(INDEX(PUNT_L10gamesAVG!X:X,MATCH($C26,PUNT_L10gamesAVG!$I:$I,0)),"")</f>
        <v>0.94117647058823528</v>
      </c>
      <c r="AK26" s="63">
        <f ca="1">IFERROR(INDEX(PUNT_L10gamesAVG!Q:Q,MATCH($C26,PUNT_L10gamesAVG!$I:$I,0)),"")</f>
        <v>3.4</v>
      </c>
      <c r="AL26" s="63">
        <f ca="1">IFERROR(INDEX(PUNT_L10gamesAVG!P:P,MATCH($C26,PUNT_L10gamesAVG!$I:$I,0)),"")</f>
        <v>20</v>
      </c>
      <c r="AM26" s="63">
        <f ca="1">IFERROR(INDEX(PUNT_L10gamesAVG!R:R,MATCH($C26,PUNT_L10gamesAVG!$I:$I,0)),"")</f>
        <v>4.0999999999999996</v>
      </c>
      <c r="AN26" s="63">
        <f ca="1">IFERROR(INDEX(PUNT_L10gamesAVG!S:S,MATCH($C26,PUNT_L10gamesAVG!$I:$I,0)),"")</f>
        <v>5.2</v>
      </c>
      <c r="AO26" s="63">
        <f ca="1">IFERROR(INDEX(PUNT_L10gamesAVG!T:T,MATCH($C26,PUNT_L10gamesAVG!$I:$I,0)),"")</f>
        <v>0.9</v>
      </c>
      <c r="AP26" s="63">
        <f ca="1">IFERROR(INDEX(PUNT_L10gamesAVG!U:U,MATCH($C26,PUNT_L10gamesAVG!$I:$I,0)),"")</f>
        <v>0.4</v>
      </c>
      <c r="AQ26" s="65">
        <f ca="1">IFERROR(INDEX(PUNT_L10gamesAVG!Z:Z,MATCH($C26,PUNT_L10gamesAVG!$I:$I,0)),"")</f>
        <v>1.9</v>
      </c>
    </row>
    <row r="27" spans="1:43" x14ac:dyDescent="0.2">
      <c r="A27" s="5">
        <v>3</v>
      </c>
      <c r="B27" s="5">
        <f ca="1">IFERROR(INDEX(OFFSET(Team!$B$1,MATCH($C$24,Team!$A:$A,0)-1,0,COUNTIF(Team!$A:$A,Sheet2!$C$24),1),MATCH($A27,OFFSET(Team!$K$1,MATCH($C$24,Team!$A:$A,0)-1,0,COUNTIF(Team!$A:$A,Sheet2!$C$24),1),0)),"")</f>
        <v>5727</v>
      </c>
      <c r="C27" s="3" t="str">
        <f ca="1">IFERROR(INDEX(OFFSET(Team!$H$1,MATCH($C$24,Team!$A:$A,0)-1,0,COUNTIF(Team!$A:$A,Sheet2!$C$24),1),MATCH($A27,OFFSET(Team!$K$1,MATCH($C$24,Team!$A:$A,0)-1,0,COUNTIF(Team!$A:$A,Sheet2!$C$24),1),0)),"")</f>
        <v>Fred VanVleet</v>
      </c>
      <c r="D27" s="6" t="str">
        <f ca="1">IFERROR(INDEX(Team!I:I,MATCH($C27,Team!$H:$H,0)),"")</f>
        <v>TOR</v>
      </c>
      <c r="E27" s="6" t="str">
        <f ca="1">IFERROR(INDEX(Team!F:F,MATCH($C27,Team!$H:$H,0)),"")</f>
        <v>G</v>
      </c>
      <c r="F27" s="15">
        <f ca="1">IFERROR(INDEX(PUNT_SeasonAVG!C:C,MATCH(Sheet2!$C27,PUNT_SeasonAVG!$I:$I,0)),"")</f>
        <v>88.5</v>
      </c>
      <c r="G27" s="5">
        <f ca="1">IFERROR(INDEX(PUNT_SeasonAVG!D:D,MATCH(Sheet2!$C27,PUNT_SeasonAVG!$I:$I,0)),"")</f>
        <v>85</v>
      </c>
      <c r="H27" s="5">
        <f ca="1">IFERROR(INDEX(PUNT_SeasonAVG!B:B,MATCH(Sheet2!$C27,PUNT_SeasonAVG!$I:$I,0)),"")</f>
        <v>18</v>
      </c>
      <c r="I27" s="5">
        <f ca="1">IFERROR(INDEX(PUNT_L10gamesAVG!B:B,MATCH(Sheet2!$C27,PUNT_L10gamesAVG!$I:$I,0)),"")</f>
        <v>13</v>
      </c>
      <c r="J27" s="5">
        <f ca="1">IFERROR(INDEX(PUNT_L5gamesAVG!B:B,MATCH(Sheet2!$C27,PUNT_L5gamesAVG!$I:$I,0)),"")</f>
        <v>33</v>
      </c>
      <c r="K27" s="77"/>
      <c r="L27" s="50" t="str">
        <f t="array" aca="1" ref="L27" ca="1">IFERROR(INDEX(Roster!$K$1:$K$1501,MATCH(1,(Sheet2!$B27=Roster!$C$1:$C$1501)*(Sheet2!L$24=Roster!$B$1:$B$1501),0)),"x")</f>
        <v>G</v>
      </c>
      <c r="M27" s="46" t="str">
        <f t="array" aca="1" ref="M27" ca="1">IFERROR(INDEX(Roster!$K$1:$K$1501,MATCH(1,(Sheet2!$B27=Roster!$C$1:$C$1501)*(Sheet2!M$24=Roster!$B$1:$B$1501),0)),"x")</f>
        <v>G</v>
      </c>
      <c r="N27" s="46" t="str">
        <f t="array" aca="1" ref="N27" ca="1">IFERROR(INDEX(Roster!$K$1:$K$1501,MATCH(1,(Sheet2!$B27=Roster!$C$1:$C$1501)*(Sheet2!N$24=Roster!$B$1:$B$1501),0)),"x")</f>
        <v>G</v>
      </c>
      <c r="O27" s="46" t="str">
        <f t="array" aca="1" ref="O27" ca="1">IFERROR(INDEX(Roster!$K$1:$K$1501,MATCH(1,(Sheet2!$B27=Roster!$C$1:$C$1501)*(Sheet2!O$24=Roster!$B$1:$B$1501),0)),"x")</f>
        <v>G</v>
      </c>
      <c r="P27" s="46" t="str">
        <f t="array" aca="1" ref="P27" ca="1">IFERROR(INDEX(Roster!$K$1:$K$1501,MATCH(1,(Sheet2!$B27=Roster!$C$1:$C$1501)*(Sheet2!P$24=Roster!$B$1:$B$1501),0)),"x")</f>
        <v>G</v>
      </c>
      <c r="Q27" s="46" t="str">
        <f t="array" aca="1" ref="Q27" ca="1">IFERROR(INDEX(Roster!$K$1:$K$1501,MATCH(1,(Sheet2!$B27=Roster!$C$1:$C$1501)*(Sheet2!Q$24=Roster!$B$1:$B$1501),0)),"x")</f>
        <v>G</v>
      </c>
      <c r="R27" s="46" t="str">
        <f t="array" aca="1" ref="R27" ca="1">IFERROR(INDEX(Roster!$K$1:$K$1501,MATCH(1,(Sheet2!$B27=Roster!$C$1:$C$1501)*(Sheet2!R$24=Roster!$B$1:$B$1501),0)),"x")</f>
        <v>G</v>
      </c>
      <c r="S27" s="51">
        <f t="shared" ca="1" si="12"/>
        <v>2</v>
      </c>
      <c r="T27" s="85"/>
      <c r="U27" s="11">
        <f ca="1">COUNTIFS('NBA Schedule'!$D:$D,Sheet2!$D27,'NBA Schedule'!$B:$B,Sheet2!U$23)+COUNTIFS('NBA Schedule'!$F:$F,Sheet2!$D27,'NBA Schedule'!$B:$B,Sheet2!U$23)</f>
        <v>1</v>
      </c>
      <c r="V27" s="19">
        <f ca="1">COUNTIFS('NBA Schedule'!$D:$D,Sheet2!$D27,'NBA Schedule'!$B:$B,Sheet2!V$23)+COUNTIFS('NBA Schedule'!$F:$F,Sheet2!$D27,'NBA Schedule'!$B:$B,Sheet2!V$23)</f>
        <v>0</v>
      </c>
      <c r="W27" s="19">
        <f ca="1">COUNTIFS('NBA Schedule'!$D:$D,Sheet2!$D27,'NBA Schedule'!$B:$B,Sheet2!W$23)+COUNTIFS('NBA Schedule'!$F:$F,Sheet2!$D27,'NBA Schedule'!$B:$B,Sheet2!W$23)</f>
        <v>1</v>
      </c>
      <c r="X27" s="19">
        <f ca="1">COUNTIFS('NBA Schedule'!$D:$D,Sheet2!$D27,'NBA Schedule'!$B:$B,Sheet2!X$23)+COUNTIFS('NBA Schedule'!$F:$F,Sheet2!$D27,'NBA Schedule'!$B:$B,Sheet2!X$23)</f>
        <v>0</v>
      </c>
      <c r="Y27" s="19">
        <f ca="1">COUNTIFS('NBA Schedule'!$D:$D,Sheet2!$D27,'NBA Schedule'!$B:$B,Sheet2!Y$23)+COUNTIFS('NBA Schedule'!$F:$F,Sheet2!$D27,'NBA Schedule'!$B:$B,Sheet2!Y$23)</f>
        <v>1</v>
      </c>
      <c r="Z27" s="19">
        <f ca="1">COUNTIFS('NBA Schedule'!$D:$D,Sheet2!$D27,'NBA Schedule'!$B:$B,Sheet2!Z$23)+COUNTIFS('NBA Schedule'!$F:$F,Sheet2!$D27,'NBA Schedule'!$B:$B,Sheet2!Z$23)</f>
        <v>0</v>
      </c>
      <c r="AA27" s="20">
        <f ca="1">COUNTIFS('NBA Schedule'!$D:$D,Sheet2!$D27,'NBA Schedule'!$B:$B,Sheet2!AA$23)+COUNTIFS('NBA Schedule'!$F:$F,Sheet2!$D27,'NBA Schedule'!$B:$B,Sheet2!AA$23)</f>
        <v>1</v>
      </c>
      <c r="AB27" s="20">
        <f t="shared" ca="1" si="13"/>
        <v>4</v>
      </c>
      <c r="AC27" s="74"/>
      <c r="AD27" s="62">
        <f ca="1">IFERROR(INDEX(PUNT_L10gamesAVG!O:O,MATCH($C27,PUNT_L10gamesAVG!$I:$I,0)),"")</f>
        <v>37.656666666666666</v>
      </c>
      <c r="AE27" s="63">
        <f t="shared" ca="1" si="14"/>
        <v>6.9</v>
      </c>
      <c r="AF27" s="63">
        <f ca="1">IFERROR(INDEX(PUNT_L10gamesAVG!W:W,MATCH($C27,PUNT_L10gamesAVG!$I:$I,0)),"")</f>
        <v>16.3</v>
      </c>
      <c r="AG27" s="64">
        <f ca="1">IFERROR(INDEX(PUNT_L10gamesAVG!V:V,MATCH($C27,PUNT_L10gamesAVG!$I:$I,0)),"")</f>
        <v>0.42331288343558282</v>
      </c>
      <c r="AH27" s="63">
        <f t="shared" ca="1" si="15"/>
        <v>3.8</v>
      </c>
      <c r="AI27" s="63">
        <f ca="1">IFERROR(INDEX(PUNT_L10gamesAVG!Y:Y,MATCH($C27,PUNT_L10gamesAVG!$I:$I,0)),"")</f>
        <v>4.5</v>
      </c>
      <c r="AJ27" s="64">
        <f ca="1">IFERROR(INDEX(PUNT_L10gamesAVG!X:X,MATCH($C27,PUNT_L10gamesAVG!$I:$I,0)),"")</f>
        <v>0.84444444444444444</v>
      </c>
      <c r="AK27" s="63">
        <f ca="1">IFERROR(INDEX(PUNT_L10gamesAVG!Q:Q,MATCH($C27,PUNT_L10gamesAVG!$I:$I,0)),"")</f>
        <v>2.6</v>
      </c>
      <c r="AL27" s="63">
        <f ca="1">IFERROR(INDEX(PUNT_L10gamesAVG!P:P,MATCH($C27,PUNT_L10gamesAVG!$I:$I,0)),"")</f>
        <v>20.2</v>
      </c>
      <c r="AM27" s="63">
        <f ca="1">IFERROR(INDEX(PUNT_L10gamesAVG!R:R,MATCH($C27,PUNT_L10gamesAVG!$I:$I,0)),"")</f>
        <v>3.7</v>
      </c>
      <c r="AN27" s="63">
        <f ca="1">IFERROR(INDEX(PUNT_L10gamesAVG!S:S,MATCH($C27,PUNT_L10gamesAVG!$I:$I,0)),"")</f>
        <v>7.9</v>
      </c>
      <c r="AO27" s="63">
        <f ca="1">IFERROR(INDEX(PUNT_L10gamesAVG!T:T,MATCH($C27,PUNT_L10gamesAVG!$I:$I,0)),"")</f>
        <v>2</v>
      </c>
      <c r="AP27" s="63">
        <f ca="1">IFERROR(INDEX(PUNT_L10gamesAVG!U:U,MATCH($C27,PUNT_L10gamesAVG!$I:$I,0)),"")</f>
        <v>0.1</v>
      </c>
      <c r="AQ27" s="65">
        <f ca="1">IFERROR(INDEX(PUNT_L10gamesAVG!Z:Z,MATCH($C27,PUNT_L10gamesAVG!$I:$I,0)),"")</f>
        <v>3</v>
      </c>
    </row>
    <row r="28" spans="1:43" x14ac:dyDescent="0.2">
      <c r="A28" s="5">
        <v>4</v>
      </c>
      <c r="B28" s="5">
        <f ca="1">IFERROR(INDEX(OFFSET(Team!$B$1,MATCH($C$24,Team!$A:$A,0)-1,0,COUNTIF(Team!$A:$A,Sheet2!$C$24),1),MATCH($A28,OFFSET(Team!$K$1,MATCH($C$24,Team!$A:$A,0)-1,0,COUNTIF(Team!$A:$A,Sheet2!$C$24),1),0)),"")</f>
        <v>5015</v>
      </c>
      <c r="C28" s="3" t="str">
        <f ca="1">IFERROR(INDEX(OFFSET(Team!$H$1,MATCH($C$24,Team!$A:$A,0)-1,0,COUNTIF(Team!$A:$A,Sheet2!$C$24),1),MATCH($A28,OFFSET(Team!$K$1,MATCH($C$24,Team!$A:$A,0)-1,0,COUNTIF(Team!$A:$A,Sheet2!$C$24),1),0)),"")</f>
        <v>Andre Drummond</v>
      </c>
      <c r="D28" s="6" t="str">
        <f ca="1">IFERROR(INDEX(Team!I:I,MATCH($C28,Team!$H:$H,0)),"")</f>
        <v>DET</v>
      </c>
      <c r="E28" s="6" t="str">
        <f ca="1">IFERROR(INDEX(Team!F:F,MATCH($C28,Team!$H:$H,0)),"")</f>
        <v>F,C</v>
      </c>
      <c r="F28" s="15">
        <f ca="1">IFERROR(INDEX(PUNT_SeasonAVG!C:C,MATCH(Sheet2!$C28,PUNT_SeasonAVG!$I:$I,0)),"")</f>
        <v>20.5</v>
      </c>
      <c r="G28" s="5">
        <f ca="1">IFERROR(INDEX(PUNT_SeasonAVG!D:D,MATCH(Sheet2!$C28,PUNT_SeasonAVG!$I:$I,0)),"")</f>
        <v>23</v>
      </c>
      <c r="H28" s="5">
        <f ca="1">IFERROR(INDEX(PUNT_SeasonAVG!B:B,MATCH(Sheet2!$C28,PUNT_SeasonAVG!$I:$I,0)),"")</f>
        <v>19</v>
      </c>
      <c r="I28" s="5">
        <f ca="1">IFERROR(INDEX(PUNT_L10gamesAVG!B:B,MATCH(Sheet2!$C28,PUNT_L10gamesAVG!$I:$I,0)),"")</f>
        <v>34</v>
      </c>
      <c r="J28" s="5">
        <f ca="1">IFERROR(INDEX(PUNT_L5gamesAVG!B:B,MATCH(Sheet2!$C28,PUNT_L5gamesAVG!$I:$I,0)),"")</f>
        <v>54</v>
      </c>
      <c r="K28" s="77"/>
      <c r="L28" s="50" t="str">
        <f t="array" aca="1" ref="L28" ca="1">IFERROR(INDEX(Roster!$K$1:$K$1501,MATCH(1,(Sheet2!$B28=Roster!$C$1:$C$1501)*(Sheet2!L$24=Roster!$B$1:$B$1501),0)),"x")</f>
        <v>C</v>
      </c>
      <c r="M28" s="46" t="str">
        <f t="array" aca="1" ref="M28" ca="1">IFERROR(INDEX(Roster!$K$1:$K$1501,MATCH(1,(Sheet2!$B28=Roster!$C$1:$C$1501)*(Sheet2!M$24=Roster!$B$1:$B$1501),0)),"x")</f>
        <v>C</v>
      </c>
      <c r="N28" s="46" t="str">
        <f t="array" aca="1" ref="N28" ca="1">IFERROR(INDEX(Roster!$K$1:$K$1501,MATCH(1,(Sheet2!$B28=Roster!$C$1:$C$1501)*(Sheet2!N$24=Roster!$B$1:$B$1501),0)),"x")</f>
        <v>C</v>
      </c>
      <c r="O28" s="46" t="str">
        <f t="array" aca="1" ref="O28" ca="1">IFERROR(INDEX(Roster!$K$1:$K$1501,MATCH(1,(Sheet2!$B28=Roster!$C$1:$C$1501)*(Sheet2!O$24=Roster!$B$1:$B$1501),0)),"x")</f>
        <v>C</v>
      </c>
      <c r="P28" s="46" t="str">
        <f t="array" aca="1" ref="P28" ca="1">IFERROR(INDEX(Roster!$K$1:$K$1501,MATCH(1,(Sheet2!$B28=Roster!$C$1:$C$1501)*(Sheet2!P$24=Roster!$B$1:$B$1501),0)),"x")</f>
        <v>F</v>
      </c>
      <c r="Q28" s="46" t="str">
        <f t="array" aca="1" ref="Q28" ca="1">IFERROR(INDEX(Roster!$K$1:$K$1501,MATCH(1,(Sheet2!$B28=Roster!$C$1:$C$1501)*(Sheet2!Q$24=Roster!$B$1:$B$1501),0)),"x")</f>
        <v>C</v>
      </c>
      <c r="R28" s="46" t="str">
        <f t="array" aca="1" ref="R28" ca="1">IFERROR(INDEX(Roster!$K$1:$K$1501,MATCH(1,(Sheet2!$B28=Roster!$C$1:$C$1501)*(Sheet2!R$24=Roster!$B$1:$B$1501),0)),"x")</f>
        <v>C</v>
      </c>
      <c r="S28" s="51">
        <f t="shared" ca="1" si="12"/>
        <v>2</v>
      </c>
      <c r="T28" s="85"/>
      <c r="U28" s="11">
        <f ca="1">COUNTIFS('NBA Schedule'!$D:$D,Sheet2!$D28,'NBA Schedule'!$B:$B,Sheet2!U$23)+COUNTIFS('NBA Schedule'!$F:$F,Sheet2!$D28,'NBA Schedule'!$B:$B,Sheet2!U$23)</f>
        <v>1</v>
      </c>
      <c r="V28" s="19">
        <f ca="1">COUNTIFS('NBA Schedule'!$D:$D,Sheet2!$D28,'NBA Schedule'!$B:$B,Sheet2!V$23)+COUNTIFS('NBA Schedule'!$F:$F,Sheet2!$D28,'NBA Schedule'!$B:$B,Sheet2!V$23)</f>
        <v>0</v>
      </c>
      <c r="W28" s="19">
        <f ca="1">COUNTIFS('NBA Schedule'!$D:$D,Sheet2!$D28,'NBA Schedule'!$B:$B,Sheet2!W$23)+COUNTIFS('NBA Schedule'!$F:$F,Sheet2!$D28,'NBA Schedule'!$B:$B,Sheet2!W$23)</f>
        <v>1</v>
      </c>
      <c r="X28" s="19">
        <f ca="1">COUNTIFS('NBA Schedule'!$D:$D,Sheet2!$D28,'NBA Schedule'!$B:$B,Sheet2!X$23)+COUNTIFS('NBA Schedule'!$F:$F,Sheet2!$D28,'NBA Schedule'!$B:$B,Sheet2!X$23)</f>
        <v>0</v>
      </c>
      <c r="Y28" s="19">
        <f ca="1">COUNTIFS('NBA Schedule'!$D:$D,Sheet2!$D28,'NBA Schedule'!$B:$B,Sheet2!Y$23)+COUNTIFS('NBA Schedule'!$F:$F,Sheet2!$D28,'NBA Schedule'!$B:$B,Sheet2!Y$23)</f>
        <v>1</v>
      </c>
      <c r="Z28" s="19">
        <f ca="1">COUNTIFS('NBA Schedule'!$D:$D,Sheet2!$D28,'NBA Schedule'!$B:$B,Sheet2!Z$23)+COUNTIFS('NBA Schedule'!$F:$F,Sheet2!$D28,'NBA Schedule'!$B:$B,Sheet2!Z$23)</f>
        <v>0</v>
      </c>
      <c r="AA28" s="20">
        <f ca="1">COUNTIFS('NBA Schedule'!$D:$D,Sheet2!$D28,'NBA Schedule'!$B:$B,Sheet2!AA$23)+COUNTIFS('NBA Schedule'!$F:$F,Sheet2!$D28,'NBA Schedule'!$B:$B,Sheet2!AA$23)</f>
        <v>1</v>
      </c>
      <c r="AB28" s="20">
        <f t="shared" ca="1" si="13"/>
        <v>4</v>
      </c>
      <c r="AC28" s="74"/>
      <c r="AD28" s="62">
        <f ca="1">IFERROR(INDEX(PUNT_L10gamesAVG!O:O,MATCH($C28,PUNT_L10gamesAVG!$I:$I,0)),"")</f>
        <v>32.940000000000005</v>
      </c>
      <c r="AE28" s="63">
        <f t="shared" ca="1" si="14"/>
        <v>6.3000000000000007</v>
      </c>
      <c r="AF28" s="63">
        <f ca="1">IFERROR(INDEX(PUNT_L10gamesAVG!W:W,MATCH($C28,PUNT_L10gamesAVG!$I:$I,0)),"")</f>
        <v>12</v>
      </c>
      <c r="AG28" s="64">
        <f ca="1">IFERROR(INDEX(PUNT_L10gamesAVG!V:V,MATCH($C28,PUNT_L10gamesAVG!$I:$I,0)),"")</f>
        <v>0.52500000000000002</v>
      </c>
      <c r="AH28" s="63">
        <f t="shared" ca="1" si="15"/>
        <v>2.1</v>
      </c>
      <c r="AI28" s="63">
        <f ca="1">IFERROR(INDEX(PUNT_L10gamesAVG!Y:Y,MATCH($C28,PUNT_L10gamesAVG!$I:$I,0)),"")</f>
        <v>3.2</v>
      </c>
      <c r="AJ28" s="64">
        <f ca="1">IFERROR(INDEX(PUNT_L10gamesAVG!X:X,MATCH($C28,PUNT_L10gamesAVG!$I:$I,0)),"")</f>
        <v>0.65625</v>
      </c>
      <c r="AK28" s="63">
        <f ca="1">IFERROR(INDEX(PUNT_L10gamesAVG!Q:Q,MATCH($C28,PUNT_L10gamesAVG!$I:$I,0)),"")</f>
        <v>0</v>
      </c>
      <c r="AL28" s="63">
        <f ca="1">IFERROR(INDEX(PUNT_L10gamesAVG!P:P,MATCH($C28,PUNT_L10gamesAVG!$I:$I,0)),"")</f>
        <v>14.7</v>
      </c>
      <c r="AM28" s="63">
        <f ca="1">IFERROR(INDEX(PUNT_L10gamesAVG!R:R,MATCH($C28,PUNT_L10gamesAVG!$I:$I,0)),"")</f>
        <v>15.1</v>
      </c>
      <c r="AN28" s="63">
        <f ca="1">IFERROR(INDEX(PUNT_L10gamesAVG!S:S,MATCH($C28,PUNT_L10gamesAVG!$I:$I,0)),"")</f>
        <v>3.6</v>
      </c>
      <c r="AO28" s="63">
        <f ca="1">IFERROR(INDEX(PUNT_L10gamesAVG!T:T,MATCH($C28,PUNT_L10gamesAVG!$I:$I,0)),"")</f>
        <v>1.4</v>
      </c>
      <c r="AP28" s="63">
        <f ca="1">IFERROR(INDEX(PUNT_L10gamesAVG!U:U,MATCH($C28,PUNT_L10gamesAVG!$I:$I,0)),"")</f>
        <v>1.1000000000000001</v>
      </c>
      <c r="AQ28" s="65">
        <f ca="1">IFERROR(INDEX(PUNT_L10gamesAVG!Z:Z,MATCH($C28,PUNT_L10gamesAVG!$I:$I,0)),"")</f>
        <v>3.9</v>
      </c>
    </row>
    <row r="29" spans="1:43" x14ac:dyDescent="0.2">
      <c r="A29" s="5">
        <v>5</v>
      </c>
      <c r="B29" s="5">
        <f ca="1">IFERROR(INDEX(OFFSET(Team!$B$1,MATCH($C$24,Team!$A:$A,0)-1,0,COUNTIF(Team!$A:$A,Sheet2!$C$24),1),MATCH($A29,OFFSET(Team!$K$1,MATCH($C$24,Team!$A:$A,0)-1,0,COUNTIF(Team!$A:$A,Sheet2!$C$24),1),0)),"")</f>
        <v>4897</v>
      </c>
      <c r="C29" s="3" t="str">
        <f ca="1">IFERROR(INDEX(OFFSET(Team!$H$1,MATCH($C$24,Team!$A:$A,0)-1,0,COUNTIF(Team!$A:$A,Sheet2!$C$24),1),MATCH($A29,OFFSET(Team!$K$1,MATCH($C$24,Team!$A:$A,0)-1,0,COUNTIF(Team!$A:$A,Sheet2!$C$24),1),0)),"")</f>
        <v>Nikola Vucevic</v>
      </c>
      <c r="D29" s="6" t="str">
        <f ca="1">IFERROR(INDEX(Team!I:I,MATCH($C29,Team!$H:$H,0)),"")</f>
        <v>ORL</v>
      </c>
      <c r="E29" s="6" t="str">
        <f ca="1">IFERROR(INDEX(Team!F:F,MATCH($C29,Team!$H:$H,0)),"")</f>
        <v>F,C</v>
      </c>
      <c r="F29" s="15">
        <f ca="1">IFERROR(INDEX(PUNT_SeasonAVG!C:C,MATCH(Sheet2!$C29,PUNT_SeasonAVG!$I:$I,0)),"")</f>
        <v>23.3</v>
      </c>
      <c r="G29" s="5">
        <f ca="1">IFERROR(INDEX(PUNT_SeasonAVG!D:D,MATCH(Sheet2!$C29,PUNT_SeasonAVG!$I:$I,0)),"")</f>
        <v>21</v>
      </c>
      <c r="H29" s="5">
        <f ca="1">IFERROR(INDEX(PUNT_SeasonAVG!B:B,MATCH(Sheet2!$C29,PUNT_SeasonAVG!$I:$I,0)),"")</f>
        <v>36</v>
      </c>
      <c r="I29" s="5">
        <f ca="1">IFERROR(INDEX(PUNT_L10gamesAVG!B:B,MATCH(Sheet2!$C29,PUNT_L10gamesAVG!$I:$I,0)),"")</f>
        <v>31</v>
      </c>
      <c r="J29" s="5">
        <f ca="1">IFERROR(INDEX(PUNT_L5gamesAVG!B:B,MATCH(Sheet2!$C29,PUNT_L5gamesAVG!$I:$I,0)),"")</f>
        <v>39</v>
      </c>
      <c r="K29" s="77"/>
      <c r="L29" s="50" t="str">
        <f t="array" aca="1" ref="L29" ca="1">IFERROR(INDEX(Roster!$K$1:$K$1501,MATCH(1,(Sheet2!$B29=Roster!$C$1:$C$1501)*(Sheet2!L$24=Roster!$B$1:$B$1501),0)),"x")</f>
        <v>IL</v>
      </c>
      <c r="M29" s="46" t="str">
        <f t="array" aca="1" ref="M29" ca="1">IFERROR(INDEX(Roster!$K$1:$K$1501,MATCH(1,(Sheet2!$B29=Roster!$C$1:$C$1501)*(Sheet2!M$24=Roster!$B$1:$B$1501),0)),"x")</f>
        <v>IL</v>
      </c>
      <c r="N29" s="46" t="str">
        <f t="array" aca="1" ref="N29" ca="1">IFERROR(INDEX(Roster!$K$1:$K$1501,MATCH(1,(Sheet2!$B29=Roster!$C$1:$C$1501)*(Sheet2!N$24=Roster!$B$1:$B$1501),0)),"x")</f>
        <v>IL</v>
      </c>
      <c r="O29" s="46" t="str">
        <f t="array" aca="1" ref="O29" ca="1">IFERROR(INDEX(Roster!$K$1:$K$1501,MATCH(1,(Sheet2!$B29=Roster!$C$1:$C$1501)*(Sheet2!O$24=Roster!$B$1:$B$1501),0)),"x")</f>
        <v>IL</v>
      </c>
      <c r="P29" s="46" t="str">
        <f t="array" aca="1" ref="P29" ca="1">IFERROR(INDEX(Roster!$K$1:$K$1501,MATCH(1,(Sheet2!$B29=Roster!$C$1:$C$1501)*(Sheet2!P$24=Roster!$B$1:$B$1501),0)),"x")</f>
        <v>IL</v>
      </c>
      <c r="Q29" s="46" t="str">
        <f t="array" aca="1" ref="Q29" ca="1">IFERROR(INDEX(Roster!$K$1:$K$1501,MATCH(1,(Sheet2!$B29=Roster!$C$1:$C$1501)*(Sheet2!Q$24=Roster!$B$1:$B$1501),0)),"x")</f>
        <v>IL</v>
      </c>
      <c r="R29" s="46" t="str">
        <f t="array" aca="1" ref="R29" ca="1">IFERROR(INDEX(Roster!$K$1:$K$1501,MATCH(1,(Sheet2!$B29=Roster!$C$1:$C$1501)*(Sheet2!R$24=Roster!$B$1:$B$1501),0)),"x")</f>
        <v>IL</v>
      </c>
      <c r="S29" s="51">
        <f t="shared" ca="1" si="12"/>
        <v>0</v>
      </c>
      <c r="T29" s="85"/>
      <c r="U29" s="11">
        <f ca="1">COUNTIFS('NBA Schedule'!$D:$D,Sheet2!$D29,'NBA Schedule'!$B:$B,Sheet2!U$23)+COUNTIFS('NBA Schedule'!$F:$F,Sheet2!$D29,'NBA Schedule'!$B:$B,Sheet2!U$23)</f>
        <v>1</v>
      </c>
      <c r="V29" s="19">
        <f ca="1">COUNTIFS('NBA Schedule'!$D:$D,Sheet2!$D29,'NBA Schedule'!$B:$B,Sheet2!V$23)+COUNTIFS('NBA Schedule'!$F:$F,Sheet2!$D29,'NBA Schedule'!$B:$B,Sheet2!V$23)</f>
        <v>0</v>
      </c>
      <c r="W29" s="19">
        <f ca="1">COUNTIFS('NBA Schedule'!$D:$D,Sheet2!$D29,'NBA Schedule'!$B:$B,Sheet2!W$23)+COUNTIFS('NBA Schedule'!$F:$F,Sheet2!$D29,'NBA Schedule'!$B:$B,Sheet2!W$23)</f>
        <v>1</v>
      </c>
      <c r="X29" s="19">
        <f ca="1">COUNTIFS('NBA Schedule'!$D:$D,Sheet2!$D29,'NBA Schedule'!$B:$B,Sheet2!X$23)+COUNTIFS('NBA Schedule'!$F:$F,Sheet2!$D29,'NBA Schedule'!$B:$B,Sheet2!X$23)</f>
        <v>0</v>
      </c>
      <c r="Y29" s="19">
        <f ca="1">COUNTIFS('NBA Schedule'!$D:$D,Sheet2!$D29,'NBA Schedule'!$B:$B,Sheet2!Y$23)+COUNTIFS('NBA Schedule'!$F:$F,Sheet2!$D29,'NBA Schedule'!$B:$B,Sheet2!Y$23)</f>
        <v>1</v>
      </c>
      <c r="Z29" s="19">
        <f ca="1">COUNTIFS('NBA Schedule'!$D:$D,Sheet2!$D29,'NBA Schedule'!$B:$B,Sheet2!Z$23)+COUNTIFS('NBA Schedule'!$F:$F,Sheet2!$D29,'NBA Schedule'!$B:$B,Sheet2!Z$23)</f>
        <v>0</v>
      </c>
      <c r="AA29" s="20">
        <f ca="1">COUNTIFS('NBA Schedule'!$D:$D,Sheet2!$D29,'NBA Schedule'!$B:$B,Sheet2!AA$23)+COUNTIFS('NBA Schedule'!$F:$F,Sheet2!$D29,'NBA Schedule'!$B:$B,Sheet2!AA$23)</f>
        <v>1</v>
      </c>
      <c r="AB29" s="20">
        <f t="shared" ca="1" si="13"/>
        <v>4</v>
      </c>
      <c r="AC29" s="74"/>
      <c r="AD29" s="62">
        <f ca="1">IFERROR(INDEX(PUNT_L10gamesAVG!O:O,MATCH($C29,PUNT_L10gamesAVG!$I:$I,0)),"")</f>
        <v>30.665000000000003</v>
      </c>
      <c r="AE29" s="63">
        <f t="shared" ca="1" si="14"/>
        <v>7.1</v>
      </c>
      <c r="AF29" s="63">
        <f ca="1">IFERROR(INDEX(PUNT_L10gamesAVG!W:W,MATCH($C29,PUNT_L10gamesAVG!$I:$I,0)),"")</f>
        <v>14.6</v>
      </c>
      <c r="AG29" s="64">
        <f ca="1">IFERROR(INDEX(PUNT_L10gamesAVG!V:V,MATCH($C29,PUNT_L10gamesAVG!$I:$I,0)),"")</f>
        <v>0.4863013698630137</v>
      </c>
      <c r="AH29" s="63">
        <f t="shared" ca="1" si="15"/>
        <v>2.2000000000000002</v>
      </c>
      <c r="AI29" s="63">
        <f ca="1">IFERROR(INDEX(PUNT_L10gamesAVG!Y:Y,MATCH($C29,PUNT_L10gamesAVG!$I:$I,0)),"")</f>
        <v>2.6</v>
      </c>
      <c r="AJ29" s="64">
        <f ca="1">IFERROR(INDEX(PUNT_L10gamesAVG!X:X,MATCH($C29,PUNT_L10gamesAVG!$I:$I,0)),"")</f>
        <v>0.84615384615384615</v>
      </c>
      <c r="AK29" s="63">
        <f ca="1">IFERROR(INDEX(PUNT_L10gamesAVG!Q:Q,MATCH($C29,PUNT_L10gamesAVG!$I:$I,0)),"")</f>
        <v>1.2</v>
      </c>
      <c r="AL29" s="63">
        <f ca="1">IFERROR(INDEX(PUNT_L10gamesAVG!P:P,MATCH($C29,PUNT_L10gamesAVG!$I:$I,0)),"")</f>
        <v>17.600000000000001</v>
      </c>
      <c r="AM29" s="63">
        <f ca="1">IFERROR(INDEX(PUNT_L10gamesAVG!R:R,MATCH($C29,PUNT_L10gamesAVG!$I:$I,0)),"")</f>
        <v>11.7</v>
      </c>
      <c r="AN29" s="63">
        <f ca="1">IFERROR(INDEX(PUNT_L10gamesAVG!S:S,MATCH($C29,PUNT_L10gamesAVG!$I:$I,0)),"")</f>
        <v>3.9</v>
      </c>
      <c r="AO29" s="63">
        <f ca="1">IFERROR(INDEX(PUNT_L10gamesAVG!T:T,MATCH($C29,PUNT_L10gamesAVG!$I:$I,0)),"")</f>
        <v>0.6</v>
      </c>
      <c r="AP29" s="63">
        <f ca="1">IFERROR(INDEX(PUNT_L10gamesAVG!U:U,MATCH($C29,PUNT_L10gamesAVG!$I:$I,0)),"")</f>
        <v>1.3</v>
      </c>
      <c r="AQ29" s="65">
        <f ca="1">IFERROR(INDEX(PUNT_L10gamesAVG!Z:Z,MATCH($C29,PUNT_L10gamesAVG!$I:$I,0)),"")</f>
        <v>1.6</v>
      </c>
    </row>
    <row r="30" spans="1:43" x14ac:dyDescent="0.2">
      <c r="A30" s="5">
        <v>6</v>
      </c>
      <c r="B30" s="5">
        <f ca="1">IFERROR(INDEX(OFFSET(Team!$B$1,MATCH($C$24,Team!$A:$A,0)-1,0,COUNTIF(Team!$A:$A,Sheet2!$C$24),1),MATCH($A30,OFFSET(Team!$K$1,MATCH($C$24,Team!$A:$A,0)-1,0,COUNTIF(Team!$A:$A,Sheet2!$C$24),1),0)),"")</f>
        <v>5349</v>
      </c>
      <c r="C30" s="3" t="str">
        <f ca="1">IFERROR(INDEX(OFFSET(Team!$H$1,MATCH($C$24,Team!$A:$A,0)-1,0,COUNTIF(Team!$A:$A,Sheet2!$C$24),1),MATCH($A30,OFFSET(Team!$K$1,MATCH($C$24,Team!$A:$A,0)-1,0,COUNTIF(Team!$A:$A,Sheet2!$C$24),1),0)),"")</f>
        <v>Spencer Dinwiddie</v>
      </c>
      <c r="D30" s="6" t="str">
        <f ca="1">IFERROR(INDEX(Team!I:I,MATCH($C30,Team!$H:$H,0)),"")</f>
        <v>BKN</v>
      </c>
      <c r="E30" s="6" t="str">
        <f ca="1">IFERROR(INDEX(Team!F:F,MATCH($C30,Team!$H:$H,0)),"")</f>
        <v>G</v>
      </c>
      <c r="F30" s="15">
        <f ca="1">IFERROR(INDEX(PUNT_SeasonAVG!C:C,MATCH(Sheet2!$C30,PUNT_SeasonAVG!$I:$I,0)),"")</f>
        <v>125.8</v>
      </c>
      <c r="G30" s="5">
        <f ca="1">IFERROR(INDEX(PUNT_SeasonAVG!D:D,MATCH(Sheet2!$C30,PUNT_SeasonAVG!$I:$I,0)),"")</f>
        <v>126</v>
      </c>
      <c r="H30" s="5">
        <f ca="1">IFERROR(INDEX(PUNT_SeasonAVG!B:B,MATCH(Sheet2!$C30,PUNT_SeasonAVG!$I:$I,0)),"")</f>
        <v>52</v>
      </c>
      <c r="I30" s="5">
        <f ca="1">IFERROR(INDEX(PUNT_L10gamesAVG!B:B,MATCH(Sheet2!$C30,PUNT_L10gamesAVG!$I:$I,0)),"")</f>
        <v>32</v>
      </c>
      <c r="J30" s="5">
        <f ca="1">IFERROR(INDEX(PUNT_L5gamesAVG!B:B,MATCH(Sheet2!$C30,PUNT_L5gamesAVG!$I:$I,0)),"")</f>
        <v>26</v>
      </c>
      <c r="K30" s="77"/>
      <c r="L30" s="50" t="str">
        <f t="array" aca="1" ref="L30" ca="1">IFERROR(INDEX(Roster!$K$1:$K$1501,MATCH(1,(Sheet2!$B30=Roster!$C$1:$C$1501)*(Sheet2!L$24=Roster!$B$1:$B$1501),0)),"x")</f>
        <v>G</v>
      </c>
      <c r="M30" s="46" t="str">
        <f t="array" aca="1" ref="M30" ca="1">IFERROR(INDEX(Roster!$K$1:$K$1501,MATCH(1,(Sheet2!$B30=Roster!$C$1:$C$1501)*(Sheet2!M$24=Roster!$B$1:$B$1501),0)),"x")</f>
        <v>G</v>
      </c>
      <c r="N30" s="46" t="str">
        <f t="array" aca="1" ref="N30" ca="1">IFERROR(INDEX(Roster!$K$1:$K$1501,MATCH(1,(Sheet2!$B30=Roster!$C$1:$C$1501)*(Sheet2!N$24=Roster!$B$1:$B$1501),0)),"x")</f>
        <v>G</v>
      </c>
      <c r="O30" s="46" t="str">
        <f t="array" aca="1" ref="O30" ca="1">IFERROR(INDEX(Roster!$K$1:$K$1501,MATCH(1,(Sheet2!$B30=Roster!$C$1:$C$1501)*(Sheet2!O$24=Roster!$B$1:$B$1501),0)),"x")</f>
        <v>G</v>
      </c>
      <c r="P30" s="46" t="str">
        <f t="array" aca="1" ref="P30" ca="1">IFERROR(INDEX(Roster!$K$1:$K$1501,MATCH(1,(Sheet2!$B30=Roster!$C$1:$C$1501)*(Sheet2!P$24=Roster!$B$1:$B$1501),0)),"x")</f>
        <v>G</v>
      </c>
      <c r="Q30" s="46" t="str">
        <f t="array" aca="1" ref="Q30" ca="1">IFERROR(INDEX(Roster!$K$1:$K$1501,MATCH(1,(Sheet2!$B30=Roster!$C$1:$C$1501)*(Sheet2!Q$24=Roster!$B$1:$B$1501),0)),"x")</f>
        <v>G</v>
      </c>
      <c r="R30" s="46" t="str">
        <f t="array" aca="1" ref="R30" ca="1">IFERROR(INDEX(Roster!$K$1:$K$1501,MATCH(1,(Sheet2!$B30=Roster!$C$1:$C$1501)*(Sheet2!R$24=Roster!$B$1:$B$1501),0)),"x")</f>
        <v>G</v>
      </c>
      <c r="S30" s="51">
        <f t="shared" ca="1" si="12"/>
        <v>2</v>
      </c>
      <c r="T30" s="85"/>
      <c r="U30" s="11">
        <f ca="1">COUNTIFS('NBA Schedule'!$D:$D,Sheet2!$D30,'NBA Schedule'!$B:$B,Sheet2!U$23)+COUNTIFS('NBA Schedule'!$F:$F,Sheet2!$D30,'NBA Schedule'!$B:$B,Sheet2!U$23)</f>
        <v>1</v>
      </c>
      <c r="V30" s="19">
        <f ca="1">COUNTIFS('NBA Schedule'!$D:$D,Sheet2!$D30,'NBA Schedule'!$B:$B,Sheet2!V$23)+COUNTIFS('NBA Schedule'!$F:$F,Sheet2!$D30,'NBA Schedule'!$B:$B,Sheet2!V$23)</f>
        <v>0</v>
      </c>
      <c r="W30" s="19">
        <f ca="1">COUNTIFS('NBA Schedule'!$D:$D,Sheet2!$D30,'NBA Schedule'!$B:$B,Sheet2!W$23)+COUNTIFS('NBA Schedule'!$F:$F,Sheet2!$D30,'NBA Schedule'!$B:$B,Sheet2!W$23)</f>
        <v>1</v>
      </c>
      <c r="X30" s="19">
        <f ca="1">COUNTIFS('NBA Schedule'!$D:$D,Sheet2!$D30,'NBA Schedule'!$B:$B,Sheet2!X$23)+COUNTIFS('NBA Schedule'!$F:$F,Sheet2!$D30,'NBA Schedule'!$B:$B,Sheet2!X$23)</f>
        <v>0</v>
      </c>
      <c r="Y30" s="19">
        <f ca="1">COUNTIFS('NBA Schedule'!$D:$D,Sheet2!$D30,'NBA Schedule'!$B:$B,Sheet2!Y$23)+COUNTIFS('NBA Schedule'!$F:$F,Sheet2!$D30,'NBA Schedule'!$B:$B,Sheet2!Y$23)</f>
        <v>1</v>
      </c>
      <c r="Z30" s="19">
        <f ca="1">COUNTIFS('NBA Schedule'!$D:$D,Sheet2!$D30,'NBA Schedule'!$B:$B,Sheet2!Z$23)+COUNTIFS('NBA Schedule'!$F:$F,Sheet2!$D30,'NBA Schedule'!$B:$B,Sheet2!Z$23)</f>
        <v>0</v>
      </c>
      <c r="AA30" s="20">
        <f ca="1">COUNTIFS('NBA Schedule'!$D:$D,Sheet2!$D30,'NBA Schedule'!$B:$B,Sheet2!AA$23)+COUNTIFS('NBA Schedule'!$F:$F,Sheet2!$D30,'NBA Schedule'!$B:$B,Sheet2!AA$23)</f>
        <v>1</v>
      </c>
      <c r="AB30" s="20">
        <f t="shared" ca="1" si="13"/>
        <v>4</v>
      </c>
      <c r="AC30" s="74"/>
      <c r="AD30" s="62">
        <f ca="1">IFERROR(INDEX(PUNT_L10gamesAVG!O:O,MATCH($C30,PUNT_L10gamesAVG!$I:$I,0)),"")</f>
        <v>31.033333333333331</v>
      </c>
      <c r="AE30" s="63">
        <f t="shared" ca="1" si="14"/>
        <v>7</v>
      </c>
      <c r="AF30" s="63">
        <f ca="1">IFERROR(INDEX(PUNT_L10gamesAVG!W:W,MATCH($C30,PUNT_L10gamesAVG!$I:$I,0)),"")</f>
        <v>17.5</v>
      </c>
      <c r="AG30" s="64">
        <f ca="1">IFERROR(INDEX(PUNT_L10gamesAVG!V:V,MATCH($C30,PUNT_L10gamesAVG!$I:$I,0)),"")</f>
        <v>0.4</v>
      </c>
      <c r="AH30" s="63">
        <f t="shared" ca="1" si="15"/>
        <v>6.3999999999999995</v>
      </c>
      <c r="AI30" s="63">
        <f ca="1">IFERROR(INDEX(PUNT_L10gamesAVG!Y:Y,MATCH($C30,PUNT_L10gamesAVG!$I:$I,0)),"")</f>
        <v>7.1</v>
      </c>
      <c r="AJ30" s="64">
        <f ca="1">IFERROR(INDEX(PUNT_L10gamesAVG!X:X,MATCH($C30,PUNT_L10gamesAVG!$I:$I,0)),"")</f>
        <v>0.90140845070422537</v>
      </c>
      <c r="AK30" s="63">
        <f ca="1">IFERROR(INDEX(PUNT_L10gamesAVG!Q:Q,MATCH($C30,PUNT_L10gamesAVG!$I:$I,0)),"")</f>
        <v>1.6</v>
      </c>
      <c r="AL30" s="63">
        <f ca="1">IFERROR(INDEX(PUNT_L10gamesAVG!P:P,MATCH($C30,PUNT_L10gamesAVG!$I:$I,0)),"")</f>
        <v>22</v>
      </c>
      <c r="AM30" s="63">
        <f ca="1">IFERROR(INDEX(PUNT_L10gamesAVG!R:R,MATCH($C30,PUNT_L10gamesAVG!$I:$I,0)),"")</f>
        <v>2.4</v>
      </c>
      <c r="AN30" s="63">
        <f ca="1">IFERROR(INDEX(PUNT_L10gamesAVG!S:S,MATCH($C30,PUNT_L10gamesAVG!$I:$I,0)),"")</f>
        <v>6.5</v>
      </c>
      <c r="AO30" s="63">
        <f ca="1">IFERROR(INDEX(PUNT_L10gamesAVG!T:T,MATCH($C30,PUNT_L10gamesAVG!$I:$I,0)),"")</f>
        <v>0.8</v>
      </c>
      <c r="AP30" s="63">
        <f ca="1">IFERROR(INDEX(PUNT_L10gamesAVG!U:U,MATCH($C30,PUNT_L10gamesAVG!$I:$I,0)),"")</f>
        <v>0.6</v>
      </c>
      <c r="AQ30" s="65">
        <f ca="1">IFERROR(INDEX(PUNT_L10gamesAVG!Z:Z,MATCH($C30,PUNT_L10gamesAVG!$I:$I,0)),"")</f>
        <v>1.9</v>
      </c>
    </row>
    <row r="31" spans="1:43" x14ac:dyDescent="0.2">
      <c r="A31" s="5">
        <v>7</v>
      </c>
      <c r="B31" s="5">
        <f ca="1">IFERROR(INDEX(OFFSET(Team!$B$1,MATCH($C$24,Team!$A:$A,0)-1,0,COUNTIF(Team!$A:$A,Sheet2!$C$24),1),MATCH($A31,OFFSET(Team!$K$1,MATCH($C$24,Team!$A:$A,0)-1,0,COUNTIF(Team!$A:$A,Sheet2!$C$24),1),0)),"")</f>
        <v>4724</v>
      </c>
      <c r="C31" s="3" t="str">
        <f ca="1">IFERROR(INDEX(OFFSET(Team!$H$1,MATCH($C$24,Team!$A:$A,0)-1,0,COUNTIF(Team!$A:$A,Sheet2!$C$24),1),MATCH($A31,OFFSET(Team!$K$1,MATCH($C$24,Team!$A:$A,0)-1,0,COUNTIF(Team!$A:$A,Sheet2!$C$24),1),0)),"")</f>
        <v>Gordon Hayward</v>
      </c>
      <c r="D31" s="6" t="str">
        <f ca="1">IFERROR(INDEX(Team!I:I,MATCH($C31,Team!$H:$H,0)),"")</f>
        <v>BOS</v>
      </c>
      <c r="E31" s="6" t="str">
        <f ca="1">IFERROR(INDEX(Team!F:F,MATCH($C31,Team!$H:$H,0)),"")</f>
        <v>G,F</v>
      </c>
      <c r="F31" s="15">
        <f ca="1">IFERROR(INDEX(PUNT_SeasonAVG!C:C,MATCH(Sheet2!$C31,PUNT_SeasonAVG!$I:$I,0)),"")</f>
        <v>76.5</v>
      </c>
      <c r="G31" s="5">
        <f ca="1">IFERROR(INDEX(PUNT_SeasonAVG!D:D,MATCH(Sheet2!$C31,PUNT_SeasonAVG!$I:$I,0)),"")</f>
        <v>75</v>
      </c>
      <c r="H31" s="5">
        <f ca="1">IFERROR(INDEX(PUNT_SeasonAVG!B:B,MATCH(Sheet2!$C31,PUNT_SeasonAVG!$I:$I,0)),"")</f>
        <v>60</v>
      </c>
      <c r="I31" s="5">
        <f ca="1">IFERROR(INDEX(PUNT_L10gamesAVG!B:B,MATCH(Sheet2!$C31,PUNT_L10gamesAVG!$I:$I,0)),"")</f>
        <v>67</v>
      </c>
      <c r="J31" s="5">
        <f ca="1">IFERROR(INDEX(PUNT_L5gamesAVG!B:B,MATCH(Sheet2!$C31,PUNT_L5gamesAVG!$I:$I,0)),"")</f>
        <v>42</v>
      </c>
      <c r="K31" s="77"/>
      <c r="L31" s="50" t="str">
        <f t="array" aca="1" ref="L31" ca="1">IFERROR(INDEX(Roster!$K$1:$K$1501,MATCH(1,(Sheet2!$B31=Roster!$C$1:$C$1501)*(Sheet2!L$24=Roster!$B$1:$B$1501),0)),"x")</f>
        <v>IL</v>
      </c>
      <c r="M31" s="46" t="str">
        <f t="array" aca="1" ref="M31" ca="1">IFERROR(INDEX(Roster!$K$1:$K$1501,MATCH(1,(Sheet2!$B31=Roster!$C$1:$C$1501)*(Sheet2!M$24=Roster!$B$1:$B$1501),0)),"x")</f>
        <v>IL</v>
      </c>
      <c r="N31" s="46" t="str">
        <f t="array" aca="1" ref="N31" ca="1">IFERROR(INDEX(Roster!$K$1:$K$1501,MATCH(1,(Sheet2!$B31=Roster!$C$1:$C$1501)*(Sheet2!N$24=Roster!$B$1:$B$1501),0)),"x")</f>
        <v>IL</v>
      </c>
      <c r="O31" s="46" t="str">
        <f t="array" aca="1" ref="O31" ca="1">IFERROR(INDEX(Roster!$K$1:$K$1501,MATCH(1,(Sheet2!$B31=Roster!$C$1:$C$1501)*(Sheet2!O$24=Roster!$B$1:$B$1501),0)),"x")</f>
        <v>IL</v>
      </c>
      <c r="P31" s="46" t="str">
        <f t="array" aca="1" ref="P31" ca="1">IFERROR(INDEX(Roster!$K$1:$K$1501,MATCH(1,(Sheet2!$B31=Roster!$C$1:$C$1501)*(Sheet2!P$24=Roster!$B$1:$B$1501),0)),"x")</f>
        <v>IL</v>
      </c>
      <c r="Q31" s="46" t="str">
        <f t="array" aca="1" ref="Q31" ca="1">IFERROR(INDEX(Roster!$K$1:$K$1501,MATCH(1,(Sheet2!$B31=Roster!$C$1:$C$1501)*(Sheet2!Q$24=Roster!$B$1:$B$1501),0)),"x")</f>
        <v>IL</v>
      </c>
      <c r="R31" s="46" t="str">
        <f t="array" aca="1" ref="R31" ca="1">IFERROR(INDEX(Roster!$K$1:$K$1501,MATCH(1,(Sheet2!$B31=Roster!$C$1:$C$1501)*(Sheet2!R$24=Roster!$B$1:$B$1501),0)),"x")</f>
        <v>IL</v>
      </c>
      <c r="S31" s="51">
        <f t="shared" ca="1" si="12"/>
        <v>0</v>
      </c>
      <c r="T31" s="85"/>
      <c r="U31" s="11">
        <f ca="1">COUNTIFS('NBA Schedule'!$D:$D,Sheet2!$D31,'NBA Schedule'!$B:$B,Sheet2!U$23)+COUNTIFS('NBA Schedule'!$F:$F,Sheet2!$D31,'NBA Schedule'!$B:$B,Sheet2!U$23)</f>
        <v>1</v>
      </c>
      <c r="V31" s="19">
        <f ca="1">COUNTIFS('NBA Schedule'!$D:$D,Sheet2!$D31,'NBA Schedule'!$B:$B,Sheet2!V$23)+COUNTIFS('NBA Schedule'!$F:$F,Sheet2!$D31,'NBA Schedule'!$B:$B,Sheet2!V$23)</f>
        <v>0</v>
      </c>
      <c r="W31" s="19">
        <f ca="1">COUNTIFS('NBA Schedule'!$D:$D,Sheet2!$D31,'NBA Schedule'!$B:$B,Sheet2!W$23)+COUNTIFS('NBA Schedule'!$F:$F,Sheet2!$D31,'NBA Schedule'!$B:$B,Sheet2!W$23)</f>
        <v>1</v>
      </c>
      <c r="X31" s="19">
        <f ca="1">COUNTIFS('NBA Schedule'!$D:$D,Sheet2!$D31,'NBA Schedule'!$B:$B,Sheet2!X$23)+COUNTIFS('NBA Schedule'!$F:$F,Sheet2!$D31,'NBA Schedule'!$B:$B,Sheet2!X$23)</f>
        <v>0</v>
      </c>
      <c r="Y31" s="19">
        <f ca="1">COUNTIFS('NBA Schedule'!$D:$D,Sheet2!$D31,'NBA Schedule'!$B:$B,Sheet2!Y$23)+COUNTIFS('NBA Schedule'!$F:$F,Sheet2!$D31,'NBA Schedule'!$B:$B,Sheet2!Y$23)</f>
        <v>1</v>
      </c>
      <c r="Z31" s="19">
        <f ca="1">COUNTIFS('NBA Schedule'!$D:$D,Sheet2!$D31,'NBA Schedule'!$B:$B,Sheet2!Z$23)+COUNTIFS('NBA Schedule'!$F:$F,Sheet2!$D31,'NBA Schedule'!$B:$B,Sheet2!Z$23)</f>
        <v>0</v>
      </c>
      <c r="AA31" s="20">
        <f ca="1">COUNTIFS('NBA Schedule'!$D:$D,Sheet2!$D31,'NBA Schedule'!$B:$B,Sheet2!AA$23)+COUNTIFS('NBA Schedule'!$F:$F,Sheet2!$D31,'NBA Schedule'!$B:$B,Sheet2!AA$23)</f>
        <v>1</v>
      </c>
      <c r="AB31" s="20">
        <f t="shared" ca="1" si="13"/>
        <v>4</v>
      </c>
      <c r="AC31" s="74"/>
      <c r="AD31" s="62">
        <f ca="1">IFERROR(INDEX(PUNT_L10gamesAVG!O:O,MATCH($C31,PUNT_L10gamesAVG!$I:$I,0)),"")</f>
        <v>31.175000000000001</v>
      </c>
      <c r="AE31" s="63">
        <f t="shared" ca="1" si="14"/>
        <v>7.625</v>
      </c>
      <c r="AF31" s="63">
        <f ca="1">IFERROR(INDEX(PUNT_L10gamesAVG!W:W,MATCH($C31,PUNT_L10gamesAVG!$I:$I,0)),"")</f>
        <v>13.75</v>
      </c>
      <c r="AG31" s="64">
        <f ca="1">IFERROR(INDEX(PUNT_L10gamesAVG!V:V,MATCH($C31,PUNT_L10gamesAVG!$I:$I,0)),"")</f>
        <v>0.55454545454545456</v>
      </c>
      <c r="AH31" s="63">
        <f t="shared" ca="1" si="15"/>
        <v>2</v>
      </c>
      <c r="AI31" s="63">
        <f ca="1">IFERROR(INDEX(PUNT_L10gamesAVG!Y:Y,MATCH($C31,PUNT_L10gamesAVG!$I:$I,0)),"")</f>
        <v>2.375</v>
      </c>
      <c r="AJ31" s="64">
        <f ca="1">IFERROR(INDEX(PUNT_L10gamesAVG!X:X,MATCH($C31,PUNT_L10gamesAVG!$I:$I,0)),"")</f>
        <v>0.84210526315789469</v>
      </c>
      <c r="AK31" s="63">
        <f ca="1">IFERROR(INDEX(PUNT_L10gamesAVG!Q:Q,MATCH($C31,PUNT_L10gamesAVG!$I:$I,0)),"")</f>
        <v>1.625</v>
      </c>
      <c r="AL31" s="63">
        <f ca="1">IFERROR(INDEX(PUNT_L10gamesAVG!P:P,MATCH($C31,PUNT_L10gamesAVG!$I:$I,0)),"")</f>
        <v>18.875</v>
      </c>
      <c r="AM31" s="63">
        <f ca="1">IFERROR(INDEX(PUNT_L10gamesAVG!R:R,MATCH($C31,PUNT_L10gamesAVG!$I:$I,0)),"")</f>
        <v>7.125</v>
      </c>
      <c r="AN31" s="63">
        <f ca="1">IFERROR(INDEX(PUNT_L10gamesAVG!S:S,MATCH($C31,PUNT_L10gamesAVG!$I:$I,0)),"")</f>
        <v>4.125</v>
      </c>
      <c r="AO31" s="63">
        <f ca="1">IFERROR(INDEX(PUNT_L10gamesAVG!T:T,MATCH($C31,PUNT_L10gamesAVG!$I:$I,0)),"")</f>
        <v>0.75</v>
      </c>
      <c r="AP31" s="63">
        <f ca="1">IFERROR(INDEX(PUNT_L10gamesAVG!U:U,MATCH($C31,PUNT_L10gamesAVG!$I:$I,0)),"")</f>
        <v>0.25</v>
      </c>
      <c r="AQ31" s="65">
        <f ca="1">IFERROR(INDEX(PUNT_L10gamesAVG!Z:Z,MATCH($C31,PUNT_L10gamesAVG!$I:$I,0)),"")</f>
        <v>1.875</v>
      </c>
    </row>
    <row r="32" spans="1:43" x14ac:dyDescent="0.2">
      <c r="A32" s="5">
        <v>8</v>
      </c>
      <c r="B32" s="5">
        <f ca="1">IFERROR(INDEX(OFFSET(Team!$B$1,MATCH($C$24,Team!$A:$A,0)-1,0,COUNTIF(Team!$A:$A,Sheet2!$C$24),1),MATCH($A32,OFFSET(Team!$K$1,MATCH($C$24,Team!$A:$A,0)-1,0,COUNTIF(Team!$A:$A,Sheet2!$C$24),1),0)),"")</f>
        <v>4245</v>
      </c>
      <c r="C32" s="3" t="str">
        <f ca="1">IFERROR(INDEX(OFFSET(Team!$H$1,MATCH($C$24,Team!$A:$A,0)-1,0,COUNTIF(Team!$A:$A,Sheet2!$C$24),1),MATCH($A32,OFFSET(Team!$K$1,MATCH($C$24,Team!$A:$A,0)-1,0,COUNTIF(Team!$A:$A,Sheet2!$C$24),1),0)),"")</f>
        <v>Al Horford</v>
      </c>
      <c r="D32" s="6" t="str">
        <f ca="1">IFERROR(INDEX(Team!I:I,MATCH($C32,Team!$H:$H,0)),"")</f>
        <v>PHI</v>
      </c>
      <c r="E32" s="6" t="str">
        <f ca="1">IFERROR(INDEX(Team!F:F,MATCH($C32,Team!$H:$H,0)),"")</f>
        <v>F,C</v>
      </c>
      <c r="F32" s="15">
        <f ca="1">IFERROR(INDEX(PUNT_SeasonAVG!C:C,MATCH(Sheet2!$C32,PUNT_SeasonAVG!$I:$I,0)),"")</f>
        <v>62.2</v>
      </c>
      <c r="G32" s="5">
        <f ca="1">IFERROR(INDEX(PUNT_SeasonAVG!D:D,MATCH(Sheet2!$C32,PUNT_SeasonAVG!$I:$I,0)),"")</f>
        <v>61</v>
      </c>
      <c r="H32" s="5">
        <f ca="1">IFERROR(INDEX(PUNT_SeasonAVG!B:B,MATCH(Sheet2!$C32,PUNT_SeasonAVG!$I:$I,0)),"")</f>
        <v>64</v>
      </c>
      <c r="I32" s="5">
        <f ca="1">IFERROR(INDEX(PUNT_L10gamesAVG!B:B,MATCH(Sheet2!$C32,PUNT_L10gamesAVG!$I:$I,0)),"")</f>
        <v>97</v>
      </c>
      <c r="J32" s="5">
        <f ca="1">IFERROR(INDEX(PUNT_L5gamesAVG!B:B,MATCH(Sheet2!$C32,PUNT_L5gamesAVG!$I:$I,0)),"")</f>
        <v>90</v>
      </c>
      <c r="K32" s="77"/>
      <c r="L32" s="50" t="str">
        <f t="array" aca="1" ref="L32" ca="1">IFERROR(INDEX(Roster!$K$1:$K$1501,MATCH(1,(Sheet2!$B32=Roster!$C$1:$C$1501)*(Sheet2!L$24=Roster!$B$1:$B$1501),0)),"x")</f>
        <v>C</v>
      </c>
      <c r="M32" s="46" t="str">
        <f t="array" aca="1" ref="M32" ca="1">IFERROR(INDEX(Roster!$K$1:$K$1501,MATCH(1,(Sheet2!$B32=Roster!$C$1:$C$1501)*(Sheet2!M$24=Roster!$B$1:$B$1501),0)),"x")</f>
        <v>C</v>
      </c>
      <c r="N32" s="46" t="str">
        <f t="array" aca="1" ref="N32" ca="1">IFERROR(INDEX(Roster!$K$1:$K$1501,MATCH(1,(Sheet2!$B32=Roster!$C$1:$C$1501)*(Sheet2!N$24=Roster!$B$1:$B$1501),0)),"x")</f>
        <v>C</v>
      </c>
      <c r="O32" s="46" t="str">
        <f t="array" aca="1" ref="O32" ca="1">IFERROR(INDEX(Roster!$K$1:$K$1501,MATCH(1,(Sheet2!$B32=Roster!$C$1:$C$1501)*(Sheet2!O$24=Roster!$B$1:$B$1501),0)),"x")</f>
        <v>C</v>
      </c>
      <c r="P32" s="46" t="str">
        <f t="array" aca="1" ref="P32" ca="1">IFERROR(INDEX(Roster!$K$1:$K$1501,MATCH(1,(Sheet2!$B32=Roster!$C$1:$C$1501)*(Sheet2!P$24=Roster!$B$1:$B$1501),0)),"x")</f>
        <v>C</v>
      </c>
      <c r="Q32" s="46" t="str">
        <f t="array" aca="1" ref="Q32" ca="1">IFERROR(INDEX(Roster!$K$1:$K$1501,MATCH(1,(Sheet2!$B32=Roster!$C$1:$C$1501)*(Sheet2!Q$24=Roster!$B$1:$B$1501),0)),"x")</f>
        <v>C</v>
      </c>
      <c r="R32" s="46" t="str">
        <f t="array" aca="1" ref="R32" ca="1">IFERROR(INDEX(Roster!$K$1:$K$1501,MATCH(1,(Sheet2!$B32=Roster!$C$1:$C$1501)*(Sheet2!R$24=Roster!$B$1:$B$1501),0)),"x")</f>
        <v>BN</v>
      </c>
      <c r="S32" s="51">
        <f t="shared" ca="1" si="12"/>
        <v>2</v>
      </c>
      <c r="T32" s="85"/>
      <c r="U32" s="11">
        <f ca="1">COUNTIFS('NBA Schedule'!$D:$D,Sheet2!$D32,'NBA Schedule'!$B:$B,Sheet2!U$23)+COUNTIFS('NBA Schedule'!$F:$F,Sheet2!$D32,'NBA Schedule'!$B:$B,Sheet2!U$23)</f>
        <v>1</v>
      </c>
      <c r="V32" s="19">
        <f ca="1">COUNTIFS('NBA Schedule'!$D:$D,Sheet2!$D32,'NBA Schedule'!$B:$B,Sheet2!V$23)+COUNTIFS('NBA Schedule'!$F:$F,Sheet2!$D32,'NBA Schedule'!$B:$B,Sheet2!V$23)</f>
        <v>0</v>
      </c>
      <c r="W32" s="19">
        <f ca="1">COUNTIFS('NBA Schedule'!$D:$D,Sheet2!$D32,'NBA Schedule'!$B:$B,Sheet2!W$23)+COUNTIFS('NBA Schedule'!$F:$F,Sheet2!$D32,'NBA Schedule'!$B:$B,Sheet2!W$23)</f>
        <v>1</v>
      </c>
      <c r="X32" s="19">
        <f ca="1">COUNTIFS('NBA Schedule'!$D:$D,Sheet2!$D32,'NBA Schedule'!$B:$B,Sheet2!X$23)+COUNTIFS('NBA Schedule'!$F:$F,Sheet2!$D32,'NBA Schedule'!$B:$B,Sheet2!X$23)</f>
        <v>0</v>
      </c>
      <c r="Y32" s="19">
        <f ca="1">COUNTIFS('NBA Schedule'!$D:$D,Sheet2!$D32,'NBA Schedule'!$B:$B,Sheet2!Y$23)+COUNTIFS('NBA Schedule'!$F:$F,Sheet2!$D32,'NBA Schedule'!$B:$B,Sheet2!Y$23)</f>
        <v>1</v>
      </c>
      <c r="Z32" s="19">
        <f ca="1">COUNTIFS('NBA Schedule'!$D:$D,Sheet2!$D32,'NBA Schedule'!$B:$B,Sheet2!Z$23)+COUNTIFS('NBA Schedule'!$F:$F,Sheet2!$D32,'NBA Schedule'!$B:$B,Sheet2!Z$23)</f>
        <v>1</v>
      </c>
      <c r="AA32" s="20">
        <f ca="1">COUNTIFS('NBA Schedule'!$D:$D,Sheet2!$D32,'NBA Schedule'!$B:$B,Sheet2!AA$23)+COUNTIFS('NBA Schedule'!$F:$F,Sheet2!$D32,'NBA Schedule'!$B:$B,Sheet2!AA$23)</f>
        <v>0</v>
      </c>
      <c r="AB32" s="20">
        <f t="shared" ca="1" si="13"/>
        <v>4</v>
      </c>
      <c r="AC32" s="74"/>
      <c r="AD32" s="62">
        <f ca="1">IFERROR(INDEX(PUNT_L10gamesAVG!O:O,MATCH($C32,PUNT_L10gamesAVG!$I:$I,0)),"")</f>
        <v>30.496666666666663</v>
      </c>
      <c r="AE32" s="63">
        <f t="shared" ca="1" si="14"/>
        <v>5.1999999999999993</v>
      </c>
      <c r="AF32" s="63">
        <f ca="1">IFERROR(INDEX(PUNT_L10gamesAVG!W:W,MATCH($C32,PUNT_L10gamesAVG!$I:$I,0)),"")</f>
        <v>10.7</v>
      </c>
      <c r="AG32" s="64">
        <f ca="1">IFERROR(INDEX(PUNT_L10gamesAVG!V:V,MATCH($C32,PUNT_L10gamesAVG!$I:$I,0)),"")</f>
        <v>0.48598130841121495</v>
      </c>
      <c r="AH32" s="63">
        <f t="shared" ca="1" si="15"/>
        <v>1</v>
      </c>
      <c r="AI32" s="63">
        <f ca="1">IFERROR(INDEX(PUNT_L10gamesAVG!Y:Y,MATCH($C32,PUNT_L10gamesAVG!$I:$I,0)),"")</f>
        <v>1.6</v>
      </c>
      <c r="AJ32" s="64">
        <f ca="1">IFERROR(INDEX(PUNT_L10gamesAVG!X:X,MATCH($C32,PUNT_L10gamesAVG!$I:$I,0)),"")</f>
        <v>0.625</v>
      </c>
      <c r="AK32" s="63">
        <f ca="1">IFERROR(INDEX(PUNT_L10gamesAVG!Q:Q,MATCH($C32,PUNT_L10gamesAVG!$I:$I,0)),"")</f>
        <v>1</v>
      </c>
      <c r="AL32" s="63">
        <f ca="1">IFERROR(INDEX(PUNT_L10gamesAVG!P:P,MATCH($C32,PUNT_L10gamesAVG!$I:$I,0)),"")</f>
        <v>12.4</v>
      </c>
      <c r="AM32" s="63">
        <f ca="1">IFERROR(INDEX(PUNT_L10gamesAVG!R:R,MATCH($C32,PUNT_L10gamesAVG!$I:$I,0)),"")</f>
        <v>7.3</v>
      </c>
      <c r="AN32" s="63">
        <f ca="1">IFERROR(INDEX(PUNT_L10gamesAVG!S:S,MATCH($C32,PUNT_L10gamesAVG!$I:$I,0)),"")</f>
        <v>4.3</v>
      </c>
      <c r="AO32" s="63">
        <f ca="1">IFERROR(INDEX(PUNT_L10gamesAVG!T:T,MATCH($C32,PUNT_L10gamesAVG!$I:$I,0)),"")</f>
        <v>0.9</v>
      </c>
      <c r="AP32" s="63">
        <f ca="1">IFERROR(INDEX(PUNT_L10gamesAVG!U:U,MATCH($C32,PUNT_L10gamesAVG!$I:$I,0)),"")</f>
        <v>0.8</v>
      </c>
      <c r="AQ32" s="65">
        <f ca="1">IFERROR(INDEX(PUNT_L10gamesAVG!Z:Z,MATCH($C32,PUNT_L10gamesAVG!$I:$I,0)),"")</f>
        <v>1.3</v>
      </c>
    </row>
    <row r="33" spans="1:43" x14ac:dyDescent="0.2">
      <c r="A33" s="5">
        <v>9</v>
      </c>
      <c r="B33" s="5">
        <f ca="1">IFERROR(INDEX(OFFSET(Team!$B$1,MATCH($C$24,Team!$A:$A,0)-1,0,COUNTIF(Team!$A:$A,Sheet2!$C$24),1),MATCH($A33,OFFSET(Team!$K$1,MATCH($C$24,Team!$A:$A,0)-1,0,COUNTIF(Team!$A:$A,Sheet2!$C$24),1),0)),"")</f>
        <v>5500</v>
      </c>
      <c r="C33" s="3" t="str">
        <f ca="1">IFERROR(INDEX(OFFSET(Team!$H$1,MATCH($C$24,Team!$A:$A,0)-1,0,COUNTIF(Team!$A:$A,Sheet2!$C$24),1),MATCH($A33,OFFSET(Team!$K$1,MATCH($C$24,Team!$A:$A,0)-1,0,COUNTIF(Team!$A:$A,Sheet2!$C$24),1),0)),"")</f>
        <v>Josh Richardson</v>
      </c>
      <c r="D33" s="6" t="str">
        <f ca="1">IFERROR(INDEX(Team!I:I,MATCH($C33,Team!$H:$H,0)),"")</f>
        <v>PHI</v>
      </c>
      <c r="E33" s="6" t="str">
        <f ca="1">IFERROR(INDEX(Team!F:F,MATCH($C33,Team!$H:$H,0)),"")</f>
        <v>G,F</v>
      </c>
      <c r="F33" s="15">
        <f ca="1">IFERROR(INDEX(PUNT_SeasonAVG!C:C,MATCH(Sheet2!$C33,PUNT_SeasonAVG!$I:$I,0)),"")</f>
        <v>68.3</v>
      </c>
      <c r="G33" s="5">
        <f ca="1">IFERROR(INDEX(PUNT_SeasonAVG!D:D,MATCH(Sheet2!$C33,PUNT_SeasonAVG!$I:$I,0)),"")</f>
        <v>65</v>
      </c>
      <c r="H33" s="5">
        <f ca="1">IFERROR(INDEX(PUNT_SeasonAVG!B:B,MATCH(Sheet2!$C33,PUNT_SeasonAVG!$I:$I,0)),"")</f>
        <v>70</v>
      </c>
      <c r="I33" s="5">
        <f ca="1">IFERROR(INDEX(PUNT_L10gamesAVG!B:B,MATCH(Sheet2!$C33,PUNT_L10gamesAVG!$I:$I,0)),"")</f>
        <v>80</v>
      </c>
      <c r="J33" s="5">
        <f ca="1">IFERROR(INDEX(PUNT_L5gamesAVG!B:B,MATCH(Sheet2!$C33,PUNT_L5gamesAVG!$I:$I,0)),"")</f>
        <v>116</v>
      </c>
      <c r="K33" s="77"/>
      <c r="L33" s="50" t="str">
        <f t="array" aca="1" ref="L33" ca="1">IFERROR(INDEX(Roster!$K$1:$K$1501,MATCH(1,(Sheet2!$B33=Roster!$C$1:$C$1501)*(Sheet2!L$24=Roster!$B$1:$B$1501),0)),"x")</f>
        <v>F</v>
      </c>
      <c r="M33" s="46" t="str">
        <f t="array" aca="1" ref="M33" ca="1">IFERROR(INDEX(Roster!$K$1:$K$1501,MATCH(1,(Sheet2!$B33=Roster!$C$1:$C$1501)*(Sheet2!M$24=Roster!$B$1:$B$1501),0)),"x")</f>
        <v>F</v>
      </c>
      <c r="N33" s="46" t="str">
        <f t="array" aca="1" ref="N33" ca="1">IFERROR(INDEX(Roster!$K$1:$K$1501,MATCH(1,(Sheet2!$B33=Roster!$C$1:$C$1501)*(Sheet2!N$24=Roster!$B$1:$B$1501),0)),"x")</f>
        <v>F</v>
      </c>
      <c r="O33" s="46" t="str">
        <f t="array" aca="1" ref="O33" ca="1">IFERROR(INDEX(Roster!$K$1:$K$1501,MATCH(1,(Sheet2!$B33=Roster!$C$1:$C$1501)*(Sheet2!O$24=Roster!$B$1:$B$1501),0)),"x")</f>
        <v>F</v>
      </c>
      <c r="P33" s="46" t="str">
        <f t="array" aca="1" ref="P33" ca="1">IFERROR(INDEX(Roster!$K$1:$K$1501,MATCH(1,(Sheet2!$B33=Roster!$C$1:$C$1501)*(Sheet2!P$24=Roster!$B$1:$B$1501),0)),"x")</f>
        <v>BN</v>
      </c>
      <c r="Q33" s="46" t="str">
        <f t="array" aca="1" ref="Q33" ca="1">IFERROR(INDEX(Roster!$K$1:$K$1501,MATCH(1,(Sheet2!$B33=Roster!$C$1:$C$1501)*(Sheet2!Q$24=Roster!$B$1:$B$1501),0)),"x")</f>
        <v>F</v>
      </c>
      <c r="R33" s="46" t="str">
        <f t="array" aca="1" ref="R33" ca="1">IFERROR(INDEX(Roster!$K$1:$K$1501,MATCH(1,(Sheet2!$B33=Roster!$C$1:$C$1501)*(Sheet2!R$24=Roster!$B$1:$B$1501),0)),"x")</f>
        <v>F</v>
      </c>
      <c r="S33" s="51">
        <f t="shared" ca="1" si="12"/>
        <v>1</v>
      </c>
      <c r="T33" s="85"/>
      <c r="U33" s="11">
        <f ca="1">COUNTIFS('NBA Schedule'!$D:$D,Sheet2!$D33,'NBA Schedule'!$B:$B,Sheet2!U$23)+COUNTIFS('NBA Schedule'!$F:$F,Sheet2!$D33,'NBA Schedule'!$B:$B,Sheet2!U$23)</f>
        <v>1</v>
      </c>
      <c r="V33" s="19">
        <f ca="1">COUNTIFS('NBA Schedule'!$D:$D,Sheet2!$D33,'NBA Schedule'!$B:$B,Sheet2!V$23)+COUNTIFS('NBA Schedule'!$F:$F,Sheet2!$D33,'NBA Schedule'!$B:$B,Sheet2!V$23)</f>
        <v>0</v>
      </c>
      <c r="W33" s="19">
        <f ca="1">COUNTIFS('NBA Schedule'!$D:$D,Sheet2!$D33,'NBA Schedule'!$B:$B,Sheet2!W$23)+COUNTIFS('NBA Schedule'!$F:$F,Sheet2!$D33,'NBA Schedule'!$B:$B,Sheet2!W$23)</f>
        <v>1</v>
      </c>
      <c r="X33" s="19">
        <f ca="1">COUNTIFS('NBA Schedule'!$D:$D,Sheet2!$D33,'NBA Schedule'!$B:$B,Sheet2!X$23)+COUNTIFS('NBA Schedule'!$F:$F,Sheet2!$D33,'NBA Schedule'!$B:$B,Sheet2!X$23)</f>
        <v>0</v>
      </c>
      <c r="Y33" s="19">
        <f ca="1">COUNTIFS('NBA Schedule'!$D:$D,Sheet2!$D33,'NBA Schedule'!$B:$B,Sheet2!Y$23)+COUNTIFS('NBA Schedule'!$F:$F,Sheet2!$D33,'NBA Schedule'!$B:$B,Sheet2!Y$23)</f>
        <v>1</v>
      </c>
      <c r="Z33" s="19">
        <f ca="1">COUNTIFS('NBA Schedule'!$D:$D,Sheet2!$D33,'NBA Schedule'!$B:$B,Sheet2!Z$23)+COUNTIFS('NBA Schedule'!$F:$F,Sheet2!$D33,'NBA Schedule'!$B:$B,Sheet2!Z$23)</f>
        <v>1</v>
      </c>
      <c r="AA33" s="20">
        <f ca="1">COUNTIFS('NBA Schedule'!$D:$D,Sheet2!$D33,'NBA Schedule'!$B:$B,Sheet2!AA$23)+COUNTIFS('NBA Schedule'!$F:$F,Sheet2!$D33,'NBA Schedule'!$B:$B,Sheet2!AA$23)</f>
        <v>0</v>
      </c>
      <c r="AB33" s="20">
        <f t="shared" ca="1" si="13"/>
        <v>4</v>
      </c>
      <c r="AC33" s="74"/>
      <c r="AD33" s="62">
        <f ca="1">IFERROR(INDEX(PUNT_L10gamesAVG!O:O,MATCH($C33,PUNT_L10gamesAVG!$I:$I,0)),"")</f>
        <v>30.525000000000006</v>
      </c>
      <c r="AE33" s="63">
        <f t="shared" ca="1" si="14"/>
        <v>6.5</v>
      </c>
      <c r="AF33" s="63">
        <f ca="1">IFERROR(INDEX(PUNT_L10gamesAVG!W:W,MATCH($C33,PUNT_L10gamesAVG!$I:$I,0)),"")</f>
        <v>13</v>
      </c>
      <c r="AG33" s="64">
        <f ca="1">IFERROR(INDEX(PUNT_L10gamesAVG!V:V,MATCH($C33,PUNT_L10gamesAVG!$I:$I,0)),"")</f>
        <v>0.5</v>
      </c>
      <c r="AH33" s="63">
        <f t="shared" ca="1" si="15"/>
        <v>2.4</v>
      </c>
      <c r="AI33" s="63">
        <f ca="1">IFERROR(INDEX(PUNT_L10gamesAVG!Y:Y,MATCH($C33,PUNT_L10gamesAVG!$I:$I,0)),"")</f>
        <v>3.1</v>
      </c>
      <c r="AJ33" s="64">
        <f ca="1">IFERROR(INDEX(PUNT_L10gamesAVG!X:X,MATCH($C33,PUNT_L10gamesAVG!$I:$I,0)),"")</f>
        <v>0.77419354838709675</v>
      </c>
      <c r="AK33" s="63">
        <f ca="1">IFERROR(INDEX(PUNT_L10gamesAVG!Q:Q,MATCH($C33,PUNT_L10gamesAVG!$I:$I,0)),"")</f>
        <v>2.6</v>
      </c>
      <c r="AL33" s="63">
        <f ca="1">IFERROR(INDEX(PUNT_L10gamesAVG!P:P,MATCH($C33,PUNT_L10gamesAVG!$I:$I,0)),"")</f>
        <v>18</v>
      </c>
      <c r="AM33" s="63">
        <f ca="1">IFERROR(INDEX(PUNT_L10gamesAVG!R:R,MATCH($C33,PUNT_L10gamesAVG!$I:$I,0)),"")</f>
        <v>3.2</v>
      </c>
      <c r="AN33" s="63">
        <f ca="1">IFERROR(INDEX(PUNT_L10gamesAVG!S:S,MATCH($C33,PUNT_L10gamesAVG!$I:$I,0)),"")</f>
        <v>3.5</v>
      </c>
      <c r="AO33" s="63">
        <f ca="1">IFERROR(INDEX(PUNT_L10gamesAVG!T:T,MATCH($C33,PUNT_L10gamesAVG!$I:$I,0)),"")</f>
        <v>1</v>
      </c>
      <c r="AP33" s="63">
        <f ca="1">IFERROR(INDEX(PUNT_L10gamesAVG!U:U,MATCH($C33,PUNT_L10gamesAVG!$I:$I,0)),"")</f>
        <v>0.4</v>
      </c>
      <c r="AQ33" s="65">
        <f ca="1">IFERROR(INDEX(PUNT_L10gamesAVG!Z:Z,MATCH($C33,PUNT_L10gamesAVG!$I:$I,0)),"")</f>
        <v>1.7</v>
      </c>
    </row>
    <row r="34" spans="1:43" x14ac:dyDescent="0.2">
      <c r="A34" s="5">
        <v>10</v>
      </c>
      <c r="B34" s="5">
        <f ca="1">IFERROR(INDEX(OFFSET(Team!$B$1,MATCH($C$24,Team!$A:$A,0)-1,0,COUNTIF(Team!$A:$A,Sheet2!$C$24),1),MATCH($A34,OFFSET(Team!$K$1,MATCH($C$24,Team!$A:$A,0)-1,0,COUNTIF(Team!$A:$A,Sheet2!$C$24),1),0)),"")</f>
        <v>5068</v>
      </c>
      <c r="C34" s="3" t="str">
        <f ca="1">IFERROR(INDEX(OFFSET(Team!$H$1,MATCH($C$24,Team!$A:$A,0)-1,0,COUNTIF(Team!$A:$A,Sheet2!$C$24),1),MATCH($A34,OFFSET(Team!$K$1,MATCH($C$24,Team!$A:$A,0)-1,0,COUNTIF(Team!$A:$A,Sheet2!$C$24),1),0)),"")</f>
        <v>Jae Crowder</v>
      </c>
      <c r="D34" s="6" t="str">
        <f ca="1">IFERROR(INDEX(Team!I:I,MATCH($C34,Team!$H:$H,0)),"")</f>
        <v>MEM</v>
      </c>
      <c r="E34" s="6" t="str">
        <f ca="1">IFERROR(INDEX(Team!F:F,MATCH($C34,Team!$H:$H,0)),"")</f>
        <v>F</v>
      </c>
      <c r="F34" s="15">
        <f ca="1">IFERROR(INDEX(PUNT_SeasonAVG!C:C,MATCH(Sheet2!$C34,PUNT_SeasonAVG!$I:$I,0)),"")</f>
        <v>143.69999999999999</v>
      </c>
      <c r="G34" s="5">
        <f ca="1">IFERROR(INDEX(PUNT_SeasonAVG!D:D,MATCH(Sheet2!$C34,PUNT_SeasonAVG!$I:$I,0)),"")</f>
        <v>168</v>
      </c>
      <c r="H34" s="5">
        <f ca="1">IFERROR(INDEX(PUNT_SeasonAVG!B:B,MATCH(Sheet2!$C34,PUNT_SeasonAVG!$I:$I,0)),"")</f>
        <v>103</v>
      </c>
      <c r="I34" s="5">
        <f ca="1">IFERROR(INDEX(PUNT_L10gamesAVG!B:B,MATCH(Sheet2!$C34,PUNT_L10gamesAVG!$I:$I,0)),"")</f>
        <v>96</v>
      </c>
      <c r="J34" s="5">
        <f ca="1">IFERROR(INDEX(PUNT_L5gamesAVG!B:B,MATCH(Sheet2!$C34,PUNT_L5gamesAVG!$I:$I,0)),"")</f>
        <v>114</v>
      </c>
      <c r="K34" s="77"/>
      <c r="L34" s="50" t="str">
        <f t="array" aca="1" ref="L34" ca="1">IFERROR(INDEX(Roster!$K$1:$K$1501,MATCH(1,(Sheet2!$B34=Roster!$C$1:$C$1501)*(Sheet2!L$24=Roster!$B$1:$B$1501),0)),"x")</f>
        <v>Util</v>
      </c>
      <c r="M34" s="46" t="str">
        <f t="array" aca="1" ref="M34" ca="1">IFERROR(INDEX(Roster!$K$1:$K$1501,MATCH(1,(Sheet2!$B34=Roster!$C$1:$C$1501)*(Sheet2!M$24=Roster!$B$1:$B$1501),0)),"x")</f>
        <v>Util</v>
      </c>
      <c r="N34" s="46" t="str">
        <f t="array" aca="1" ref="N34" ca="1">IFERROR(INDEX(Roster!$K$1:$K$1501,MATCH(1,(Sheet2!$B34=Roster!$C$1:$C$1501)*(Sheet2!N$24=Roster!$B$1:$B$1501),0)),"x")</f>
        <v>F</v>
      </c>
      <c r="O34" s="46" t="str">
        <f t="array" aca="1" ref="O34" ca="1">IFERROR(INDEX(Roster!$K$1:$K$1501,MATCH(1,(Sheet2!$B34=Roster!$C$1:$C$1501)*(Sheet2!O$24=Roster!$B$1:$B$1501),0)),"x")</f>
        <v>Util</v>
      </c>
      <c r="P34" s="46" t="str">
        <f t="array" aca="1" ref="P34" ca="1">IFERROR(INDEX(Roster!$K$1:$K$1501,MATCH(1,(Sheet2!$B34=Roster!$C$1:$C$1501)*(Sheet2!P$24=Roster!$B$1:$B$1501),0)),"x")</f>
        <v>F</v>
      </c>
      <c r="Q34" s="46" t="str">
        <f t="array" aca="1" ref="Q34" ca="1">IFERROR(INDEX(Roster!$K$1:$K$1501,MATCH(1,(Sheet2!$B34=Roster!$C$1:$C$1501)*(Sheet2!Q$24=Roster!$B$1:$B$1501),0)),"x")</f>
        <v>Util</v>
      </c>
      <c r="R34" s="46" t="str">
        <f t="array" aca="1" ref="R34" ca="1">IFERROR(INDEX(Roster!$K$1:$K$1501,MATCH(1,(Sheet2!$B34=Roster!$C$1:$C$1501)*(Sheet2!R$24=Roster!$B$1:$B$1501),0)),"x")</f>
        <v>F</v>
      </c>
      <c r="S34" s="51">
        <f t="shared" ca="1" si="12"/>
        <v>2</v>
      </c>
      <c r="T34" s="85"/>
      <c r="U34" s="11">
        <f ca="1">COUNTIFS('NBA Schedule'!$D:$D,Sheet2!$D34,'NBA Schedule'!$B:$B,Sheet2!U$23)+COUNTIFS('NBA Schedule'!$F:$F,Sheet2!$D34,'NBA Schedule'!$B:$B,Sheet2!U$23)</f>
        <v>1</v>
      </c>
      <c r="V34" s="19">
        <f ca="1">COUNTIFS('NBA Schedule'!$D:$D,Sheet2!$D34,'NBA Schedule'!$B:$B,Sheet2!V$23)+COUNTIFS('NBA Schedule'!$F:$F,Sheet2!$D34,'NBA Schedule'!$B:$B,Sheet2!V$23)</f>
        <v>0</v>
      </c>
      <c r="W34" s="19">
        <f ca="1">COUNTIFS('NBA Schedule'!$D:$D,Sheet2!$D34,'NBA Schedule'!$B:$B,Sheet2!W$23)+COUNTIFS('NBA Schedule'!$F:$F,Sheet2!$D34,'NBA Schedule'!$B:$B,Sheet2!W$23)</f>
        <v>1</v>
      </c>
      <c r="X34" s="19">
        <f ca="1">COUNTIFS('NBA Schedule'!$D:$D,Sheet2!$D34,'NBA Schedule'!$B:$B,Sheet2!X$23)+COUNTIFS('NBA Schedule'!$F:$F,Sheet2!$D34,'NBA Schedule'!$B:$B,Sheet2!X$23)</f>
        <v>0</v>
      </c>
      <c r="Y34" s="19">
        <f ca="1">COUNTIFS('NBA Schedule'!$D:$D,Sheet2!$D34,'NBA Schedule'!$B:$B,Sheet2!Y$23)+COUNTIFS('NBA Schedule'!$F:$F,Sheet2!$D34,'NBA Schedule'!$B:$B,Sheet2!Y$23)</f>
        <v>1</v>
      </c>
      <c r="Z34" s="19">
        <f ca="1">COUNTIFS('NBA Schedule'!$D:$D,Sheet2!$D34,'NBA Schedule'!$B:$B,Sheet2!Z$23)+COUNTIFS('NBA Schedule'!$F:$F,Sheet2!$D34,'NBA Schedule'!$B:$B,Sheet2!Z$23)</f>
        <v>0</v>
      </c>
      <c r="AA34" s="20">
        <f ca="1">COUNTIFS('NBA Schedule'!$D:$D,Sheet2!$D34,'NBA Schedule'!$B:$B,Sheet2!AA$23)+COUNTIFS('NBA Schedule'!$F:$F,Sheet2!$D34,'NBA Schedule'!$B:$B,Sheet2!AA$23)</f>
        <v>1</v>
      </c>
      <c r="AB34" s="20">
        <f t="shared" ca="1" si="13"/>
        <v>4</v>
      </c>
      <c r="AC34" s="74"/>
      <c r="AD34" s="62">
        <f ca="1">IFERROR(INDEX(PUNT_L10gamesAVG!O:O,MATCH($C34,PUNT_L10gamesAVG!$I:$I,0)),"")</f>
        <v>31.05</v>
      </c>
      <c r="AE34" s="63">
        <f t="shared" ca="1" si="14"/>
        <v>4.2</v>
      </c>
      <c r="AF34" s="63">
        <f ca="1">IFERROR(INDEX(PUNT_L10gamesAVG!W:W,MATCH($C34,PUNT_L10gamesAVG!$I:$I,0)),"")</f>
        <v>8.6999999999999993</v>
      </c>
      <c r="AG34" s="64">
        <f ca="1">IFERROR(INDEX(PUNT_L10gamesAVG!V:V,MATCH($C34,PUNT_L10gamesAVG!$I:$I,0)),"")</f>
        <v>0.48275862068965519</v>
      </c>
      <c r="AH34" s="63">
        <f t="shared" ca="1" si="15"/>
        <v>1</v>
      </c>
      <c r="AI34" s="63">
        <f ca="1">IFERROR(INDEX(PUNT_L10gamesAVG!Y:Y,MATCH($C34,PUNT_L10gamesAVG!$I:$I,0)),"")</f>
        <v>1.5</v>
      </c>
      <c r="AJ34" s="64">
        <f ca="1">IFERROR(INDEX(PUNT_L10gamesAVG!X:X,MATCH($C34,PUNT_L10gamesAVG!$I:$I,0)),"")</f>
        <v>0.66666666666666663</v>
      </c>
      <c r="AK34" s="63">
        <f ca="1">IFERROR(INDEX(PUNT_L10gamesAVG!Q:Q,MATCH($C34,PUNT_L10gamesAVG!$I:$I,0)),"")</f>
        <v>2.7</v>
      </c>
      <c r="AL34" s="63">
        <f ca="1">IFERROR(INDEX(PUNT_L10gamesAVG!P:P,MATCH($C34,PUNT_L10gamesAVG!$I:$I,0)),"")</f>
        <v>12.1</v>
      </c>
      <c r="AM34" s="63">
        <f ca="1">IFERROR(INDEX(PUNT_L10gamesAVG!R:R,MATCH($C34,PUNT_L10gamesAVG!$I:$I,0)),"")</f>
        <v>6</v>
      </c>
      <c r="AN34" s="63">
        <f ca="1">IFERROR(INDEX(PUNT_L10gamesAVG!S:S,MATCH($C34,PUNT_L10gamesAVG!$I:$I,0)),"")</f>
        <v>2.8</v>
      </c>
      <c r="AO34" s="63">
        <f ca="1">IFERROR(INDEX(PUNT_L10gamesAVG!T:T,MATCH($C34,PUNT_L10gamesAVG!$I:$I,0)),"")</f>
        <v>0.9</v>
      </c>
      <c r="AP34" s="63">
        <f ca="1">IFERROR(INDEX(PUNT_L10gamesAVG!U:U,MATCH($C34,PUNT_L10gamesAVG!$I:$I,0)),"")</f>
        <v>0.4</v>
      </c>
      <c r="AQ34" s="65">
        <f ca="1">IFERROR(INDEX(PUNT_L10gamesAVG!Z:Z,MATCH($C34,PUNT_L10gamesAVG!$I:$I,0)),"")</f>
        <v>1.5</v>
      </c>
    </row>
    <row r="35" spans="1:43" x14ac:dyDescent="0.2">
      <c r="A35" s="5">
        <v>11</v>
      </c>
      <c r="B35" s="5">
        <f ca="1">IFERROR(INDEX(OFFSET(Team!$B$1,MATCH($C$24,Team!$A:$A,0)-1,0,COUNTIF(Team!$A:$A,Sheet2!$C$24),1),MATCH($A35,OFFSET(Team!$K$1,MATCH($C$24,Team!$A:$A,0)-1,0,COUNTIF(Team!$A:$A,Sheet2!$C$24),1),0)),"")</f>
        <v>4139</v>
      </c>
      <c r="C35" s="3" t="str">
        <f ca="1">IFERROR(INDEX(OFFSET(Team!$H$1,MATCH($C$24,Team!$A:$A,0)-1,0,COUNTIF(Team!$A:$A,Sheet2!$C$24),1),MATCH($A35,OFFSET(Team!$K$1,MATCH($C$24,Team!$A:$A,0)-1,0,COUNTIF(Team!$A:$A,Sheet2!$C$24),1),0)),"")</f>
        <v>J.J. Redick</v>
      </c>
      <c r="D35" s="6" t="str">
        <f ca="1">IFERROR(INDEX(Team!I:I,MATCH($C35,Team!$H:$H,0)),"")</f>
        <v>NOR</v>
      </c>
      <c r="E35" s="6" t="str">
        <f ca="1">IFERROR(INDEX(Team!F:F,MATCH($C35,Team!$H:$H,0)),"")</f>
        <v>G</v>
      </c>
      <c r="F35" s="15">
        <f ca="1">IFERROR(INDEX(PUNT_SeasonAVG!C:C,MATCH(Sheet2!$C35,PUNT_SeasonAVG!$I:$I,0)),"")</f>
        <v>110.1</v>
      </c>
      <c r="G35" s="5">
        <f ca="1">IFERROR(INDEX(PUNT_SeasonAVG!D:D,MATCH(Sheet2!$C35,PUNT_SeasonAVG!$I:$I,0)),"")</f>
        <v>108</v>
      </c>
      <c r="H35" s="5">
        <f ca="1">IFERROR(INDEX(PUNT_SeasonAVG!B:B,MATCH(Sheet2!$C35,PUNT_SeasonAVG!$I:$I,0)),"")</f>
        <v>104</v>
      </c>
      <c r="I35" s="5">
        <f ca="1">IFERROR(INDEX(PUNT_L10gamesAVG!B:B,MATCH(Sheet2!$C35,PUNT_L10gamesAVG!$I:$I,0)),"")</f>
        <v>60</v>
      </c>
      <c r="J35" s="5">
        <f ca="1">IFERROR(INDEX(PUNT_L5gamesAVG!B:B,MATCH(Sheet2!$C35,PUNT_L5gamesAVG!$I:$I,0)),"")</f>
        <v>63</v>
      </c>
      <c r="K35" s="77"/>
      <c r="L35" s="50" t="str">
        <f t="array" aca="1" ref="L35" ca="1">IFERROR(INDEX(Roster!$K$1:$K$1501,MATCH(1,(Sheet2!$B35=Roster!$C$1:$C$1501)*(Sheet2!L$24=Roster!$B$1:$B$1501),0)),"x")</f>
        <v>BN</v>
      </c>
      <c r="M35" s="46" t="str">
        <f t="array" aca="1" ref="M35" ca="1">IFERROR(INDEX(Roster!$K$1:$K$1501,MATCH(1,(Sheet2!$B35=Roster!$C$1:$C$1501)*(Sheet2!M$24=Roster!$B$1:$B$1501),0)),"x")</f>
        <v>BN</v>
      </c>
      <c r="N35" s="46" t="str">
        <f t="array" aca="1" ref="N35" ca="1">IFERROR(INDEX(Roster!$K$1:$K$1501,MATCH(1,(Sheet2!$B35=Roster!$C$1:$C$1501)*(Sheet2!N$24=Roster!$B$1:$B$1501),0)),"x")</f>
        <v>BN</v>
      </c>
      <c r="O35" s="46" t="str">
        <f t="array" aca="1" ref="O35" ca="1">IFERROR(INDEX(Roster!$K$1:$K$1501,MATCH(1,(Sheet2!$B35=Roster!$C$1:$C$1501)*(Sheet2!O$24=Roster!$B$1:$B$1501),0)),"x")</f>
        <v>BN</v>
      </c>
      <c r="P35" s="46" t="str">
        <f t="array" aca="1" ref="P35" ca="1">IFERROR(INDEX(Roster!$K$1:$K$1501,MATCH(1,(Sheet2!$B35=Roster!$C$1:$C$1501)*(Sheet2!P$24=Roster!$B$1:$B$1501),0)),"x")</f>
        <v>Util</v>
      </c>
      <c r="Q35" s="46" t="str">
        <f t="array" aca="1" ref="Q35" ca="1">IFERROR(INDEX(Roster!$K$1:$K$1501,MATCH(1,(Sheet2!$B35=Roster!$C$1:$C$1501)*(Sheet2!Q$24=Roster!$B$1:$B$1501),0)),"x")</f>
        <v>BN</v>
      </c>
      <c r="R35" s="46" t="str">
        <f t="array" aca="1" ref="R35" ca="1">IFERROR(INDEX(Roster!$K$1:$K$1501,MATCH(1,(Sheet2!$B35=Roster!$C$1:$C$1501)*(Sheet2!R$24=Roster!$B$1:$B$1501),0)),"x")</f>
        <v>Util</v>
      </c>
      <c r="S35" s="51">
        <f t="shared" ca="1" si="12"/>
        <v>2</v>
      </c>
      <c r="T35" s="85"/>
      <c r="U35" s="11">
        <f ca="1">COUNTIFS('NBA Schedule'!$D:$D,Sheet2!$D35,'NBA Schedule'!$B:$B,Sheet2!U$23)+COUNTIFS('NBA Schedule'!$F:$F,Sheet2!$D35,'NBA Schedule'!$B:$B,Sheet2!U$23)</f>
        <v>0</v>
      </c>
      <c r="V35" s="19">
        <f ca="1">COUNTIFS('NBA Schedule'!$D:$D,Sheet2!$D35,'NBA Schedule'!$B:$B,Sheet2!V$23)+COUNTIFS('NBA Schedule'!$F:$F,Sheet2!$D35,'NBA Schedule'!$B:$B,Sheet2!V$23)</f>
        <v>0</v>
      </c>
      <c r="W35" s="19">
        <f ca="1">COUNTIFS('NBA Schedule'!$D:$D,Sheet2!$D35,'NBA Schedule'!$B:$B,Sheet2!W$23)+COUNTIFS('NBA Schedule'!$F:$F,Sheet2!$D35,'NBA Schedule'!$B:$B,Sheet2!W$23)</f>
        <v>1</v>
      </c>
      <c r="X35" s="19">
        <f ca="1">COUNTIFS('NBA Schedule'!$D:$D,Sheet2!$D35,'NBA Schedule'!$B:$B,Sheet2!X$23)+COUNTIFS('NBA Schedule'!$F:$F,Sheet2!$D35,'NBA Schedule'!$B:$B,Sheet2!X$23)</f>
        <v>0</v>
      </c>
      <c r="Y35" s="19">
        <f ca="1">COUNTIFS('NBA Schedule'!$D:$D,Sheet2!$D35,'NBA Schedule'!$B:$B,Sheet2!Y$23)+COUNTIFS('NBA Schedule'!$F:$F,Sheet2!$D35,'NBA Schedule'!$B:$B,Sheet2!Y$23)</f>
        <v>1</v>
      </c>
      <c r="Z35" s="19">
        <f ca="1">COUNTIFS('NBA Schedule'!$D:$D,Sheet2!$D35,'NBA Schedule'!$B:$B,Sheet2!Z$23)+COUNTIFS('NBA Schedule'!$F:$F,Sheet2!$D35,'NBA Schedule'!$B:$B,Sheet2!Z$23)</f>
        <v>0</v>
      </c>
      <c r="AA35" s="20">
        <f ca="1">COUNTIFS('NBA Schedule'!$D:$D,Sheet2!$D35,'NBA Schedule'!$B:$B,Sheet2!AA$23)+COUNTIFS('NBA Schedule'!$F:$F,Sheet2!$D35,'NBA Schedule'!$B:$B,Sheet2!AA$23)</f>
        <v>1</v>
      </c>
      <c r="AB35" s="20">
        <f t="shared" ca="1" si="13"/>
        <v>3</v>
      </c>
      <c r="AC35" s="74"/>
      <c r="AD35" s="62">
        <f ca="1">IFERROR(INDEX(PUNT_L10gamesAVG!O:O,MATCH($C35,PUNT_L10gamesAVG!$I:$I,0)),"")</f>
        <v>31.195</v>
      </c>
      <c r="AE35" s="63">
        <f t="shared" ca="1" si="14"/>
        <v>5.5</v>
      </c>
      <c r="AF35" s="63">
        <f ca="1">IFERROR(INDEX(PUNT_L10gamesAVG!W:W,MATCH($C35,PUNT_L10gamesAVG!$I:$I,0)),"")</f>
        <v>11.7</v>
      </c>
      <c r="AG35" s="64">
        <f ca="1">IFERROR(INDEX(PUNT_L10gamesAVG!V:V,MATCH($C35,PUNT_L10gamesAVG!$I:$I,0)),"")</f>
        <v>0.47008547008547008</v>
      </c>
      <c r="AH35" s="63">
        <f t="shared" ca="1" si="15"/>
        <v>3.5</v>
      </c>
      <c r="AI35" s="63">
        <f ca="1">IFERROR(INDEX(PUNT_L10gamesAVG!Y:Y,MATCH($C35,PUNT_L10gamesAVG!$I:$I,0)),"")</f>
        <v>4</v>
      </c>
      <c r="AJ35" s="64">
        <f ca="1">IFERROR(INDEX(PUNT_L10gamesAVG!X:X,MATCH($C35,PUNT_L10gamesAVG!$I:$I,0)),"")</f>
        <v>0.875</v>
      </c>
      <c r="AK35" s="63">
        <f ca="1">IFERROR(INDEX(PUNT_L10gamesAVG!Q:Q,MATCH($C35,PUNT_L10gamesAVG!$I:$I,0)),"")</f>
        <v>4.0999999999999996</v>
      </c>
      <c r="AL35" s="63">
        <f ca="1">IFERROR(INDEX(PUNT_L10gamesAVG!P:P,MATCH($C35,PUNT_L10gamesAVG!$I:$I,0)),"")</f>
        <v>18.600000000000001</v>
      </c>
      <c r="AM35" s="63">
        <f ca="1">IFERROR(INDEX(PUNT_L10gamesAVG!R:R,MATCH($C35,PUNT_L10gamesAVG!$I:$I,0)),"")</f>
        <v>3.9</v>
      </c>
      <c r="AN35" s="63">
        <f ca="1">IFERROR(INDEX(PUNT_L10gamesAVG!S:S,MATCH($C35,PUNT_L10gamesAVG!$I:$I,0)),"")</f>
        <v>2.2000000000000002</v>
      </c>
      <c r="AO35" s="63">
        <f ca="1">IFERROR(INDEX(PUNT_L10gamesAVG!T:T,MATCH($C35,PUNT_L10gamesAVG!$I:$I,0)),"")</f>
        <v>0.6</v>
      </c>
      <c r="AP35" s="63">
        <f ca="1">IFERROR(INDEX(PUNT_L10gamesAVG!U:U,MATCH($C35,PUNT_L10gamesAVG!$I:$I,0)),"")</f>
        <v>0.2</v>
      </c>
      <c r="AQ35" s="65">
        <f ca="1">IFERROR(INDEX(PUNT_L10gamesAVG!Z:Z,MATCH($C35,PUNT_L10gamesAVG!$I:$I,0)),"")</f>
        <v>1.2</v>
      </c>
    </row>
    <row r="36" spans="1:43" x14ac:dyDescent="0.2">
      <c r="A36" s="5">
        <v>12</v>
      </c>
      <c r="B36" s="5">
        <f ca="1">IFERROR(INDEX(OFFSET(Team!$B$1,MATCH($C$24,Team!$A:$A,0)-1,0,COUNTIF(Team!$A:$A,Sheet2!$C$24),1),MATCH($A36,OFFSET(Team!$K$1,MATCH($C$24,Team!$A:$A,0)-1,0,COUNTIF(Team!$A:$A,Sheet2!$C$24),1),0)),"")</f>
        <v>4246</v>
      </c>
      <c r="C36" s="3" t="str">
        <f ca="1">IFERROR(INDEX(OFFSET(Team!$H$1,MATCH($C$24,Team!$A:$A,0)-1,0,COUNTIF(Team!$A:$A,Sheet2!$C$24),1),MATCH($A36,OFFSET(Team!$K$1,MATCH($C$24,Team!$A:$A,0)-1,0,COUNTIF(Team!$A:$A,Sheet2!$C$24),1),0)),"")</f>
        <v>Mike Conley</v>
      </c>
      <c r="D36" s="6" t="str">
        <f ca="1">IFERROR(INDEX(Team!I:I,MATCH($C36,Team!$H:$H,0)),"")</f>
        <v>UTA</v>
      </c>
      <c r="E36" s="6" t="str">
        <f ca="1">IFERROR(INDEX(Team!F:F,MATCH($C36,Team!$H:$H,0)),"")</f>
        <v>G</v>
      </c>
      <c r="F36" s="15">
        <f ca="1">IFERROR(INDEX(PUNT_SeasonAVG!C:C,MATCH(Sheet2!$C36,PUNT_SeasonAVG!$I:$I,0)),"")</f>
        <v>43.7</v>
      </c>
      <c r="G36" s="5">
        <f ca="1">IFERROR(INDEX(PUNT_SeasonAVG!D:D,MATCH(Sheet2!$C36,PUNT_SeasonAVG!$I:$I,0)),"")</f>
        <v>37</v>
      </c>
      <c r="H36" s="5">
        <f ca="1">IFERROR(INDEX(PUNT_SeasonAVG!B:B,MATCH(Sheet2!$C36,PUNT_SeasonAVG!$I:$I,0)),"")</f>
        <v>112</v>
      </c>
      <c r="I36" s="5">
        <f ca="1">IFERROR(INDEX(PUNT_L10gamesAVG!B:B,MATCH(Sheet2!$C36,PUNT_L10gamesAVG!$I:$I,0)),"")</f>
        <v>118</v>
      </c>
      <c r="J36" s="5">
        <f ca="1">IFERROR(INDEX(PUNT_L5gamesAVG!B:B,MATCH(Sheet2!$C36,PUNT_L5gamesAVG!$I:$I,0)),"")</f>
        <v>99</v>
      </c>
      <c r="K36" s="77"/>
      <c r="L36" s="50" t="str">
        <f t="array" aca="1" ref="L36" ca="1">IFERROR(INDEX(Roster!$K$1:$K$1501,MATCH(1,(Sheet2!$B36=Roster!$C$1:$C$1501)*(Sheet2!L$24=Roster!$B$1:$B$1501),0)),"x")</f>
        <v>G</v>
      </c>
      <c r="M36" s="46" t="str">
        <f t="array" aca="1" ref="M36" ca="1">IFERROR(INDEX(Roster!$K$1:$K$1501,MATCH(1,(Sheet2!$B36=Roster!$C$1:$C$1501)*(Sheet2!M$24=Roster!$B$1:$B$1501),0)),"x")</f>
        <v>G</v>
      </c>
      <c r="N36" s="46" t="str">
        <f t="array" aca="1" ref="N36" ca="1">IFERROR(INDEX(Roster!$K$1:$K$1501,MATCH(1,(Sheet2!$B36=Roster!$C$1:$C$1501)*(Sheet2!N$24=Roster!$B$1:$B$1501),0)),"x")</f>
        <v>G</v>
      </c>
      <c r="O36" s="46" t="str">
        <f t="array" aca="1" ref="O36" ca="1">IFERROR(INDEX(Roster!$K$1:$K$1501,MATCH(1,(Sheet2!$B36=Roster!$C$1:$C$1501)*(Sheet2!O$24=Roster!$B$1:$B$1501),0)),"x")</f>
        <v>G</v>
      </c>
      <c r="P36" s="46" t="str">
        <f t="array" aca="1" ref="P36" ca="1">IFERROR(INDEX(Roster!$K$1:$K$1501,MATCH(1,(Sheet2!$B36=Roster!$C$1:$C$1501)*(Sheet2!P$24=Roster!$B$1:$B$1501),0)),"x")</f>
        <v>G</v>
      </c>
      <c r="Q36" s="46" t="str">
        <f t="array" aca="1" ref="Q36" ca="1">IFERROR(INDEX(Roster!$K$1:$K$1501,MATCH(1,(Sheet2!$B36=Roster!$C$1:$C$1501)*(Sheet2!Q$24=Roster!$B$1:$B$1501),0)),"x")</f>
        <v>BN</v>
      </c>
      <c r="R36" s="46" t="str">
        <f t="array" aca="1" ref="R36" ca="1">IFERROR(INDEX(Roster!$K$1:$K$1501,MATCH(1,(Sheet2!$B36=Roster!$C$1:$C$1501)*(Sheet2!R$24=Roster!$B$1:$B$1501),0)),"x")</f>
        <v>G</v>
      </c>
      <c r="S36" s="51">
        <f t="shared" ca="1" si="12"/>
        <v>2</v>
      </c>
      <c r="T36" s="85"/>
      <c r="U36" s="11">
        <f ca="1">COUNTIFS('NBA Schedule'!$D:$D,Sheet2!$D36,'NBA Schedule'!$B:$B,Sheet2!U$23)+COUNTIFS('NBA Schedule'!$F:$F,Sheet2!$D36,'NBA Schedule'!$B:$B,Sheet2!U$23)</f>
        <v>1</v>
      </c>
      <c r="V36" s="19">
        <f ca="1">COUNTIFS('NBA Schedule'!$D:$D,Sheet2!$D36,'NBA Schedule'!$B:$B,Sheet2!V$23)+COUNTIFS('NBA Schedule'!$F:$F,Sheet2!$D36,'NBA Schedule'!$B:$B,Sheet2!V$23)</f>
        <v>0</v>
      </c>
      <c r="W36" s="19">
        <f ca="1">COUNTIFS('NBA Schedule'!$D:$D,Sheet2!$D36,'NBA Schedule'!$B:$B,Sheet2!W$23)+COUNTIFS('NBA Schedule'!$F:$F,Sheet2!$D36,'NBA Schedule'!$B:$B,Sheet2!W$23)</f>
        <v>1</v>
      </c>
      <c r="X36" s="19">
        <f ca="1">COUNTIFS('NBA Schedule'!$D:$D,Sheet2!$D36,'NBA Schedule'!$B:$B,Sheet2!X$23)+COUNTIFS('NBA Schedule'!$F:$F,Sheet2!$D36,'NBA Schedule'!$B:$B,Sheet2!X$23)</f>
        <v>0</v>
      </c>
      <c r="Y36" s="19">
        <f ca="1">COUNTIFS('NBA Schedule'!$D:$D,Sheet2!$D36,'NBA Schedule'!$B:$B,Sheet2!Y$23)+COUNTIFS('NBA Schedule'!$F:$F,Sheet2!$D36,'NBA Schedule'!$B:$B,Sheet2!Y$23)</f>
        <v>1</v>
      </c>
      <c r="Z36" s="19">
        <f ca="1">COUNTIFS('NBA Schedule'!$D:$D,Sheet2!$D36,'NBA Schedule'!$B:$B,Sheet2!Z$23)+COUNTIFS('NBA Schedule'!$F:$F,Sheet2!$D36,'NBA Schedule'!$B:$B,Sheet2!Z$23)</f>
        <v>0</v>
      </c>
      <c r="AA36" s="20">
        <f ca="1">COUNTIFS('NBA Schedule'!$D:$D,Sheet2!$D36,'NBA Schedule'!$B:$B,Sheet2!AA$23)+COUNTIFS('NBA Schedule'!$F:$F,Sheet2!$D36,'NBA Schedule'!$B:$B,Sheet2!AA$23)</f>
        <v>1</v>
      </c>
      <c r="AB36" s="20">
        <f t="shared" ca="1" si="13"/>
        <v>4</v>
      </c>
      <c r="AC36" s="74"/>
      <c r="AD36" s="62">
        <f ca="1">IFERROR(INDEX(PUNT_L10gamesAVG!O:O,MATCH($C36,PUNT_L10gamesAVG!$I:$I,0)),"")</f>
        <v>31.064999999999998</v>
      </c>
      <c r="AE36" s="63">
        <f t="shared" ca="1" si="14"/>
        <v>5.1000000000000005</v>
      </c>
      <c r="AF36" s="63">
        <f ca="1">IFERROR(INDEX(PUNT_L10gamesAVG!W:W,MATCH($C36,PUNT_L10gamesAVG!$I:$I,0)),"")</f>
        <v>12.8</v>
      </c>
      <c r="AG36" s="64">
        <f ca="1">IFERROR(INDEX(PUNT_L10gamesAVG!V:V,MATCH($C36,PUNT_L10gamesAVG!$I:$I,0)),"")</f>
        <v>0.3984375</v>
      </c>
      <c r="AH36" s="63">
        <f t="shared" ca="1" si="15"/>
        <v>3.1999999999999997</v>
      </c>
      <c r="AI36" s="63">
        <f ca="1">IFERROR(INDEX(PUNT_L10gamesAVG!Y:Y,MATCH($C36,PUNT_L10gamesAVG!$I:$I,0)),"")</f>
        <v>4.0999999999999996</v>
      </c>
      <c r="AJ36" s="64">
        <f ca="1">IFERROR(INDEX(PUNT_L10gamesAVG!X:X,MATCH($C36,PUNT_L10gamesAVG!$I:$I,0)),"")</f>
        <v>0.78048780487804881</v>
      </c>
      <c r="AK36" s="63">
        <f ca="1">IFERROR(INDEX(PUNT_L10gamesAVG!Q:Q,MATCH($C36,PUNT_L10gamesAVG!$I:$I,0)),"")</f>
        <v>2.1</v>
      </c>
      <c r="AL36" s="63">
        <f ca="1">IFERROR(INDEX(PUNT_L10gamesAVG!P:P,MATCH($C36,PUNT_L10gamesAVG!$I:$I,0)),"")</f>
        <v>15.5</v>
      </c>
      <c r="AM36" s="63">
        <f ca="1">IFERROR(INDEX(PUNT_L10gamesAVG!R:R,MATCH($C36,PUNT_L10gamesAVG!$I:$I,0)),"")</f>
        <v>4</v>
      </c>
      <c r="AN36" s="63">
        <f ca="1">IFERROR(INDEX(PUNT_L10gamesAVG!S:S,MATCH($C36,PUNT_L10gamesAVG!$I:$I,0)),"")</f>
        <v>5.5</v>
      </c>
      <c r="AO36" s="63">
        <f ca="1">IFERROR(INDEX(PUNT_L10gamesAVG!T:T,MATCH($C36,PUNT_L10gamesAVG!$I:$I,0)),"")</f>
        <v>0.4</v>
      </c>
      <c r="AP36" s="63">
        <f ca="1">IFERROR(INDEX(PUNT_L10gamesAVG!U:U,MATCH($C36,PUNT_L10gamesAVG!$I:$I,0)),"")</f>
        <v>0</v>
      </c>
      <c r="AQ36" s="65">
        <f ca="1">IFERROR(INDEX(PUNT_L10gamesAVG!Z:Z,MATCH($C36,PUNT_L10gamesAVG!$I:$I,0)),"")</f>
        <v>1.3</v>
      </c>
    </row>
    <row r="37" spans="1:43" x14ac:dyDescent="0.2">
      <c r="A37" s="5">
        <v>13</v>
      </c>
      <c r="B37" s="5">
        <f ca="1">IFERROR(INDEX(OFFSET(Team!$B$1,MATCH($C$24,Team!$A:$A,0)-1,0,COUNTIF(Team!$A:$A,Sheet2!$C$24),1),MATCH($A37,OFFSET(Team!$K$1,MATCH($C$24,Team!$A:$A,0)-1,0,COUNTIF(Team!$A:$A,Sheet2!$C$24),1),0)),"")</f>
        <v>5487</v>
      </c>
      <c r="C37" s="3" t="str">
        <f ca="1">IFERROR(INDEX(OFFSET(Team!$H$1,MATCH($C$24,Team!$A:$A,0)-1,0,COUNTIF(Team!$A:$A,Sheet2!$C$24),1),MATCH($A37,OFFSET(Team!$K$1,MATCH($C$24,Team!$A:$A,0)-1,0,COUNTIF(Team!$A:$A,Sheet2!$C$24),1),0)),"")</f>
        <v>Larry Nance Jr.</v>
      </c>
      <c r="D37" s="6" t="str">
        <f ca="1">IFERROR(INDEX(Team!I:I,MATCH($C37,Team!$H:$H,0)),"")</f>
        <v>CLE</v>
      </c>
      <c r="E37" s="6" t="str">
        <f ca="1">IFERROR(INDEX(Team!F:F,MATCH($C37,Team!$H:$H,0)),"")</f>
        <v>F,C</v>
      </c>
      <c r="F37" s="15">
        <f ca="1">IFERROR(INDEX(PUNT_SeasonAVG!C:C,MATCH(Sheet2!$C37,PUNT_SeasonAVG!$I:$I,0)),"")</f>
        <v>82.5</v>
      </c>
      <c r="G37" s="5">
        <f ca="1">IFERROR(INDEX(PUNT_SeasonAVG!D:D,MATCH(Sheet2!$C37,PUNT_SeasonAVG!$I:$I,0)),"")</f>
        <v>78</v>
      </c>
      <c r="H37" s="5">
        <f ca="1">IFERROR(INDEX(PUNT_SeasonAVG!B:B,MATCH(Sheet2!$C37,PUNT_SeasonAVG!$I:$I,0)),"")</f>
        <v>116</v>
      </c>
      <c r="I37" s="5">
        <f ca="1">IFERROR(INDEX(PUNT_L10gamesAVG!B:B,MATCH(Sheet2!$C37,PUNT_L10gamesAVG!$I:$I,0)),"")</f>
        <v>90</v>
      </c>
      <c r="J37" s="5">
        <f ca="1">IFERROR(INDEX(PUNT_L5gamesAVG!B:B,MATCH(Sheet2!$C37,PUNT_L5gamesAVG!$I:$I,0)),"")</f>
        <v>87</v>
      </c>
      <c r="K37" s="77"/>
      <c r="L37" s="50" t="str">
        <f t="array" aca="1" ref="L37" ca="1">IFERROR(INDEX(Roster!$K$1:$K$1501,MATCH(1,(Sheet2!$B37=Roster!$C$1:$C$1501)*(Sheet2!L$24=Roster!$B$1:$B$1501),0)),"x")</f>
        <v>F</v>
      </c>
      <c r="M37" s="46" t="str">
        <f t="array" aca="1" ref="M37" ca="1">IFERROR(INDEX(Roster!$K$1:$K$1501,MATCH(1,(Sheet2!$B37=Roster!$C$1:$C$1501)*(Sheet2!M$24=Roster!$B$1:$B$1501),0)),"x")</f>
        <v>F</v>
      </c>
      <c r="N37" s="46" t="str">
        <f t="array" aca="1" ref="N37" ca="1">IFERROR(INDEX(Roster!$K$1:$K$1501,MATCH(1,(Sheet2!$B37=Roster!$C$1:$C$1501)*(Sheet2!N$24=Roster!$B$1:$B$1501),0)),"x")</f>
        <v>F</v>
      </c>
      <c r="O37" s="46" t="str">
        <f t="array" aca="1" ref="O37" ca="1">IFERROR(INDEX(Roster!$K$1:$K$1501,MATCH(1,(Sheet2!$B37=Roster!$C$1:$C$1501)*(Sheet2!O$24=Roster!$B$1:$B$1501),0)),"x")</f>
        <v>F</v>
      </c>
      <c r="P37" s="46" t="str">
        <f t="array" aca="1" ref="P37" ca="1">IFERROR(INDEX(Roster!$K$1:$K$1501,MATCH(1,(Sheet2!$B37=Roster!$C$1:$C$1501)*(Sheet2!P$24=Roster!$B$1:$B$1501),0)),"x")</f>
        <v>F</v>
      </c>
      <c r="Q37" s="46" t="str">
        <f t="array" aca="1" ref="Q37" ca="1">IFERROR(INDEX(Roster!$K$1:$K$1501,MATCH(1,(Sheet2!$B37=Roster!$C$1:$C$1501)*(Sheet2!Q$24=Roster!$B$1:$B$1501),0)),"x")</f>
        <v>F</v>
      </c>
      <c r="R37" s="46" t="str">
        <f t="array" aca="1" ref="R37" ca="1">IFERROR(INDEX(Roster!$K$1:$K$1501,MATCH(1,(Sheet2!$B37=Roster!$C$1:$C$1501)*(Sheet2!R$24=Roster!$B$1:$B$1501),0)),"x")</f>
        <v>BN</v>
      </c>
      <c r="S37" s="51">
        <f t="shared" ca="1" si="12"/>
        <v>1</v>
      </c>
      <c r="T37" s="85"/>
      <c r="U37" s="11">
        <f ca="1">COUNTIFS('NBA Schedule'!$D:$D,Sheet2!$D37,'NBA Schedule'!$B:$B,Sheet2!U$23)+COUNTIFS('NBA Schedule'!$F:$F,Sheet2!$D37,'NBA Schedule'!$B:$B,Sheet2!U$23)</f>
        <v>1</v>
      </c>
      <c r="V37" s="19">
        <f ca="1">COUNTIFS('NBA Schedule'!$D:$D,Sheet2!$D37,'NBA Schedule'!$B:$B,Sheet2!V$23)+COUNTIFS('NBA Schedule'!$F:$F,Sheet2!$D37,'NBA Schedule'!$B:$B,Sheet2!V$23)</f>
        <v>0</v>
      </c>
      <c r="W37" s="19">
        <f ca="1">COUNTIFS('NBA Schedule'!$D:$D,Sheet2!$D37,'NBA Schedule'!$B:$B,Sheet2!W$23)+COUNTIFS('NBA Schedule'!$F:$F,Sheet2!$D37,'NBA Schedule'!$B:$B,Sheet2!W$23)</f>
        <v>1</v>
      </c>
      <c r="X37" s="19">
        <f ca="1">COUNTIFS('NBA Schedule'!$D:$D,Sheet2!$D37,'NBA Schedule'!$B:$B,Sheet2!X$23)+COUNTIFS('NBA Schedule'!$F:$F,Sheet2!$D37,'NBA Schedule'!$B:$B,Sheet2!X$23)</f>
        <v>0</v>
      </c>
      <c r="Y37" s="19">
        <f ca="1">COUNTIFS('NBA Schedule'!$D:$D,Sheet2!$D37,'NBA Schedule'!$B:$B,Sheet2!Y$23)+COUNTIFS('NBA Schedule'!$F:$F,Sheet2!$D37,'NBA Schedule'!$B:$B,Sheet2!Y$23)</f>
        <v>1</v>
      </c>
      <c r="Z37" s="19">
        <f ca="1">COUNTIFS('NBA Schedule'!$D:$D,Sheet2!$D37,'NBA Schedule'!$B:$B,Sheet2!Z$23)+COUNTIFS('NBA Schedule'!$F:$F,Sheet2!$D37,'NBA Schedule'!$B:$B,Sheet2!Z$23)</f>
        <v>0</v>
      </c>
      <c r="AA37" s="20">
        <f ca="1">COUNTIFS('NBA Schedule'!$D:$D,Sheet2!$D37,'NBA Schedule'!$B:$B,Sheet2!AA$23)+COUNTIFS('NBA Schedule'!$F:$F,Sheet2!$D37,'NBA Schedule'!$B:$B,Sheet2!AA$23)</f>
        <v>0</v>
      </c>
      <c r="AB37" s="20">
        <f t="shared" ca="1" si="13"/>
        <v>3</v>
      </c>
      <c r="AC37" s="74"/>
      <c r="AD37" s="62">
        <f ca="1">IFERROR(INDEX(PUNT_L10gamesAVG!O:O,MATCH($C37,PUNT_L10gamesAVG!$I:$I,0)),"")</f>
        <v>25.925000000000004</v>
      </c>
      <c r="AE37" s="63">
        <f t="shared" ca="1" si="14"/>
        <v>4.3</v>
      </c>
      <c r="AF37" s="63">
        <f ca="1">IFERROR(INDEX(PUNT_L10gamesAVG!W:W,MATCH($C37,PUNT_L10gamesAVG!$I:$I,0)),"")</f>
        <v>7.5</v>
      </c>
      <c r="AG37" s="64">
        <f ca="1">IFERROR(INDEX(PUNT_L10gamesAVG!V:V,MATCH($C37,PUNT_L10gamesAVG!$I:$I,0)),"")</f>
        <v>0.57333333333333336</v>
      </c>
      <c r="AH37" s="63">
        <f t="shared" ca="1" si="15"/>
        <v>1.2999999999999998</v>
      </c>
      <c r="AI37" s="63">
        <f ca="1">IFERROR(INDEX(PUNT_L10gamesAVG!Y:Y,MATCH($C37,PUNT_L10gamesAVG!$I:$I,0)),"")</f>
        <v>1.7</v>
      </c>
      <c r="AJ37" s="64">
        <f ca="1">IFERROR(INDEX(PUNT_L10gamesAVG!X:X,MATCH($C37,PUNT_L10gamesAVG!$I:$I,0)),"")</f>
        <v>0.76470588235294112</v>
      </c>
      <c r="AK37" s="63">
        <f ca="1">IFERROR(INDEX(PUNT_L10gamesAVG!Q:Q,MATCH($C37,PUNT_L10gamesAVG!$I:$I,0)),"")</f>
        <v>1.3</v>
      </c>
      <c r="AL37" s="63">
        <f ca="1">IFERROR(INDEX(PUNT_L10gamesAVG!P:P,MATCH($C37,PUNT_L10gamesAVG!$I:$I,0)),"")</f>
        <v>11.2</v>
      </c>
      <c r="AM37" s="63">
        <f ca="1">IFERROR(INDEX(PUNT_L10gamesAVG!R:R,MATCH($C37,PUNT_L10gamesAVG!$I:$I,0)),"")</f>
        <v>8.1</v>
      </c>
      <c r="AN37" s="63">
        <f ca="1">IFERROR(INDEX(PUNT_L10gamesAVG!S:S,MATCH($C37,PUNT_L10gamesAVG!$I:$I,0)),"")</f>
        <v>1.3</v>
      </c>
      <c r="AO37" s="63">
        <f ca="1">IFERROR(INDEX(PUNT_L10gamesAVG!T:T,MATCH($C37,PUNT_L10gamesAVG!$I:$I,0)),"")</f>
        <v>1.6</v>
      </c>
      <c r="AP37" s="63">
        <f ca="1">IFERROR(INDEX(PUNT_L10gamesAVG!U:U,MATCH($C37,PUNT_L10gamesAVG!$I:$I,0)),"")</f>
        <v>0.3</v>
      </c>
      <c r="AQ37" s="65">
        <f ca="1">IFERROR(INDEX(PUNT_L10gamesAVG!Z:Z,MATCH($C37,PUNT_L10gamesAVG!$I:$I,0)),"")</f>
        <v>0.6</v>
      </c>
    </row>
    <row r="38" spans="1:43" x14ac:dyDescent="0.2">
      <c r="A38" s="5">
        <v>14</v>
      </c>
      <c r="B38" s="5">
        <f ca="1">IFERROR(INDEX(OFFSET(Team!$B$1,MATCH($C$24,Team!$A:$A,0)-1,0,COUNTIF(Team!$A:$A,Sheet2!$C$24),1),MATCH($A38,OFFSET(Team!$K$1,MATCH($C$24,Team!$A:$A,0)-1,0,COUNTIF(Team!$A:$A,Sheet2!$C$24),1),0)),"")</f>
        <v>4325</v>
      </c>
      <c r="C38" s="3" t="str">
        <f ca="1">IFERROR(INDEX(OFFSET(Team!$H$1,MATCH($C$24,Team!$A:$A,0)-1,0,COUNTIF(Team!$A:$A,Sheet2!$C$24),1),MATCH($A38,OFFSET(Team!$K$1,MATCH($C$24,Team!$A:$A,0)-1,0,COUNTIF(Team!$A:$A,Sheet2!$C$24),1),0)),"")</f>
        <v>Marc Gasol</v>
      </c>
      <c r="D38" s="6" t="str">
        <f ca="1">IFERROR(INDEX(Team!I:I,MATCH($C38,Team!$H:$H,0)),"")</f>
        <v>TOR</v>
      </c>
      <c r="E38" s="6" t="str">
        <f ca="1">IFERROR(INDEX(Team!F:F,MATCH($C38,Team!$H:$H,0)),"")</f>
        <v>C</v>
      </c>
      <c r="F38" s="15">
        <f ca="1">IFERROR(INDEX(PUNT_SeasonAVG!C:C,MATCH(Sheet2!$C38,PUNT_SeasonAVG!$I:$I,0)),"")</f>
        <v>80.599999999999994</v>
      </c>
      <c r="G38" s="5">
        <f ca="1">IFERROR(INDEX(PUNT_SeasonAVG!D:D,MATCH(Sheet2!$C38,PUNT_SeasonAVG!$I:$I,0)),"")</f>
        <v>76</v>
      </c>
      <c r="H38" s="5">
        <f ca="1">IFERROR(INDEX(PUNT_SeasonAVG!B:B,MATCH(Sheet2!$C38,PUNT_SeasonAVG!$I:$I,0)),"")</f>
        <v>126</v>
      </c>
      <c r="I38" s="5">
        <f ca="1">IFERROR(INDEX(PUNT_L10gamesAVG!B:B,MATCH(Sheet2!$C38,PUNT_L10gamesAVG!$I:$I,0)),"")</f>
        <v>95</v>
      </c>
      <c r="J38" s="5">
        <f ca="1">IFERROR(INDEX(PUNT_L5gamesAVG!B:B,MATCH(Sheet2!$C38,PUNT_L5gamesAVG!$I:$I,0)),"")</f>
        <v>94</v>
      </c>
      <c r="K38" s="77"/>
      <c r="L38" s="50" t="str">
        <f t="array" aca="1" ref="L38" ca="1">IFERROR(INDEX(Roster!$K$1:$K$1501,MATCH(1,(Sheet2!$B38=Roster!$C$1:$C$1501)*(Sheet2!L$24=Roster!$B$1:$B$1501),0)),"x")</f>
        <v>Util</v>
      </c>
      <c r="M38" s="46" t="str">
        <f t="array" aca="1" ref="M38" ca="1">IFERROR(INDEX(Roster!$K$1:$K$1501,MATCH(1,(Sheet2!$B38=Roster!$C$1:$C$1501)*(Sheet2!M$24=Roster!$B$1:$B$1501),0)),"x")</f>
        <v>Util</v>
      </c>
      <c r="N38" s="46" t="str">
        <f t="array" aca="1" ref="N38" ca="1">IFERROR(INDEX(Roster!$K$1:$K$1501,MATCH(1,(Sheet2!$B38=Roster!$C$1:$C$1501)*(Sheet2!N$24=Roster!$B$1:$B$1501),0)),"x")</f>
        <v>BN</v>
      </c>
      <c r="O38" s="46" t="str">
        <f t="array" aca="1" ref="O38" ca="1">IFERROR(INDEX(Roster!$K$1:$K$1501,MATCH(1,(Sheet2!$B38=Roster!$C$1:$C$1501)*(Sheet2!O$24=Roster!$B$1:$B$1501),0)),"x")</f>
        <v>Util</v>
      </c>
      <c r="P38" s="46" t="str">
        <f t="array" aca="1" ref="P38" ca="1">IFERROR(INDEX(Roster!$K$1:$K$1501,MATCH(1,(Sheet2!$B38=Roster!$C$1:$C$1501)*(Sheet2!P$24=Roster!$B$1:$B$1501),0)),"x")</f>
        <v>C</v>
      </c>
      <c r="Q38" s="46" t="str">
        <f t="array" aca="1" ref="Q38" ca="1">IFERROR(INDEX(Roster!$K$1:$K$1501,MATCH(1,(Sheet2!$B38=Roster!$C$1:$C$1501)*(Sheet2!Q$24=Roster!$B$1:$B$1501),0)),"x")</f>
        <v>Util</v>
      </c>
      <c r="R38" s="46" t="str">
        <f t="array" aca="1" ref="R38" ca="1">IFERROR(INDEX(Roster!$K$1:$K$1501,MATCH(1,(Sheet2!$B38=Roster!$C$1:$C$1501)*(Sheet2!R$24=Roster!$B$1:$B$1501),0)),"x")</f>
        <v>C</v>
      </c>
      <c r="S38" s="51">
        <f t="shared" ca="1" si="12"/>
        <v>2</v>
      </c>
      <c r="T38" s="85"/>
      <c r="U38" s="11">
        <f ca="1">COUNTIFS('NBA Schedule'!$D:$D,Sheet2!$D38,'NBA Schedule'!$B:$B,Sheet2!U$23)+COUNTIFS('NBA Schedule'!$F:$F,Sheet2!$D38,'NBA Schedule'!$B:$B,Sheet2!U$23)</f>
        <v>1</v>
      </c>
      <c r="V38" s="19">
        <f ca="1">COUNTIFS('NBA Schedule'!$D:$D,Sheet2!$D38,'NBA Schedule'!$B:$B,Sheet2!V$23)+COUNTIFS('NBA Schedule'!$F:$F,Sheet2!$D38,'NBA Schedule'!$B:$B,Sheet2!V$23)</f>
        <v>0</v>
      </c>
      <c r="W38" s="19">
        <f ca="1">COUNTIFS('NBA Schedule'!$D:$D,Sheet2!$D38,'NBA Schedule'!$B:$B,Sheet2!W$23)+COUNTIFS('NBA Schedule'!$F:$F,Sheet2!$D38,'NBA Schedule'!$B:$B,Sheet2!W$23)</f>
        <v>1</v>
      </c>
      <c r="X38" s="19">
        <f ca="1">COUNTIFS('NBA Schedule'!$D:$D,Sheet2!$D38,'NBA Schedule'!$B:$B,Sheet2!X$23)+COUNTIFS('NBA Schedule'!$F:$F,Sheet2!$D38,'NBA Schedule'!$B:$B,Sheet2!X$23)</f>
        <v>0</v>
      </c>
      <c r="Y38" s="19">
        <f ca="1">COUNTIFS('NBA Schedule'!$D:$D,Sheet2!$D38,'NBA Schedule'!$B:$B,Sheet2!Y$23)+COUNTIFS('NBA Schedule'!$F:$F,Sheet2!$D38,'NBA Schedule'!$B:$B,Sheet2!Y$23)</f>
        <v>1</v>
      </c>
      <c r="Z38" s="19">
        <f ca="1">COUNTIFS('NBA Schedule'!$D:$D,Sheet2!$D38,'NBA Schedule'!$B:$B,Sheet2!Z$23)+COUNTIFS('NBA Schedule'!$F:$F,Sheet2!$D38,'NBA Schedule'!$B:$B,Sheet2!Z$23)</f>
        <v>0</v>
      </c>
      <c r="AA38" s="20">
        <f ca="1">COUNTIFS('NBA Schedule'!$D:$D,Sheet2!$D38,'NBA Schedule'!$B:$B,Sheet2!AA$23)+COUNTIFS('NBA Schedule'!$F:$F,Sheet2!$D38,'NBA Schedule'!$B:$B,Sheet2!AA$23)</f>
        <v>1</v>
      </c>
      <c r="AB38" s="20">
        <f t="shared" ca="1" si="13"/>
        <v>4</v>
      </c>
      <c r="AC38" s="74"/>
      <c r="AD38" s="62">
        <f ca="1">IFERROR(INDEX(PUNT_L10gamesAVG!O:O,MATCH($C38,PUNT_L10gamesAVG!$I:$I,0)),"")</f>
        <v>30.329999999999995</v>
      </c>
      <c r="AE38" s="63">
        <f t="shared" ca="1" si="14"/>
        <v>1.5999999999999999</v>
      </c>
      <c r="AF38" s="63">
        <f ca="1">IFERROR(INDEX(PUNT_L10gamesAVG!W:W,MATCH($C38,PUNT_L10gamesAVG!$I:$I,0)),"")</f>
        <v>5.7</v>
      </c>
      <c r="AG38" s="64">
        <f ca="1">IFERROR(INDEX(PUNT_L10gamesAVG!V:V,MATCH($C38,PUNT_L10gamesAVG!$I:$I,0)),"")</f>
        <v>0.2807017543859649</v>
      </c>
      <c r="AH38" s="63">
        <f t="shared" ca="1" si="15"/>
        <v>0.5</v>
      </c>
      <c r="AI38" s="63">
        <f ca="1">IFERROR(INDEX(PUNT_L10gamesAVG!Y:Y,MATCH($C38,PUNT_L10gamesAVG!$I:$I,0)),"")</f>
        <v>0.7</v>
      </c>
      <c r="AJ38" s="64">
        <f ca="1">IFERROR(INDEX(PUNT_L10gamesAVG!X:X,MATCH($C38,PUNT_L10gamesAVG!$I:$I,0)),"")</f>
        <v>0.7142857142857143</v>
      </c>
      <c r="AK38" s="63">
        <f ca="1">IFERROR(INDEX(PUNT_L10gamesAVG!Q:Q,MATCH($C38,PUNT_L10gamesAVG!$I:$I,0)),"")</f>
        <v>1.2</v>
      </c>
      <c r="AL38" s="63">
        <f ca="1">IFERROR(INDEX(PUNT_L10gamesAVG!P:P,MATCH($C38,PUNT_L10gamesAVG!$I:$I,0)),"")</f>
        <v>4.9000000000000004</v>
      </c>
      <c r="AM38" s="63">
        <f ca="1">IFERROR(INDEX(PUNT_L10gamesAVG!R:R,MATCH($C38,PUNT_L10gamesAVG!$I:$I,0)),"")</f>
        <v>6.3</v>
      </c>
      <c r="AN38" s="63">
        <f ca="1">IFERROR(INDEX(PUNT_L10gamesAVG!S:S,MATCH($C38,PUNT_L10gamesAVG!$I:$I,0)),"")</f>
        <v>4.4000000000000004</v>
      </c>
      <c r="AO38" s="63">
        <f ca="1">IFERROR(INDEX(PUNT_L10gamesAVG!T:T,MATCH($C38,PUNT_L10gamesAVG!$I:$I,0)),"")</f>
        <v>0.8</v>
      </c>
      <c r="AP38" s="63">
        <f ca="1">IFERROR(INDEX(PUNT_L10gamesAVG!U:U,MATCH($C38,PUNT_L10gamesAVG!$I:$I,0)),"")</f>
        <v>1.5</v>
      </c>
      <c r="AQ38" s="65">
        <f ca="1">IFERROR(INDEX(PUNT_L10gamesAVG!Z:Z,MATCH($C38,PUNT_L10gamesAVG!$I:$I,0)),"")</f>
        <v>1.4</v>
      </c>
    </row>
    <row r="39" spans="1:43" x14ac:dyDescent="0.2">
      <c r="A39" s="5">
        <v>15</v>
      </c>
      <c r="B39" s="5">
        <f ca="1">IFERROR(INDEX(OFFSET(Team!$B$1,MATCH($C$24,Team!$A:$A,0)-1,0,COUNTIF(Team!$A:$A,Sheet2!$C$24),1),MATCH($A39,OFFSET(Team!$K$1,MATCH($C$24,Team!$A:$A,0)-1,0,COUNTIF(Team!$A:$A,Sheet2!$C$24),1),0)),"")</f>
        <v>6229</v>
      </c>
      <c r="C39" s="3" t="str">
        <f ca="1">IFERROR(INDEX(OFFSET(Team!$H$1,MATCH($C$24,Team!$A:$A,0)-1,0,COUNTIF(Team!$A:$A,Sheet2!$C$24),1),MATCH($A39,OFFSET(Team!$K$1,MATCH($C$24,Team!$A:$A,0)-1,0,COUNTIF(Team!$A:$A,Sheet2!$C$24),1),0)),"")</f>
        <v>Eric Paschall</v>
      </c>
      <c r="D39" s="6" t="str">
        <f ca="1">IFERROR(INDEX(Team!I:I,MATCH($C39,Team!$H:$H,0)),"")</f>
        <v>GSW</v>
      </c>
      <c r="E39" s="6" t="str">
        <f ca="1">IFERROR(INDEX(Team!F:F,MATCH($C39,Team!$H:$H,0)),"")</f>
        <v>F</v>
      </c>
      <c r="F39" s="15">
        <f ca="1">IFERROR(INDEX(PUNT_SeasonAVG!C:C,MATCH(Sheet2!$C39,PUNT_SeasonAVG!$I:$I,0)),"")</f>
        <v>129.9</v>
      </c>
      <c r="G39" s="5">
        <f ca="1">IFERROR(INDEX(PUNT_SeasonAVG!D:D,MATCH(Sheet2!$C39,PUNT_SeasonAVG!$I:$I,0)),"")</f>
        <v>673</v>
      </c>
      <c r="H39" s="5">
        <f ca="1">IFERROR(INDEX(PUNT_SeasonAVG!B:B,MATCH(Sheet2!$C39,PUNT_SeasonAVG!$I:$I,0)),"")</f>
        <v>161</v>
      </c>
      <c r="I39" s="5">
        <f ca="1">IFERROR(INDEX(PUNT_L10gamesAVG!B:B,MATCH(Sheet2!$C39,PUNT_L10gamesAVG!$I:$I,0)),"")</f>
        <v>203</v>
      </c>
      <c r="J39" s="5">
        <f ca="1">IFERROR(INDEX(PUNT_L5gamesAVG!B:B,MATCH(Sheet2!$C39,PUNT_L5gamesAVG!$I:$I,0)),"")</f>
        <v>178</v>
      </c>
      <c r="K39" s="77"/>
      <c r="L39" s="50" t="str">
        <f t="array" aca="1" ref="L39" ca="1">IFERROR(INDEX(Roster!$K$1:$K$1501,MATCH(1,(Sheet2!$B39=Roster!$C$1:$C$1501)*(Sheet2!L$24=Roster!$B$1:$B$1501),0)),"x")</f>
        <v>F</v>
      </c>
      <c r="M39" s="46" t="str">
        <f t="array" aca="1" ref="M39" ca="1">IFERROR(INDEX(Roster!$K$1:$K$1501,MATCH(1,(Sheet2!$B39=Roster!$C$1:$C$1501)*(Sheet2!M$24=Roster!$B$1:$B$1501),0)),"x")</f>
        <v>F</v>
      </c>
      <c r="N39" s="46" t="str">
        <f t="array" aca="1" ref="N39" ca="1">IFERROR(INDEX(Roster!$K$1:$K$1501,MATCH(1,(Sheet2!$B39=Roster!$C$1:$C$1501)*(Sheet2!N$24=Roster!$B$1:$B$1501),0)),"x")</f>
        <v>BN</v>
      </c>
      <c r="O39" s="46" t="str">
        <f t="array" aca="1" ref="O39" ca="1">IFERROR(INDEX(Roster!$K$1:$K$1501,MATCH(1,(Sheet2!$B39=Roster!$C$1:$C$1501)*(Sheet2!O$24=Roster!$B$1:$B$1501),0)),"x")</f>
        <v>F</v>
      </c>
      <c r="P39" s="46" t="str">
        <f t="array" aca="1" ref="P39" ca="1">IFERROR(INDEX(Roster!$K$1:$K$1501,MATCH(1,(Sheet2!$B39=Roster!$C$1:$C$1501)*(Sheet2!P$24=Roster!$B$1:$B$1501),0)),"x")</f>
        <v>BN</v>
      </c>
      <c r="Q39" s="46" t="str">
        <f t="array" aca="1" ref="Q39" ca="1">IFERROR(INDEX(Roster!$K$1:$K$1501,MATCH(1,(Sheet2!$B39=Roster!$C$1:$C$1501)*(Sheet2!Q$24=Roster!$B$1:$B$1501),0)),"x")</f>
        <v>F</v>
      </c>
      <c r="R39" s="46" t="str">
        <f t="array" aca="1" ref="R39" ca="1">IFERROR(INDEX(Roster!$K$1:$K$1501,MATCH(1,(Sheet2!$B39=Roster!$C$1:$C$1501)*(Sheet2!R$24=Roster!$B$1:$B$1501),0)),"x")</f>
        <v>F</v>
      </c>
      <c r="S39" s="51">
        <f t="shared" ca="1" si="12"/>
        <v>1</v>
      </c>
      <c r="T39" s="85"/>
      <c r="U39" s="11">
        <f ca="1">COUNTIFS('NBA Schedule'!$D:$D,Sheet2!$D39,'NBA Schedule'!$B:$B,Sheet2!U$23)+COUNTIFS('NBA Schedule'!$F:$F,Sheet2!$D39,'NBA Schedule'!$B:$B,Sheet2!U$23)</f>
        <v>1</v>
      </c>
      <c r="V39" s="19">
        <f ca="1">COUNTIFS('NBA Schedule'!$D:$D,Sheet2!$D39,'NBA Schedule'!$B:$B,Sheet2!V$23)+COUNTIFS('NBA Schedule'!$F:$F,Sheet2!$D39,'NBA Schedule'!$B:$B,Sheet2!V$23)</f>
        <v>0</v>
      </c>
      <c r="W39" s="19">
        <f ca="1">COUNTIFS('NBA Schedule'!$D:$D,Sheet2!$D39,'NBA Schedule'!$B:$B,Sheet2!W$23)+COUNTIFS('NBA Schedule'!$F:$F,Sheet2!$D39,'NBA Schedule'!$B:$B,Sheet2!W$23)</f>
        <v>1</v>
      </c>
      <c r="X39" s="19">
        <f ca="1">COUNTIFS('NBA Schedule'!$D:$D,Sheet2!$D39,'NBA Schedule'!$B:$B,Sheet2!X$23)+COUNTIFS('NBA Schedule'!$F:$F,Sheet2!$D39,'NBA Schedule'!$B:$B,Sheet2!X$23)</f>
        <v>0</v>
      </c>
      <c r="Y39" s="19">
        <f ca="1">COUNTIFS('NBA Schedule'!$D:$D,Sheet2!$D39,'NBA Schedule'!$B:$B,Sheet2!Y$23)+COUNTIFS('NBA Schedule'!$F:$F,Sheet2!$D39,'NBA Schedule'!$B:$B,Sheet2!Y$23)</f>
        <v>1</v>
      </c>
      <c r="Z39" s="19">
        <f ca="1">COUNTIFS('NBA Schedule'!$D:$D,Sheet2!$D39,'NBA Schedule'!$B:$B,Sheet2!Z$23)+COUNTIFS('NBA Schedule'!$F:$F,Sheet2!$D39,'NBA Schedule'!$B:$B,Sheet2!Z$23)</f>
        <v>0</v>
      </c>
      <c r="AA39" s="20">
        <f ca="1">COUNTIFS('NBA Schedule'!$D:$D,Sheet2!$D39,'NBA Schedule'!$B:$B,Sheet2!AA$23)+COUNTIFS('NBA Schedule'!$F:$F,Sheet2!$D39,'NBA Schedule'!$B:$B,Sheet2!AA$23)</f>
        <v>1</v>
      </c>
      <c r="AB39" s="20">
        <f t="shared" ca="1" si="13"/>
        <v>4</v>
      </c>
      <c r="AC39" s="74"/>
      <c r="AD39" s="62">
        <f ca="1">IFERROR(INDEX(PUNT_L10gamesAVG!O:O,MATCH($C39,PUNT_L10gamesAVG!$I:$I,0)),"")</f>
        <v>32.528333333333329</v>
      </c>
      <c r="AE39" s="63">
        <f t="shared" ca="1" si="14"/>
        <v>6.5</v>
      </c>
      <c r="AF39" s="63">
        <f ca="1">IFERROR(INDEX(PUNT_L10gamesAVG!W:W,MATCH($C39,PUNT_L10gamesAVG!$I:$I,0)),"")</f>
        <v>14</v>
      </c>
      <c r="AG39" s="64">
        <f ca="1">IFERROR(INDEX(PUNT_L10gamesAVG!V:V,MATCH($C39,PUNT_L10gamesAVG!$I:$I,0)),"")</f>
        <v>0.4642857142857143</v>
      </c>
      <c r="AH39" s="63">
        <f t="shared" ca="1" si="15"/>
        <v>3.4</v>
      </c>
      <c r="AI39" s="63">
        <f ca="1">IFERROR(INDEX(PUNT_L10gamesAVG!Y:Y,MATCH($C39,PUNT_L10gamesAVG!$I:$I,0)),"")</f>
        <v>4.5</v>
      </c>
      <c r="AJ39" s="64">
        <f ca="1">IFERROR(INDEX(PUNT_L10gamesAVG!X:X,MATCH($C39,PUNT_L10gamesAVG!$I:$I,0)),"")</f>
        <v>0.75555555555555554</v>
      </c>
      <c r="AK39" s="63">
        <f ca="1">IFERROR(INDEX(PUNT_L10gamesAVG!Q:Q,MATCH($C39,PUNT_L10gamesAVG!$I:$I,0)),"")</f>
        <v>0.6</v>
      </c>
      <c r="AL39" s="63">
        <f ca="1">IFERROR(INDEX(PUNT_L10gamesAVG!P:P,MATCH($C39,PUNT_L10gamesAVG!$I:$I,0)),"")</f>
        <v>17</v>
      </c>
      <c r="AM39" s="63">
        <f ca="1">IFERROR(INDEX(PUNT_L10gamesAVG!R:R,MATCH($C39,PUNT_L10gamesAVG!$I:$I,0)),"")</f>
        <v>6.1</v>
      </c>
      <c r="AN39" s="63">
        <f ca="1">IFERROR(INDEX(PUNT_L10gamesAVG!S:S,MATCH($C39,PUNT_L10gamesAVG!$I:$I,0)),"")</f>
        <v>1.6</v>
      </c>
      <c r="AO39" s="63">
        <f ca="1">IFERROR(INDEX(PUNT_L10gamesAVG!T:T,MATCH($C39,PUNT_L10gamesAVG!$I:$I,0)),"")</f>
        <v>0.3</v>
      </c>
      <c r="AP39" s="63">
        <f ca="1">IFERROR(INDEX(PUNT_L10gamesAVG!U:U,MATCH($C39,PUNT_L10gamesAVG!$I:$I,0)),"")</f>
        <v>0.3</v>
      </c>
      <c r="AQ39" s="65">
        <f ca="1">IFERROR(INDEX(PUNT_L10gamesAVG!Z:Z,MATCH($C39,PUNT_L10gamesAVG!$I:$I,0)),"")</f>
        <v>1.9</v>
      </c>
    </row>
    <row r="40" spans="1:43" x14ac:dyDescent="0.2">
      <c r="A40" s="5">
        <v>16</v>
      </c>
      <c r="B40" s="5" t="str">
        <f ca="1">IFERROR(INDEX(OFFSET(Team!$B$1,MATCH($C$24,Team!$A:$A,0)-1,0,COUNTIF(Team!$A:$A,Sheet2!$C$24),1),MATCH($A40,OFFSET(Team!$K$1,MATCH($C$24,Team!$A:$A,0)-1,0,COUNTIF(Team!$A:$A,Sheet2!$C$24),1),0)),"")</f>
        <v/>
      </c>
      <c r="C40" s="3" t="str">
        <f ca="1">IFERROR(INDEX(OFFSET(Team!$H$1,MATCH($C$24,Team!$A:$A,0)-1,0,COUNTIF(Team!$A:$A,Sheet2!$C$24),1),MATCH($A40,OFFSET(Team!$K$1,MATCH($C$24,Team!$A:$A,0)-1,0,COUNTIF(Team!$A:$A,Sheet2!$C$24),1),0)),"")</f>
        <v/>
      </c>
      <c r="D40" s="6" t="str">
        <f ca="1">IFERROR(INDEX(Team!I:I,MATCH($C40,Team!$H:$H,0)),"")</f>
        <v/>
      </c>
      <c r="E40" s="6" t="str">
        <f ca="1">IFERROR(INDEX(Team!F:F,MATCH($C40,Team!$H:$H,0)),"")</f>
        <v/>
      </c>
      <c r="F40" s="15" t="str">
        <f ca="1">IFERROR(INDEX(PUNT_SeasonAVG!C:C,MATCH(Sheet2!$C40,PUNT_SeasonAVG!$I:$I,0)),"")</f>
        <v/>
      </c>
      <c r="G40" s="5" t="str">
        <f ca="1">IFERROR(INDEX(PUNT_SeasonAVG!D:D,MATCH(Sheet2!$C40,PUNT_SeasonAVG!$I:$I,0)),"")</f>
        <v/>
      </c>
      <c r="H40" s="5" t="str">
        <f ca="1">IFERROR(INDEX(PUNT_SeasonAVG!B:B,MATCH(Sheet2!$C40,PUNT_SeasonAVG!$I:$I,0)),"")</f>
        <v/>
      </c>
      <c r="I40" s="5" t="str">
        <f ca="1">IFERROR(INDEX(PUNT_L10gamesAVG!B:B,MATCH(Sheet2!$C40,PUNT_L10gamesAVG!$I:$I,0)),"")</f>
        <v/>
      </c>
      <c r="J40" s="5" t="str">
        <f ca="1">IFERROR(INDEX(PUNT_L5gamesAVG!B:B,MATCH(Sheet2!$C40,PUNT_L5gamesAVG!$I:$I,0)),"")</f>
        <v/>
      </c>
      <c r="K40" s="77"/>
      <c r="L40" s="50" t="str">
        <f t="array" aca="1" ref="L40" ca="1">IFERROR(INDEX(Roster!$K$1:$K$1501,MATCH(1,(Sheet2!$B40=Roster!$C$1:$C$1501)*(Sheet2!L$24=Roster!$B$1:$B$1501),0)),"x")</f>
        <v>x</v>
      </c>
      <c r="M40" s="46" t="str">
        <f t="array" aca="1" ref="M40" ca="1">IFERROR(INDEX(Roster!$K$1:$K$1501,MATCH(1,(Sheet2!$B40=Roster!$C$1:$C$1501)*(Sheet2!M$24=Roster!$B$1:$B$1501),0)),"x")</f>
        <v>x</v>
      </c>
      <c r="N40" s="46" t="str">
        <f t="array" aca="1" ref="N40" ca="1">IFERROR(INDEX(Roster!$K$1:$K$1501,MATCH(1,(Sheet2!$B40=Roster!$C$1:$C$1501)*(Sheet2!N$24=Roster!$B$1:$B$1501),0)),"x")</f>
        <v>x</v>
      </c>
      <c r="O40" s="46" t="str">
        <f t="array" aca="1" ref="O40" ca="1">IFERROR(INDEX(Roster!$K$1:$K$1501,MATCH(1,(Sheet2!$B40=Roster!$C$1:$C$1501)*(Sheet2!O$24=Roster!$B$1:$B$1501),0)),"x")</f>
        <v>x</v>
      </c>
      <c r="P40" s="46" t="str">
        <f t="array" aca="1" ref="P40" ca="1">IFERROR(INDEX(Roster!$K$1:$K$1501,MATCH(1,(Sheet2!$B40=Roster!$C$1:$C$1501)*(Sheet2!P$24=Roster!$B$1:$B$1501),0)),"x")</f>
        <v>x</v>
      </c>
      <c r="Q40" s="46" t="str">
        <f t="array" aca="1" ref="Q40" ca="1">IFERROR(INDEX(Roster!$K$1:$K$1501,MATCH(1,(Sheet2!$B40=Roster!$C$1:$C$1501)*(Sheet2!Q$24=Roster!$B$1:$B$1501),0)),"x")</f>
        <v>x</v>
      </c>
      <c r="R40" s="46" t="str">
        <f t="array" aca="1" ref="R40" ca="1">IFERROR(INDEX(Roster!$K$1:$K$1501,MATCH(1,(Sheet2!$B40=Roster!$C$1:$C$1501)*(Sheet2!R$24=Roster!$B$1:$B$1501),0)),"x")</f>
        <v>x</v>
      </c>
      <c r="S40" s="51">
        <f t="shared" ca="1" si="12"/>
        <v>0</v>
      </c>
      <c r="T40" s="85"/>
      <c r="U40" s="11">
        <f ca="1">COUNTIFS('NBA Schedule'!$D:$D,Sheet2!$D40,'NBA Schedule'!$B:$B,Sheet2!U$23)+COUNTIFS('NBA Schedule'!$F:$F,Sheet2!$D40,'NBA Schedule'!$B:$B,Sheet2!U$23)</f>
        <v>0</v>
      </c>
      <c r="V40" s="19">
        <f ca="1">COUNTIFS('NBA Schedule'!$D:$D,Sheet2!$D40,'NBA Schedule'!$B:$B,Sheet2!V$23)+COUNTIFS('NBA Schedule'!$F:$F,Sheet2!$D40,'NBA Schedule'!$B:$B,Sheet2!V$23)</f>
        <v>0</v>
      </c>
      <c r="W40" s="19">
        <f ca="1">COUNTIFS('NBA Schedule'!$D:$D,Sheet2!$D40,'NBA Schedule'!$B:$B,Sheet2!W$23)+COUNTIFS('NBA Schedule'!$F:$F,Sheet2!$D40,'NBA Schedule'!$B:$B,Sheet2!W$23)</f>
        <v>0</v>
      </c>
      <c r="X40" s="19">
        <f ca="1">COUNTIFS('NBA Schedule'!$D:$D,Sheet2!$D40,'NBA Schedule'!$B:$B,Sheet2!X$23)+COUNTIFS('NBA Schedule'!$F:$F,Sheet2!$D40,'NBA Schedule'!$B:$B,Sheet2!X$23)</f>
        <v>0</v>
      </c>
      <c r="Y40" s="19">
        <f ca="1">COUNTIFS('NBA Schedule'!$D:$D,Sheet2!$D40,'NBA Schedule'!$B:$B,Sheet2!Y$23)+COUNTIFS('NBA Schedule'!$F:$F,Sheet2!$D40,'NBA Schedule'!$B:$B,Sheet2!Y$23)</f>
        <v>0</v>
      </c>
      <c r="Z40" s="19">
        <f ca="1">COUNTIFS('NBA Schedule'!$D:$D,Sheet2!$D40,'NBA Schedule'!$B:$B,Sheet2!Z$23)+COUNTIFS('NBA Schedule'!$F:$F,Sheet2!$D40,'NBA Schedule'!$B:$B,Sheet2!Z$23)</f>
        <v>0</v>
      </c>
      <c r="AA40" s="20">
        <f ca="1">COUNTIFS('NBA Schedule'!$D:$D,Sheet2!$D40,'NBA Schedule'!$B:$B,Sheet2!AA$23)+COUNTIFS('NBA Schedule'!$F:$F,Sheet2!$D40,'NBA Schedule'!$B:$B,Sheet2!AA$23)</f>
        <v>0</v>
      </c>
      <c r="AB40" s="20">
        <f t="shared" ca="1" si="13"/>
        <v>0</v>
      </c>
      <c r="AC40" s="74"/>
      <c r="AD40" s="62" t="str">
        <f ca="1">IFERROR(INDEX(PUNT_L10gamesAVG!O:O,MATCH($C40,PUNT_L10gamesAVG!$I:$I,0)),"")</f>
        <v/>
      </c>
      <c r="AE40" s="63" t="str">
        <f t="shared" ca="1" si="14"/>
        <v/>
      </c>
      <c r="AF40" s="63" t="str">
        <f ca="1">IFERROR(INDEX(PUNT_L10gamesAVG!W:W,MATCH($C40,PUNT_L10gamesAVG!$I:$I,0)),"")</f>
        <v/>
      </c>
      <c r="AG40" s="64" t="str">
        <f ca="1">IFERROR(INDEX(PUNT_L10gamesAVG!V:V,MATCH($C40,PUNT_L10gamesAVG!$I:$I,0)),"")</f>
        <v/>
      </c>
      <c r="AH40" s="63" t="str">
        <f t="shared" ca="1" si="15"/>
        <v/>
      </c>
      <c r="AI40" s="63" t="str">
        <f ca="1">IFERROR(INDEX(PUNT_L10gamesAVG!Y:Y,MATCH($C40,PUNT_L10gamesAVG!$I:$I,0)),"")</f>
        <v/>
      </c>
      <c r="AJ40" s="64" t="str">
        <f ca="1">IFERROR(INDEX(PUNT_L10gamesAVG!X:X,MATCH($C40,PUNT_L10gamesAVG!$I:$I,0)),"")</f>
        <v/>
      </c>
      <c r="AK40" s="63" t="str">
        <f ca="1">IFERROR(INDEX(PUNT_L10gamesAVG!Q:Q,MATCH($C40,PUNT_L10gamesAVG!$I:$I,0)),"")</f>
        <v/>
      </c>
      <c r="AL40" s="63" t="str">
        <f ca="1">IFERROR(INDEX(PUNT_L10gamesAVG!P:P,MATCH($C40,PUNT_L10gamesAVG!$I:$I,0)),"")</f>
        <v/>
      </c>
      <c r="AM40" s="63" t="str">
        <f ca="1">IFERROR(INDEX(PUNT_L10gamesAVG!R:R,MATCH($C40,PUNT_L10gamesAVG!$I:$I,0)),"")</f>
        <v/>
      </c>
      <c r="AN40" s="63" t="str">
        <f ca="1">IFERROR(INDEX(PUNT_L10gamesAVG!S:S,MATCH($C40,PUNT_L10gamesAVG!$I:$I,0)),"")</f>
        <v/>
      </c>
      <c r="AO40" s="63" t="str">
        <f ca="1">IFERROR(INDEX(PUNT_L10gamesAVG!T:T,MATCH($C40,PUNT_L10gamesAVG!$I:$I,0)),"")</f>
        <v/>
      </c>
      <c r="AP40" s="63" t="str">
        <f ca="1">IFERROR(INDEX(PUNT_L10gamesAVG!U:U,MATCH($C40,PUNT_L10gamesAVG!$I:$I,0)),"")</f>
        <v/>
      </c>
      <c r="AQ40" s="65" t="str">
        <f ca="1">IFERROR(INDEX(PUNT_L10gamesAVG!Z:Z,MATCH($C40,PUNT_L10gamesAVG!$I:$I,0)),"")</f>
        <v/>
      </c>
    </row>
    <row r="41" spans="1:43" x14ac:dyDescent="0.2">
      <c r="A41" s="5">
        <v>17</v>
      </c>
      <c r="B41" s="5" t="str">
        <f ca="1">IFERROR(INDEX(OFFSET(Team!$B$1,MATCH($C$24,Team!$A:$A,0)-1,0,COUNTIF(Team!$A:$A,Sheet2!$C$24),1),MATCH($A41,OFFSET(Team!$K$1,MATCH($C$24,Team!$A:$A,0)-1,0,COUNTIF(Team!$A:$A,Sheet2!$C$24),1),0)),"")</f>
        <v/>
      </c>
      <c r="C41" s="3" t="str">
        <f ca="1">IFERROR(INDEX(OFFSET(Team!$H$1,MATCH($C$24,Team!$A:$A,0)-1,0,COUNTIF(Team!$A:$A,Sheet2!$C$24),1),MATCH($A41,OFFSET(Team!$K$1,MATCH($C$24,Team!$A:$A,0)-1,0,COUNTIF(Team!$A:$A,Sheet2!$C$24),1),0)),"")</f>
        <v/>
      </c>
      <c r="D41" s="6" t="str">
        <f ca="1">IFERROR(INDEX(Team!I:I,MATCH($C41,Team!$H:$H,0)),"")</f>
        <v/>
      </c>
      <c r="E41" s="6" t="str">
        <f ca="1">IFERROR(INDEX(Team!F:F,MATCH($C41,Team!$H:$H,0)),"")</f>
        <v/>
      </c>
      <c r="F41" s="15" t="str">
        <f ca="1">IFERROR(INDEX(PUNT_SeasonAVG!C:C,MATCH(Sheet2!$C41,PUNT_SeasonAVG!$I:$I,0)),"")</f>
        <v/>
      </c>
      <c r="G41" s="5" t="str">
        <f ca="1">IFERROR(INDEX(PUNT_SeasonAVG!D:D,MATCH(Sheet2!$C41,PUNT_SeasonAVG!$I:$I,0)),"")</f>
        <v/>
      </c>
      <c r="H41" s="5" t="str">
        <f ca="1">IFERROR(INDEX(PUNT_SeasonAVG!B:B,MATCH(Sheet2!$C41,PUNT_SeasonAVG!$I:$I,0)),"")</f>
        <v/>
      </c>
      <c r="I41" s="5" t="str">
        <f ca="1">IFERROR(INDEX(PUNT_L10gamesAVG!B:B,MATCH(Sheet2!$C41,PUNT_L10gamesAVG!$I:$I,0)),"")</f>
        <v/>
      </c>
      <c r="J41" s="5" t="str">
        <f ca="1">IFERROR(INDEX(PUNT_L5gamesAVG!B:B,MATCH(Sheet2!$C41,PUNT_L5gamesAVG!$I:$I,0)),"")</f>
        <v/>
      </c>
      <c r="K41" s="77"/>
      <c r="L41" s="50" t="str">
        <f t="array" aca="1" ref="L41" ca="1">IFERROR(INDEX(Roster!$K$1:$K$1501,MATCH(1,(Sheet2!$B41=Roster!$C$1:$C$1501)*(Sheet2!L$24=Roster!$B$1:$B$1501),0)),"x")</f>
        <v>x</v>
      </c>
      <c r="M41" s="46" t="str">
        <f t="array" aca="1" ref="M41" ca="1">IFERROR(INDEX(Roster!$K$1:$K$1501,MATCH(1,(Sheet2!$B41=Roster!$C$1:$C$1501)*(Sheet2!M$24=Roster!$B$1:$B$1501),0)),"x")</f>
        <v>x</v>
      </c>
      <c r="N41" s="46" t="str">
        <f t="array" aca="1" ref="N41" ca="1">IFERROR(INDEX(Roster!$K$1:$K$1501,MATCH(1,(Sheet2!$B41=Roster!$C$1:$C$1501)*(Sheet2!N$24=Roster!$B$1:$B$1501),0)),"x")</f>
        <v>x</v>
      </c>
      <c r="O41" s="46" t="str">
        <f t="array" aca="1" ref="O41" ca="1">IFERROR(INDEX(Roster!$K$1:$K$1501,MATCH(1,(Sheet2!$B41=Roster!$C$1:$C$1501)*(Sheet2!O$24=Roster!$B$1:$B$1501),0)),"x")</f>
        <v>x</v>
      </c>
      <c r="P41" s="46" t="str">
        <f t="array" aca="1" ref="P41" ca="1">IFERROR(INDEX(Roster!$K$1:$K$1501,MATCH(1,(Sheet2!$B41=Roster!$C$1:$C$1501)*(Sheet2!P$24=Roster!$B$1:$B$1501),0)),"x")</f>
        <v>x</v>
      </c>
      <c r="Q41" s="46" t="str">
        <f t="array" aca="1" ref="Q41" ca="1">IFERROR(INDEX(Roster!$K$1:$K$1501,MATCH(1,(Sheet2!$B41=Roster!$C$1:$C$1501)*(Sheet2!Q$24=Roster!$B$1:$B$1501),0)),"x")</f>
        <v>x</v>
      </c>
      <c r="R41" s="46" t="str">
        <f t="array" aca="1" ref="R41" ca="1">IFERROR(INDEX(Roster!$K$1:$K$1501,MATCH(1,(Sheet2!$B41=Roster!$C$1:$C$1501)*(Sheet2!R$24=Roster!$B$1:$B$1501),0)),"x")</f>
        <v>x</v>
      </c>
      <c r="S41" s="51">
        <f t="shared" ca="1" si="12"/>
        <v>0</v>
      </c>
      <c r="T41" s="85"/>
      <c r="U41" s="11">
        <f ca="1">COUNTIFS('NBA Schedule'!$D:$D,Sheet2!$D41,'NBA Schedule'!$B:$B,Sheet2!U$23)+COUNTIFS('NBA Schedule'!$F:$F,Sheet2!$D41,'NBA Schedule'!$B:$B,Sheet2!U$23)</f>
        <v>0</v>
      </c>
      <c r="V41" s="19">
        <f ca="1">COUNTIFS('NBA Schedule'!$D:$D,Sheet2!$D41,'NBA Schedule'!$B:$B,Sheet2!V$23)+COUNTIFS('NBA Schedule'!$F:$F,Sheet2!$D41,'NBA Schedule'!$B:$B,Sheet2!V$23)</f>
        <v>0</v>
      </c>
      <c r="W41" s="19">
        <f ca="1">COUNTIFS('NBA Schedule'!$D:$D,Sheet2!$D41,'NBA Schedule'!$B:$B,Sheet2!W$23)+COUNTIFS('NBA Schedule'!$F:$F,Sheet2!$D41,'NBA Schedule'!$B:$B,Sheet2!W$23)</f>
        <v>0</v>
      </c>
      <c r="X41" s="19">
        <f ca="1">COUNTIFS('NBA Schedule'!$D:$D,Sheet2!$D41,'NBA Schedule'!$B:$B,Sheet2!X$23)+COUNTIFS('NBA Schedule'!$F:$F,Sheet2!$D41,'NBA Schedule'!$B:$B,Sheet2!X$23)</f>
        <v>0</v>
      </c>
      <c r="Y41" s="19">
        <f ca="1">COUNTIFS('NBA Schedule'!$D:$D,Sheet2!$D41,'NBA Schedule'!$B:$B,Sheet2!Y$23)+COUNTIFS('NBA Schedule'!$F:$F,Sheet2!$D41,'NBA Schedule'!$B:$B,Sheet2!Y$23)</f>
        <v>0</v>
      </c>
      <c r="Z41" s="19">
        <f ca="1">COUNTIFS('NBA Schedule'!$D:$D,Sheet2!$D41,'NBA Schedule'!$B:$B,Sheet2!Z$23)+COUNTIFS('NBA Schedule'!$F:$F,Sheet2!$D41,'NBA Schedule'!$B:$B,Sheet2!Z$23)</f>
        <v>0</v>
      </c>
      <c r="AA41" s="20">
        <f ca="1">COUNTIFS('NBA Schedule'!$D:$D,Sheet2!$D41,'NBA Schedule'!$B:$B,Sheet2!AA$23)+COUNTIFS('NBA Schedule'!$F:$F,Sheet2!$D41,'NBA Schedule'!$B:$B,Sheet2!AA$23)</f>
        <v>0</v>
      </c>
      <c r="AB41" s="20">
        <f t="shared" ca="1" si="13"/>
        <v>0</v>
      </c>
      <c r="AC41" s="74"/>
      <c r="AD41" s="62" t="str">
        <f ca="1">IFERROR(INDEX(PUNT_L10gamesAVG!O:O,MATCH($C41,PUNT_L10gamesAVG!$I:$I,0)),"")</f>
        <v/>
      </c>
      <c r="AE41" s="63" t="str">
        <f t="shared" ca="1" si="14"/>
        <v/>
      </c>
      <c r="AF41" s="63" t="str">
        <f ca="1">IFERROR(INDEX(PUNT_L10gamesAVG!W:W,MATCH($C41,PUNT_L10gamesAVG!$I:$I,0)),"")</f>
        <v/>
      </c>
      <c r="AG41" s="64" t="str">
        <f ca="1">IFERROR(INDEX(PUNT_L10gamesAVG!V:V,MATCH($C41,PUNT_L10gamesAVG!$I:$I,0)),"")</f>
        <v/>
      </c>
      <c r="AH41" s="63" t="str">
        <f t="shared" ca="1" si="15"/>
        <v/>
      </c>
      <c r="AI41" s="63" t="str">
        <f ca="1">IFERROR(INDEX(PUNT_L10gamesAVG!Y:Y,MATCH($C41,PUNT_L10gamesAVG!$I:$I,0)),"")</f>
        <v/>
      </c>
      <c r="AJ41" s="64" t="str">
        <f ca="1">IFERROR(INDEX(PUNT_L10gamesAVG!X:X,MATCH($C41,PUNT_L10gamesAVG!$I:$I,0)),"")</f>
        <v/>
      </c>
      <c r="AK41" s="63" t="str">
        <f ca="1">IFERROR(INDEX(PUNT_L10gamesAVG!Q:Q,MATCH($C41,PUNT_L10gamesAVG!$I:$I,0)),"")</f>
        <v/>
      </c>
      <c r="AL41" s="63" t="str">
        <f ca="1">IFERROR(INDEX(PUNT_L10gamesAVG!P:P,MATCH($C41,PUNT_L10gamesAVG!$I:$I,0)),"")</f>
        <v/>
      </c>
      <c r="AM41" s="63" t="str">
        <f ca="1">IFERROR(INDEX(PUNT_L10gamesAVG!R:R,MATCH($C41,PUNT_L10gamesAVG!$I:$I,0)),"")</f>
        <v/>
      </c>
      <c r="AN41" s="63" t="str">
        <f ca="1">IFERROR(INDEX(PUNT_L10gamesAVG!S:S,MATCH($C41,PUNT_L10gamesAVG!$I:$I,0)),"")</f>
        <v/>
      </c>
      <c r="AO41" s="63" t="str">
        <f ca="1">IFERROR(INDEX(PUNT_L10gamesAVG!T:T,MATCH($C41,PUNT_L10gamesAVG!$I:$I,0)),"")</f>
        <v/>
      </c>
      <c r="AP41" s="63" t="str">
        <f ca="1">IFERROR(INDEX(PUNT_L10gamesAVG!U:U,MATCH($C41,PUNT_L10gamesAVG!$I:$I,0)),"")</f>
        <v/>
      </c>
      <c r="AQ41" s="65" t="str">
        <f ca="1">IFERROR(INDEX(PUNT_L10gamesAVG!Z:Z,MATCH($C41,PUNT_L10gamesAVG!$I:$I,0)),"")</f>
        <v/>
      </c>
    </row>
    <row r="42" spans="1:43" x14ac:dyDescent="0.2">
      <c r="A42" s="5">
        <v>18</v>
      </c>
      <c r="B42" s="5" t="str">
        <f ca="1">IFERROR(INDEX(OFFSET(Team!$B$1,MATCH($C$24,Team!$A:$A,0)-1,0,COUNTIF(Team!$A:$A,Sheet2!$C$24),1),MATCH($A42,OFFSET(Team!$K$1,MATCH($C$24,Team!$A:$A,0)-1,0,COUNTIF(Team!$A:$A,Sheet2!$C$24),1),0)),"")</f>
        <v/>
      </c>
      <c r="C42" s="3" t="str">
        <f ca="1">IFERROR(INDEX(OFFSET(Team!$H$1,MATCH($C$24,Team!$A:$A,0)-1,0,COUNTIF(Team!$A:$A,Sheet2!$C$24),1),MATCH($A42,OFFSET(Team!$K$1,MATCH($C$24,Team!$A:$A,0)-1,0,COUNTIF(Team!$A:$A,Sheet2!$C$24),1),0)),"")</f>
        <v/>
      </c>
      <c r="D42" s="6" t="str">
        <f ca="1">IFERROR(INDEX(Team!I:I,MATCH($C42,Team!$H:$H,0)),"")</f>
        <v/>
      </c>
      <c r="E42" s="6" t="str">
        <f ca="1">IFERROR(INDEX(Team!F:F,MATCH($C42,Team!$H:$H,0)),"")</f>
        <v/>
      </c>
      <c r="F42" s="15" t="str">
        <f ca="1">IFERROR(INDEX(PUNT_SeasonAVG!C:C,MATCH(Sheet2!$C42,PUNT_SeasonAVG!$I:$I,0)),"")</f>
        <v/>
      </c>
      <c r="G42" s="5" t="str">
        <f ca="1">IFERROR(INDEX(PUNT_SeasonAVG!D:D,MATCH(Sheet2!$C42,PUNT_SeasonAVG!$I:$I,0)),"")</f>
        <v/>
      </c>
      <c r="H42" s="5" t="str">
        <f ca="1">IFERROR(INDEX(PUNT_SeasonAVG!B:B,MATCH(Sheet2!$C42,PUNT_SeasonAVG!$I:$I,0)),"")</f>
        <v/>
      </c>
      <c r="I42" s="5" t="str">
        <f ca="1">IFERROR(INDEX(PUNT_L10gamesAVG!B:B,MATCH(Sheet2!$C42,PUNT_L10gamesAVG!$I:$I,0)),"")</f>
        <v/>
      </c>
      <c r="J42" s="5" t="str">
        <f ca="1">IFERROR(INDEX(PUNT_L5gamesAVG!B:B,MATCH(Sheet2!$C42,PUNT_L5gamesAVG!$I:$I,0)),"")</f>
        <v/>
      </c>
      <c r="K42" s="77"/>
      <c r="L42" s="50" t="str">
        <f t="array" aca="1" ref="L42" ca="1">IFERROR(INDEX(Roster!$K$1:$K$1501,MATCH(1,(Sheet2!$B42=Roster!$C$1:$C$1501)*(Sheet2!L$24=Roster!$B$1:$B$1501),0)),"x")</f>
        <v>x</v>
      </c>
      <c r="M42" s="46" t="str">
        <f t="array" aca="1" ref="M42" ca="1">IFERROR(INDEX(Roster!$K$1:$K$1501,MATCH(1,(Sheet2!$B42=Roster!$C$1:$C$1501)*(Sheet2!M$24=Roster!$B$1:$B$1501),0)),"x")</f>
        <v>x</v>
      </c>
      <c r="N42" s="46" t="str">
        <f t="array" aca="1" ref="N42" ca="1">IFERROR(INDEX(Roster!$K$1:$K$1501,MATCH(1,(Sheet2!$B42=Roster!$C$1:$C$1501)*(Sheet2!N$24=Roster!$B$1:$B$1501),0)),"x")</f>
        <v>x</v>
      </c>
      <c r="O42" s="46" t="str">
        <f t="array" aca="1" ref="O42" ca="1">IFERROR(INDEX(Roster!$K$1:$K$1501,MATCH(1,(Sheet2!$B42=Roster!$C$1:$C$1501)*(Sheet2!O$24=Roster!$B$1:$B$1501),0)),"x")</f>
        <v>x</v>
      </c>
      <c r="P42" s="46" t="str">
        <f t="array" aca="1" ref="P42" ca="1">IFERROR(INDEX(Roster!$K$1:$K$1501,MATCH(1,(Sheet2!$B42=Roster!$C$1:$C$1501)*(Sheet2!P$24=Roster!$B$1:$B$1501),0)),"x")</f>
        <v>x</v>
      </c>
      <c r="Q42" s="46" t="str">
        <f t="array" aca="1" ref="Q42" ca="1">IFERROR(INDEX(Roster!$K$1:$K$1501,MATCH(1,(Sheet2!$B42=Roster!$C$1:$C$1501)*(Sheet2!Q$24=Roster!$B$1:$B$1501),0)),"x")</f>
        <v>x</v>
      </c>
      <c r="R42" s="46" t="str">
        <f t="array" aca="1" ref="R42" ca="1">IFERROR(INDEX(Roster!$K$1:$K$1501,MATCH(1,(Sheet2!$B42=Roster!$C$1:$C$1501)*(Sheet2!R$24=Roster!$B$1:$B$1501),0)),"x")</f>
        <v>x</v>
      </c>
      <c r="S42" s="51">
        <f t="shared" ca="1" si="12"/>
        <v>0</v>
      </c>
      <c r="T42" s="85"/>
      <c r="U42" s="11">
        <f ca="1">COUNTIFS('NBA Schedule'!$D:$D,Sheet2!$D42,'NBA Schedule'!$B:$B,Sheet2!U$23)+COUNTIFS('NBA Schedule'!$F:$F,Sheet2!$D42,'NBA Schedule'!$B:$B,Sheet2!U$23)</f>
        <v>0</v>
      </c>
      <c r="V42" s="19">
        <f ca="1">COUNTIFS('NBA Schedule'!$D:$D,Sheet2!$D42,'NBA Schedule'!$B:$B,Sheet2!V$23)+COUNTIFS('NBA Schedule'!$F:$F,Sheet2!$D42,'NBA Schedule'!$B:$B,Sheet2!V$23)</f>
        <v>0</v>
      </c>
      <c r="W42" s="19">
        <f ca="1">COUNTIFS('NBA Schedule'!$D:$D,Sheet2!$D42,'NBA Schedule'!$B:$B,Sheet2!W$23)+COUNTIFS('NBA Schedule'!$F:$F,Sheet2!$D42,'NBA Schedule'!$B:$B,Sheet2!W$23)</f>
        <v>0</v>
      </c>
      <c r="X42" s="19">
        <f ca="1">COUNTIFS('NBA Schedule'!$D:$D,Sheet2!$D42,'NBA Schedule'!$B:$B,Sheet2!X$23)+COUNTIFS('NBA Schedule'!$F:$F,Sheet2!$D42,'NBA Schedule'!$B:$B,Sheet2!X$23)</f>
        <v>0</v>
      </c>
      <c r="Y42" s="19">
        <f ca="1">COUNTIFS('NBA Schedule'!$D:$D,Sheet2!$D42,'NBA Schedule'!$B:$B,Sheet2!Y$23)+COUNTIFS('NBA Schedule'!$F:$F,Sheet2!$D42,'NBA Schedule'!$B:$B,Sheet2!Y$23)</f>
        <v>0</v>
      </c>
      <c r="Z42" s="19">
        <f ca="1">COUNTIFS('NBA Schedule'!$D:$D,Sheet2!$D42,'NBA Schedule'!$B:$B,Sheet2!Z$23)+COUNTIFS('NBA Schedule'!$F:$F,Sheet2!$D42,'NBA Schedule'!$B:$B,Sheet2!Z$23)</f>
        <v>0</v>
      </c>
      <c r="AA42" s="20">
        <f ca="1">COUNTIFS('NBA Schedule'!$D:$D,Sheet2!$D42,'NBA Schedule'!$B:$B,Sheet2!AA$23)+COUNTIFS('NBA Schedule'!$F:$F,Sheet2!$D42,'NBA Schedule'!$B:$B,Sheet2!AA$23)</f>
        <v>0</v>
      </c>
      <c r="AB42" s="20">
        <f t="shared" ca="1" si="13"/>
        <v>0</v>
      </c>
      <c r="AC42" s="74"/>
      <c r="AD42" s="62" t="str">
        <f ca="1">IFERROR(INDEX(PUNT_L10gamesAVG!O:O,MATCH($C42,PUNT_L10gamesAVG!$I:$I,0)),"")</f>
        <v/>
      </c>
      <c r="AE42" s="63" t="str">
        <f t="shared" ca="1" si="14"/>
        <v/>
      </c>
      <c r="AF42" s="63" t="str">
        <f ca="1">IFERROR(INDEX(PUNT_L10gamesAVG!W:W,MATCH($C42,PUNT_L10gamesAVG!$I:$I,0)),"")</f>
        <v/>
      </c>
      <c r="AG42" s="64" t="str">
        <f ca="1">IFERROR(INDEX(PUNT_L10gamesAVG!V:V,MATCH($C42,PUNT_L10gamesAVG!$I:$I,0)),"")</f>
        <v/>
      </c>
      <c r="AH42" s="63" t="str">
        <f t="shared" ca="1" si="15"/>
        <v/>
      </c>
      <c r="AI42" s="63" t="str">
        <f ca="1">IFERROR(INDEX(PUNT_L10gamesAVG!Y:Y,MATCH($C42,PUNT_L10gamesAVG!$I:$I,0)),"")</f>
        <v/>
      </c>
      <c r="AJ42" s="64" t="str">
        <f ca="1">IFERROR(INDEX(PUNT_L10gamesAVG!X:X,MATCH($C42,PUNT_L10gamesAVG!$I:$I,0)),"")</f>
        <v/>
      </c>
      <c r="AK42" s="63" t="str">
        <f ca="1">IFERROR(INDEX(PUNT_L10gamesAVG!Q:Q,MATCH($C42,PUNT_L10gamesAVG!$I:$I,0)),"")</f>
        <v/>
      </c>
      <c r="AL42" s="63" t="str">
        <f ca="1">IFERROR(INDEX(PUNT_L10gamesAVG!P:P,MATCH($C42,PUNT_L10gamesAVG!$I:$I,0)),"")</f>
        <v/>
      </c>
      <c r="AM42" s="63" t="str">
        <f ca="1">IFERROR(INDEX(PUNT_L10gamesAVG!R:R,MATCH($C42,PUNT_L10gamesAVG!$I:$I,0)),"")</f>
        <v/>
      </c>
      <c r="AN42" s="63" t="str">
        <f ca="1">IFERROR(INDEX(PUNT_L10gamesAVG!S:S,MATCH($C42,PUNT_L10gamesAVG!$I:$I,0)),"")</f>
        <v/>
      </c>
      <c r="AO42" s="63" t="str">
        <f ca="1">IFERROR(INDEX(PUNT_L10gamesAVG!T:T,MATCH($C42,PUNT_L10gamesAVG!$I:$I,0)),"")</f>
        <v/>
      </c>
      <c r="AP42" s="63" t="str">
        <f ca="1">IFERROR(INDEX(PUNT_L10gamesAVG!U:U,MATCH($C42,PUNT_L10gamesAVG!$I:$I,0)),"")</f>
        <v/>
      </c>
      <c r="AQ42" s="65" t="str">
        <f ca="1">IFERROR(INDEX(PUNT_L10gamesAVG!Z:Z,MATCH($C42,PUNT_L10gamesAVG!$I:$I,0)),"")</f>
        <v/>
      </c>
    </row>
    <row r="43" spans="1:43" x14ac:dyDescent="0.2">
      <c r="A43" s="5">
        <v>19</v>
      </c>
      <c r="B43" s="5" t="str">
        <f ca="1">IFERROR(INDEX(OFFSET(Team!$B$1,MATCH($C$24,Team!$A:$A,0)-1,0,COUNTIF(Team!$A:$A,Sheet2!$C$24),1),MATCH($A43,OFFSET(Team!$K$1,MATCH($C$24,Team!$A:$A,0)-1,0,COUNTIF(Team!$A:$A,Sheet2!$C$24),1),0)),"")</f>
        <v/>
      </c>
      <c r="C43" s="3" t="str">
        <f ca="1">IFERROR(INDEX(OFFSET(Team!$H$1,MATCH($C$24,Team!$A:$A,0)-1,0,COUNTIF(Team!$A:$A,Sheet2!$C$24),1),MATCH($A43,OFFSET(Team!$K$1,MATCH($C$24,Team!$A:$A,0)-1,0,COUNTIF(Team!$A:$A,Sheet2!$C$24),1),0)),"")</f>
        <v/>
      </c>
      <c r="D43" s="6" t="s">
        <v>49</v>
      </c>
      <c r="E43" s="6" t="str">
        <f ca="1">IFERROR(INDEX(Team!F:F,MATCH($C43,Team!$H:$H,0)),"")</f>
        <v/>
      </c>
      <c r="F43" s="15" t="str">
        <f ca="1">IFERROR(INDEX(PUNT_SeasonAVG!C:C,MATCH(Sheet2!$C43,PUNT_SeasonAVG!$I:$I,0)),"")</f>
        <v/>
      </c>
      <c r="G43" s="5" t="str">
        <f ca="1">IFERROR(INDEX(PUNT_SeasonAVG!D:D,MATCH(Sheet2!$C43,PUNT_SeasonAVG!$I:$I,0)),"")</f>
        <v/>
      </c>
      <c r="H43" s="5" t="str">
        <f ca="1">IFERROR(INDEX(PUNT_SeasonAVG!B:B,MATCH(Sheet2!$C43,PUNT_SeasonAVG!$I:$I,0)),"")</f>
        <v/>
      </c>
      <c r="I43" s="5" t="str">
        <f ca="1">IFERROR(INDEX(PUNT_L10gamesAVG!B:B,MATCH(Sheet2!$C43,PUNT_L10gamesAVG!$I:$I,0)),"")</f>
        <v/>
      </c>
      <c r="J43" s="5" t="str">
        <f ca="1">IFERROR(INDEX(PUNT_L5gamesAVG!B:B,MATCH(Sheet2!$C43,PUNT_L5gamesAVG!$I:$I,0)),"")</f>
        <v/>
      </c>
      <c r="K43" s="77"/>
      <c r="L43" s="50" t="str">
        <f t="array" aca="1" ref="L43" ca="1">IFERROR(INDEX(Roster!$K$1:$K$1501,MATCH(1,(Sheet2!$B43=Roster!$C$1:$C$1501)*(Sheet2!L$24=Roster!$B$1:$B$1501),0)),"x")</f>
        <v>x</v>
      </c>
      <c r="M43" s="46" t="str">
        <f t="array" aca="1" ref="M43" ca="1">IFERROR(INDEX(Roster!$K$1:$K$1501,MATCH(1,(Sheet2!$B43=Roster!$C$1:$C$1501)*(Sheet2!M$24=Roster!$B$1:$B$1501),0)),"x")</f>
        <v>x</v>
      </c>
      <c r="N43" s="46" t="str">
        <f t="array" aca="1" ref="N43" ca="1">IFERROR(INDEX(Roster!$K$1:$K$1501,MATCH(1,(Sheet2!$B43=Roster!$C$1:$C$1501)*(Sheet2!N$24=Roster!$B$1:$B$1501),0)),"x")</f>
        <v>x</v>
      </c>
      <c r="O43" s="46" t="str">
        <f t="array" aca="1" ref="O43" ca="1">IFERROR(INDEX(Roster!$K$1:$K$1501,MATCH(1,(Sheet2!$B43=Roster!$C$1:$C$1501)*(Sheet2!O$24=Roster!$B$1:$B$1501),0)),"x")</f>
        <v>x</v>
      </c>
      <c r="P43" s="46" t="str">
        <f t="array" aca="1" ref="P43" ca="1">IFERROR(INDEX(Roster!$K$1:$K$1501,MATCH(1,(Sheet2!$B43=Roster!$C$1:$C$1501)*(Sheet2!P$24=Roster!$B$1:$B$1501),0)),"x")</f>
        <v>x</v>
      </c>
      <c r="Q43" s="46" t="str">
        <f t="array" aca="1" ref="Q43" ca="1">IFERROR(INDEX(Roster!$K$1:$K$1501,MATCH(1,(Sheet2!$B43=Roster!$C$1:$C$1501)*(Sheet2!Q$24=Roster!$B$1:$B$1501),0)),"x")</f>
        <v>x</v>
      </c>
      <c r="R43" s="46" t="str">
        <f t="array" aca="1" ref="R43" ca="1">IFERROR(INDEX(Roster!$K$1:$K$1501,MATCH(1,(Sheet2!$B43=Roster!$C$1:$C$1501)*(Sheet2!R$24=Roster!$B$1:$B$1501),0)),"x")</f>
        <v>x</v>
      </c>
      <c r="S43" s="51">
        <f t="shared" ca="1" si="12"/>
        <v>0</v>
      </c>
      <c r="T43" s="85"/>
      <c r="U43" s="11">
        <f>COUNTIFS('NBA Schedule'!$D:$D,Sheet2!$D43,'NBA Schedule'!$B:$B,Sheet2!U$23)+COUNTIFS('NBA Schedule'!$F:$F,Sheet2!$D43,'NBA Schedule'!$B:$B,Sheet2!U$23)</f>
        <v>1</v>
      </c>
      <c r="V43" s="19">
        <f>COUNTIFS('NBA Schedule'!$D:$D,Sheet2!$D43,'NBA Schedule'!$B:$B,Sheet2!V$23)+COUNTIFS('NBA Schedule'!$F:$F,Sheet2!$D43,'NBA Schedule'!$B:$B,Sheet2!V$23)</f>
        <v>0</v>
      </c>
      <c r="W43" s="19">
        <f>COUNTIFS('NBA Schedule'!$D:$D,Sheet2!$D43,'NBA Schedule'!$B:$B,Sheet2!W$23)+COUNTIFS('NBA Schedule'!$F:$F,Sheet2!$D43,'NBA Schedule'!$B:$B,Sheet2!W$23)</f>
        <v>1</v>
      </c>
      <c r="X43" s="19">
        <f>COUNTIFS('NBA Schedule'!$D:$D,Sheet2!$D43,'NBA Schedule'!$B:$B,Sheet2!X$23)+COUNTIFS('NBA Schedule'!$F:$F,Sheet2!$D43,'NBA Schedule'!$B:$B,Sheet2!X$23)</f>
        <v>0</v>
      </c>
      <c r="Y43" s="19">
        <f>COUNTIFS('NBA Schedule'!$D:$D,Sheet2!$D43,'NBA Schedule'!$B:$B,Sheet2!Y$23)+COUNTIFS('NBA Schedule'!$F:$F,Sheet2!$D43,'NBA Schedule'!$B:$B,Sheet2!Y$23)</f>
        <v>1</v>
      </c>
      <c r="Z43" s="19">
        <f>COUNTIFS('NBA Schedule'!$D:$D,Sheet2!$D43,'NBA Schedule'!$B:$B,Sheet2!Z$23)+COUNTIFS('NBA Schedule'!$F:$F,Sheet2!$D43,'NBA Schedule'!$B:$B,Sheet2!Z$23)</f>
        <v>0</v>
      </c>
      <c r="AA43" s="20">
        <f>COUNTIFS('NBA Schedule'!$D:$D,Sheet2!$D43,'NBA Schedule'!$B:$B,Sheet2!AA$23)+COUNTIFS('NBA Schedule'!$F:$F,Sheet2!$D43,'NBA Schedule'!$B:$B,Sheet2!AA$23)</f>
        <v>1</v>
      </c>
      <c r="AB43" s="20">
        <f t="shared" si="13"/>
        <v>4</v>
      </c>
      <c r="AC43" s="74"/>
      <c r="AD43" s="62" t="str">
        <f ca="1">IFERROR(INDEX(PUNT_L10gamesAVG!O:O,MATCH($C43,PUNT_L10gamesAVG!$I:$I,0)),"")</f>
        <v/>
      </c>
      <c r="AE43" s="63" t="str">
        <f t="shared" ca="1" si="14"/>
        <v/>
      </c>
      <c r="AF43" s="63" t="str">
        <f ca="1">IFERROR(INDEX(PUNT_L10gamesAVG!W:W,MATCH($C43,PUNT_L10gamesAVG!$I:$I,0)),"")</f>
        <v/>
      </c>
      <c r="AG43" s="64" t="str">
        <f ca="1">IFERROR(INDEX(PUNT_L10gamesAVG!V:V,MATCH($C43,PUNT_L10gamesAVG!$I:$I,0)),"")</f>
        <v/>
      </c>
      <c r="AH43" s="63" t="str">
        <f t="shared" ca="1" si="15"/>
        <v/>
      </c>
      <c r="AI43" s="63" t="str">
        <f ca="1">IFERROR(INDEX(PUNT_L10gamesAVG!Y:Y,MATCH($C43,PUNT_L10gamesAVG!$I:$I,0)),"")</f>
        <v/>
      </c>
      <c r="AJ43" s="64" t="str">
        <f ca="1">IFERROR(INDEX(PUNT_L10gamesAVG!X:X,MATCH($C43,PUNT_L10gamesAVG!$I:$I,0)),"")</f>
        <v/>
      </c>
      <c r="AK43" s="63" t="str">
        <f ca="1">IFERROR(INDEX(PUNT_L10gamesAVG!Q:Q,MATCH($C43,PUNT_L10gamesAVG!$I:$I,0)),"")</f>
        <v/>
      </c>
      <c r="AL43" s="63" t="str">
        <f ca="1">IFERROR(INDEX(PUNT_L10gamesAVG!P:P,MATCH($C43,PUNT_L10gamesAVG!$I:$I,0)),"")</f>
        <v/>
      </c>
      <c r="AM43" s="63" t="str">
        <f ca="1">IFERROR(INDEX(PUNT_L10gamesAVG!R:R,MATCH($C43,PUNT_L10gamesAVG!$I:$I,0)),"")</f>
        <v/>
      </c>
      <c r="AN43" s="63" t="str">
        <f ca="1">IFERROR(INDEX(PUNT_L10gamesAVG!S:S,MATCH($C43,PUNT_L10gamesAVG!$I:$I,0)),"")</f>
        <v/>
      </c>
      <c r="AO43" s="63" t="str">
        <f ca="1">IFERROR(INDEX(PUNT_L10gamesAVG!T:T,MATCH($C43,PUNT_L10gamesAVG!$I:$I,0)),"")</f>
        <v/>
      </c>
      <c r="AP43" s="63" t="str">
        <f ca="1">IFERROR(INDEX(PUNT_L10gamesAVG!U:U,MATCH($C43,PUNT_L10gamesAVG!$I:$I,0)),"")</f>
        <v/>
      </c>
      <c r="AQ43" s="65" t="str">
        <f ca="1">IFERROR(INDEX(PUNT_L10gamesAVG!Z:Z,MATCH($C43,PUNT_L10gamesAVG!$I:$I,0)),"")</f>
        <v/>
      </c>
    </row>
    <row r="44" spans="1:43" x14ac:dyDescent="0.2">
      <c r="A44" s="5">
        <v>20</v>
      </c>
      <c r="B44" s="5" t="str">
        <f ca="1">IFERROR(INDEX(OFFSET(Team!$B$1,MATCH($C$24,Team!$A:$A,0)-1,0,COUNTIF(Team!$A:$A,Sheet2!$C$24),1),MATCH($A44,OFFSET(Team!$K$1,MATCH($C$24,Team!$A:$A,0)-1,0,COUNTIF(Team!$A:$A,Sheet2!$C$24),1),0)),"")</f>
        <v/>
      </c>
      <c r="C44" s="3" t="str">
        <f ca="1">IFERROR(INDEX(OFFSET(Team!$H$1,MATCH($C$24,Team!$A:$A,0)-1,0,COUNTIF(Team!$A:$A,Sheet2!$C$24),1),MATCH($A44,OFFSET(Team!$K$1,MATCH($C$24,Team!$A:$A,0)-1,0,COUNTIF(Team!$A:$A,Sheet2!$C$24),1),0)),"")</f>
        <v/>
      </c>
      <c r="D44" s="6" t="s">
        <v>152</v>
      </c>
      <c r="E44" s="6" t="str">
        <f ca="1">IFERROR(INDEX(Team!F:F,MATCH($C44,Team!$H:$H,0)),"")</f>
        <v/>
      </c>
      <c r="F44" s="15" t="str">
        <f ca="1">IFERROR(INDEX(PUNT_SeasonAVG!C:C,MATCH(Sheet2!$C44,PUNT_SeasonAVG!$I:$I,0)),"")</f>
        <v/>
      </c>
      <c r="G44" s="5" t="str">
        <f ca="1">IFERROR(INDEX(PUNT_SeasonAVG!D:D,MATCH(Sheet2!$C44,PUNT_SeasonAVG!$I:$I,0)),"")</f>
        <v/>
      </c>
      <c r="H44" s="5" t="str">
        <f ca="1">IFERROR(INDEX(PUNT_SeasonAVG!B:B,MATCH(Sheet2!$C44,PUNT_SeasonAVG!$I:$I,0)),"")</f>
        <v/>
      </c>
      <c r="I44" s="5" t="str">
        <f ca="1">IFERROR(INDEX(PUNT_L10gamesAVG!B:B,MATCH(Sheet2!$C44,PUNT_L10gamesAVG!$I:$I,0)),"")</f>
        <v/>
      </c>
      <c r="J44" s="5" t="str">
        <f ca="1">IFERROR(INDEX(PUNT_L5gamesAVG!B:B,MATCH(Sheet2!$C44,PUNT_L5gamesAVG!$I:$I,0)),"")</f>
        <v/>
      </c>
      <c r="K44" s="77"/>
      <c r="L44" s="52" t="str">
        <f t="array" aca="1" ref="L44" ca="1">IFERROR(INDEX(Roster!$K$1:$K$1501,MATCH(1,(Sheet2!$B44=Roster!$C$1:$C$1501)*(Sheet2!L$24=Roster!$B$1:$B$1501),0)),"x")</f>
        <v>x</v>
      </c>
      <c r="M44" s="53" t="str">
        <f t="array" aca="1" ref="M44" ca="1">IFERROR(INDEX(Roster!$K$1:$K$1501,MATCH(1,(Sheet2!$B44=Roster!$C$1:$C$1501)*(Sheet2!M$24=Roster!$B$1:$B$1501),0)),"x")</f>
        <v>x</v>
      </c>
      <c r="N44" s="53" t="str">
        <f t="array" aca="1" ref="N44" ca="1">IFERROR(INDEX(Roster!$K$1:$K$1501,MATCH(1,(Sheet2!$B44=Roster!$C$1:$C$1501)*(Sheet2!N$24=Roster!$B$1:$B$1501),0)),"x")</f>
        <v>x</v>
      </c>
      <c r="O44" s="53" t="str">
        <f t="array" aca="1" ref="O44" ca="1">IFERROR(INDEX(Roster!$K$1:$K$1501,MATCH(1,(Sheet2!$B44=Roster!$C$1:$C$1501)*(Sheet2!O$24=Roster!$B$1:$B$1501),0)),"x")</f>
        <v>x</v>
      </c>
      <c r="P44" s="53" t="str">
        <f t="array" aca="1" ref="P44" ca="1">IFERROR(INDEX(Roster!$K$1:$K$1501,MATCH(1,(Sheet2!$B44=Roster!$C$1:$C$1501)*(Sheet2!P$24=Roster!$B$1:$B$1501),0)),"x")</f>
        <v>x</v>
      </c>
      <c r="Q44" s="53" t="str">
        <f t="array" aca="1" ref="Q44" ca="1">IFERROR(INDEX(Roster!$K$1:$K$1501,MATCH(1,(Sheet2!$B44=Roster!$C$1:$C$1501)*(Sheet2!Q$24=Roster!$B$1:$B$1501),0)),"x")</f>
        <v>x</v>
      </c>
      <c r="R44" s="53" t="str">
        <f t="array" aca="1" ref="R44" ca="1">IFERROR(INDEX(Roster!$K$1:$K$1501,MATCH(1,(Sheet2!$B44=Roster!$C$1:$C$1501)*(Sheet2!R$24=Roster!$B$1:$B$1501),0)),"x")</f>
        <v>x</v>
      </c>
      <c r="S44" s="54">
        <f t="shared" ca="1" si="12"/>
        <v>0</v>
      </c>
      <c r="T44" s="85"/>
      <c r="U44" s="21">
        <f>COUNTIFS('NBA Schedule'!$D:$D,Sheet2!$D44,'NBA Schedule'!$B:$B,Sheet2!U$23)+COUNTIFS('NBA Schedule'!$F:$F,Sheet2!$D44,'NBA Schedule'!$B:$B,Sheet2!U$23)</f>
        <v>1</v>
      </c>
      <c r="V44" s="22">
        <f>COUNTIFS('NBA Schedule'!$D:$D,Sheet2!$D44,'NBA Schedule'!$B:$B,Sheet2!V$23)+COUNTIFS('NBA Schedule'!$F:$F,Sheet2!$D44,'NBA Schedule'!$B:$B,Sheet2!V$23)</f>
        <v>0</v>
      </c>
      <c r="W44" s="22">
        <f>COUNTIFS('NBA Schedule'!$D:$D,Sheet2!$D44,'NBA Schedule'!$B:$B,Sheet2!W$23)+COUNTIFS('NBA Schedule'!$F:$F,Sheet2!$D44,'NBA Schedule'!$B:$B,Sheet2!W$23)</f>
        <v>1</v>
      </c>
      <c r="X44" s="22">
        <f>COUNTIFS('NBA Schedule'!$D:$D,Sheet2!$D44,'NBA Schedule'!$B:$B,Sheet2!X$23)+COUNTIFS('NBA Schedule'!$F:$F,Sheet2!$D44,'NBA Schedule'!$B:$B,Sheet2!X$23)</f>
        <v>0</v>
      </c>
      <c r="Y44" s="22">
        <f>COUNTIFS('NBA Schedule'!$D:$D,Sheet2!$D44,'NBA Schedule'!$B:$B,Sheet2!Y$23)+COUNTIFS('NBA Schedule'!$F:$F,Sheet2!$D44,'NBA Schedule'!$B:$B,Sheet2!Y$23)</f>
        <v>1</v>
      </c>
      <c r="Z44" s="22">
        <f>COUNTIFS('NBA Schedule'!$D:$D,Sheet2!$D44,'NBA Schedule'!$B:$B,Sheet2!Z$23)+COUNTIFS('NBA Schedule'!$F:$F,Sheet2!$D44,'NBA Schedule'!$B:$B,Sheet2!Z$23)</f>
        <v>0</v>
      </c>
      <c r="AA44" s="23">
        <f>COUNTIFS('NBA Schedule'!$D:$D,Sheet2!$D44,'NBA Schedule'!$B:$B,Sheet2!AA$23)+COUNTIFS('NBA Schedule'!$F:$F,Sheet2!$D44,'NBA Schedule'!$B:$B,Sheet2!AA$23)</f>
        <v>1</v>
      </c>
      <c r="AB44" s="23">
        <f t="shared" si="13"/>
        <v>4</v>
      </c>
      <c r="AC44" s="74"/>
      <c r="AD44" s="66" t="str">
        <f ca="1">IFERROR(INDEX(PUNT_L10gamesAVG!O:O,MATCH($C44,PUNT_L10gamesAVG!$I:$I,0)),"")</f>
        <v/>
      </c>
      <c r="AE44" s="67" t="str">
        <f t="shared" ca="1" si="14"/>
        <v/>
      </c>
      <c r="AF44" s="67" t="str">
        <f ca="1">IFERROR(INDEX(PUNT_L10gamesAVG!W:W,MATCH($C44,PUNT_L10gamesAVG!$I:$I,0)),"")</f>
        <v/>
      </c>
      <c r="AG44" s="68" t="str">
        <f ca="1">IFERROR(INDEX(PUNT_L10gamesAVG!V:V,MATCH($C44,PUNT_L10gamesAVG!$I:$I,0)),"")</f>
        <v/>
      </c>
      <c r="AH44" s="67" t="str">
        <f t="shared" ca="1" si="15"/>
        <v/>
      </c>
      <c r="AI44" s="67" t="str">
        <f ca="1">IFERROR(INDEX(PUNT_L10gamesAVG!Y:Y,MATCH($C44,PUNT_L10gamesAVG!$I:$I,0)),"")</f>
        <v/>
      </c>
      <c r="AJ44" s="68" t="str">
        <f ca="1">IFERROR(INDEX(PUNT_L10gamesAVG!X:X,MATCH($C44,PUNT_L10gamesAVG!$I:$I,0)),"")</f>
        <v/>
      </c>
      <c r="AK44" s="67" t="str">
        <f ca="1">IFERROR(INDEX(PUNT_L10gamesAVG!Q:Q,MATCH($C44,PUNT_L10gamesAVG!$I:$I,0)),"")</f>
        <v/>
      </c>
      <c r="AL44" s="67" t="str">
        <f ca="1">IFERROR(INDEX(PUNT_L10gamesAVG!P:P,MATCH($C44,PUNT_L10gamesAVG!$I:$I,0)),"")</f>
        <v/>
      </c>
      <c r="AM44" s="67" t="str">
        <f ca="1">IFERROR(INDEX(PUNT_L10gamesAVG!R:R,MATCH($C44,PUNT_L10gamesAVG!$I:$I,0)),"")</f>
        <v/>
      </c>
      <c r="AN44" s="67" t="str">
        <f ca="1">IFERROR(INDEX(PUNT_L10gamesAVG!S:S,MATCH($C44,PUNT_L10gamesAVG!$I:$I,0)),"")</f>
        <v/>
      </c>
      <c r="AO44" s="67" t="str">
        <f ca="1">IFERROR(INDEX(PUNT_L10gamesAVG!T:T,MATCH($C44,PUNT_L10gamesAVG!$I:$I,0)),"")</f>
        <v/>
      </c>
      <c r="AP44" s="67" t="str">
        <f ca="1">IFERROR(INDEX(PUNT_L10gamesAVG!U:U,MATCH($C44,PUNT_L10gamesAVG!$I:$I,0)),"")</f>
        <v/>
      </c>
      <c r="AQ44" s="69" t="str">
        <f ca="1">IFERROR(INDEX(PUNT_L10gamesAVG!Z:Z,MATCH($C44,PUNT_L10gamesAVG!$I:$I,0)),"")</f>
        <v/>
      </c>
    </row>
    <row r="46" spans="1:43" x14ac:dyDescent="0.2">
      <c r="C46" s="7"/>
      <c r="K46" s="75" t="s">
        <v>1633</v>
      </c>
      <c r="L46" s="81" t="s">
        <v>1657</v>
      </c>
      <c r="M46" s="81"/>
      <c r="N46" s="81"/>
      <c r="O46" s="81"/>
      <c r="P46" s="81"/>
      <c r="Q46" s="81"/>
      <c r="R46" s="82"/>
      <c r="S46" s="43"/>
      <c r="T46" s="76" t="s">
        <v>353</v>
      </c>
      <c r="U46" s="83" t="s">
        <v>353</v>
      </c>
      <c r="V46" s="84"/>
      <c r="W46" s="84"/>
      <c r="X46" s="84"/>
      <c r="Y46" s="84"/>
      <c r="Z46" s="84"/>
      <c r="AA46" s="84"/>
      <c r="AB46" s="84"/>
      <c r="AC46" s="73" t="s">
        <v>1635</v>
      </c>
      <c r="AD46" s="78" t="s">
        <v>1635</v>
      </c>
      <c r="AE46" s="79"/>
      <c r="AF46" s="79"/>
      <c r="AG46" s="79"/>
      <c r="AH46" s="79"/>
      <c r="AI46" s="79"/>
      <c r="AJ46" s="79"/>
      <c r="AK46" s="79"/>
      <c r="AL46" s="79"/>
      <c r="AM46" s="79"/>
      <c r="AN46" s="79"/>
      <c r="AO46" s="79"/>
      <c r="AP46" s="79"/>
      <c r="AQ46" s="80"/>
    </row>
    <row r="47" spans="1:43" ht="14.5" customHeight="1" x14ac:dyDescent="0.2">
      <c r="F47" s="72" t="s">
        <v>354</v>
      </c>
      <c r="G47" s="72" t="s">
        <v>1656</v>
      </c>
      <c r="H47" s="72" t="s">
        <v>261</v>
      </c>
      <c r="I47" s="72" t="s">
        <v>358</v>
      </c>
      <c r="J47" s="72" t="s">
        <v>359</v>
      </c>
      <c r="K47" s="75"/>
      <c r="L47" s="29">
        <f>L48</f>
        <v>43794</v>
      </c>
      <c r="M47" s="29">
        <f t="shared" ref="M47:R47" si="16">M48</f>
        <v>43795</v>
      </c>
      <c r="N47" s="29">
        <f t="shared" si="16"/>
        <v>43796</v>
      </c>
      <c r="O47" s="29">
        <f t="shared" si="16"/>
        <v>43797</v>
      </c>
      <c r="P47" s="29">
        <f t="shared" si="16"/>
        <v>43798</v>
      </c>
      <c r="Q47" s="29">
        <f t="shared" si="16"/>
        <v>43799</v>
      </c>
      <c r="R47" s="30">
        <f t="shared" si="16"/>
        <v>43800</v>
      </c>
      <c r="S47" s="30" t="s">
        <v>1636</v>
      </c>
      <c r="T47" s="76"/>
      <c r="U47" s="14">
        <f t="shared" ref="U47:Z47" si="17">L48</f>
        <v>43794</v>
      </c>
      <c r="V47" s="12">
        <f t="shared" si="17"/>
        <v>43795</v>
      </c>
      <c r="W47" s="12">
        <f t="shared" si="17"/>
        <v>43796</v>
      </c>
      <c r="X47" s="12">
        <f t="shared" si="17"/>
        <v>43797</v>
      </c>
      <c r="Y47" s="12">
        <f t="shared" si="17"/>
        <v>43798</v>
      </c>
      <c r="Z47" s="12">
        <f t="shared" si="17"/>
        <v>43799</v>
      </c>
      <c r="AA47" s="13">
        <f>Q48</f>
        <v>43799</v>
      </c>
      <c r="AB47" s="13">
        <f>R48</f>
        <v>43800</v>
      </c>
      <c r="AC47" s="73"/>
      <c r="AD47" s="35" t="s">
        <v>44</v>
      </c>
      <c r="AE47" s="36" t="s">
        <v>1622</v>
      </c>
      <c r="AF47" s="36" t="s">
        <v>1623</v>
      </c>
      <c r="AG47" s="36" t="s">
        <v>1620</v>
      </c>
      <c r="AH47" s="36" t="s">
        <v>1624</v>
      </c>
      <c r="AI47" s="36" t="s">
        <v>1625</v>
      </c>
      <c r="AJ47" s="37" t="s">
        <v>1621</v>
      </c>
      <c r="AK47" s="37" t="s">
        <v>1626</v>
      </c>
      <c r="AL47" s="37" t="s">
        <v>1627</v>
      </c>
      <c r="AM47" s="36" t="s">
        <v>1628</v>
      </c>
      <c r="AN47" s="36" t="s">
        <v>1629</v>
      </c>
      <c r="AO47" s="36" t="s">
        <v>1630</v>
      </c>
      <c r="AP47" s="36" t="s">
        <v>1631</v>
      </c>
      <c r="AQ47" s="36" t="s">
        <v>1632</v>
      </c>
    </row>
    <row r="48" spans="1:43" x14ac:dyDescent="0.2">
      <c r="A48" s="28" t="s">
        <v>260</v>
      </c>
      <c r="B48" s="28" t="s">
        <v>1634</v>
      </c>
      <c r="C48" s="9" t="s">
        <v>1651</v>
      </c>
      <c r="D48" s="28" t="s">
        <v>7</v>
      </c>
      <c r="E48" s="28" t="s">
        <v>8</v>
      </c>
      <c r="F48" s="72"/>
      <c r="G48" s="72"/>
      <c r="H48" s="72"/>
      <c r="I48" s="72"/>
      <c r="J48" s="72"/>
      <c r="K48" s="75"/>
      <c r="L48" s="31">
        <f>INDEX('Fantasy Schedule'!$F$2:$F$21,MATCH($L$22,'Fantasy Schedule'!$A$2:$A$21,0))</f>
        <v>43794</v>
      </c>
      <c r="M48" s="31">
        <f>L48+1</f>
        <v>43795</v>
      </c>
      <c r="N48" s="31">
        <f t="shared" ref="N48" si="18">M48+1</f>
        <v>43796</v>
      </c>
      <c r="O48" s="31">
        <f t="shared" ref="O48" si="19">N48+1</f>
        <v>43797</v>
      </c>
      <c r="P48" s="31">
        <f t="shared" ref="P48" si="20">O48+1</f>
        <v>43798</v>
      </c>
      <c r="Q48" s="31">
        <f t="shared" ref="Q48" si="21">P48+1</f>
        <v>43799</v>
      </c>
      <c r="R48" s="32">
        <f t="shared" ref="R48" si="22">Q48+1</f>
        <v>43800</v>
      </c>
      <c r="S48" s="70">
        <f ca="1">SUM(S49:S68)</f>
        <v>19</v>
      </c>
      <c r="T48" s="76"/>
      <c r="U48" s="24">
        <f t="shared" ref="U48:AB48" ca="1" si="23">SUM(U49:U68)</f>
        <v>10</v>
      </c>
      <c r="V48" s="24">
        <f t="shared" ca="1" si="23"/>
        <v>1</v>
      </c>
      <c r="W48" s="24">
        <f t="shared" ca="1" si="23"/>
        <v>14</v>
      </c>
      <c r="X48" s="24">
        <f t="shared" ca="1" si="23"/>
        <v>0</v>
      </c>
      <c r="Y48" s="24">
        <f t="shared" ca="1" si="23"/>
        <v>8</v>
      </c>
      <c r="Z48" s="24">
        <f t="shared" ca="1" si="23"/>
        <v>7</v>
      </c>
      <c r="AA48" s="24">
        <f t="shared" ref="AA48" ca="1" si="24">SUM(AA49:AA68)</f>
        <v>6</v>
      </c>
      <c r="AB48" s="24">
        <f t="shared" ca="1" si="23"/>
        <v>0</v>
      </c>
      <c r="AC48" s="73"/>
      <c r="AD48" s="55"/>
      <c r="AE48" s="56">
        <f ca="1">SUMPRODUCT(AE49:AE68,$S$49:$S$68)</f>
        <v>117.8</v>
      </c>
      <c r="AF48" s="56">
        <f ca="1">SUMPRODUCT(AF49:AF68,$S$49:$S$68)</f>
        <v>239.65</v>
      </c>
      <c r="AG48" s="57">
        <f ca="1">IFERROR(AE48/AF48,0)</f>
        <v>0.491550177341957</v>
      </c>
      <c r="AH48" s="56">
        <f t="shared" ref="AH48:AI48" ca="1" si="25">SUMPRODUCT(AH49:AH68,$S$49:$S$68)</f>
        <v>55.9</v>
      </c>
      <c r="AI48" s="56">
        <f t="shared" ca="1" si="25"/>
        <v>68.5</v>
      </c>
      <c r="AJ48" s="57">
        <f ca="1">IFERROR(AH48/AI48,0)</f>
        <v>0.8160583941605839</v>
      </c>
      <c r="AK48" s="56">
        <f t="shared" ref="AK48:AQ48" ca="1" si="26">SUMPRODUCT(AK49:AK68,$S$49:$S$68)</f>
        <v>35.200000000000003</v>
      </c>
      <c r="AL48" s="56">
        <f t="shared" ca="1" si="26"/>
        <v>326.70000000000005</v>
      </c>
      <c r="AM48" s="56">
        <f t="shared" ca="1" si="26"/>
        <v>123.3</v>
      </c>
      <c r="AN48" s="56">
        <f t="shared" ca="1" si="26"/>
        <v>51.699999999999996</v>
      </c>
      <c r="AO48" s="56">
        <f t="shared" ca="1" si="26"/>
        <v>19.149999999999999</v>
      </c>
      <c r="AP48" s="56">
        <f t="shared" ca="1" si="26"/>
        <v>16.150000000000002</v>
      </c>
      <c r="AQ48" s="56">
        <f t="shared" ca="1" si="26"/>
        <v>40.199999999999996</v>
      </c>
    </row>
    <row r="49" spans="1:43" x14ac:dyDescent="0.2">
      <c r="A49" s="5">
        <v>1</v>
      </c>
      <c r="B49" s="5">
        <f ca="1">IFERROR(INDEX(OFFSET(Team!$B$1,MATCH($C$48,Team!$A:$A,0)-1,0,COUNTIF(Team!$A:$A,Sheet2!$C$48),1),MATCH($A49,OFFSET(Team!$K$1,MATCH($C$48,Team!$A:$A,0)-1,0,COUNTIF(Team!$A:$A,Sheet2!$C$48),1),0)),"")</f>
        <v>5432</v>
      </c>
      <c r="C49" s="3" t="str">
        <f ca="1">IFERROR(INDEX(OFFSET(Team!$H$1,MATCH($C$48,Team!$A:$A,0)-1,0,COUNTIF(Team!$A:$A,Sheet2!$C$48),1),MATCH($A49,OFFSET(Team!$K$1,MATCH($C$48,Team!$A:$A,0)-1,0,COUNTIF(Team!$A:$A,Sheet2!$C$48),1),0)),"")</f>
        <v>Karl-Anthony Towns</v>
      </c>
      <c r="D49" s="6" t="str">
        <f ca="1">IFERROR(INDEX(Team!I:I,MATCH($C49,Team!$H:$H,0)),"")</f>
        <v>MIN</v>
      </c>
      <c r="E49" s="6" t="str">
        <f ca="1">IFERROR(INDEX(Team!F:F,MATCH($C49,Team!$H:$H,0)),"")</f>
        <v>C</v>
      </c>
      <c r="F49" s="15">
        <f ca="1">IFERROR(INDEX(PUNT_SeasonAVG!C:C,MATCH(Sheet2!$C49,PUNT_SeasonAVG!$I:$I,0)),"")</f>
        <v>4.2</v>
      </c>
      <c r="G49" s="5">
        <f ca="1">IFERROR(INDEX(PUNT_SeasonAVG!D:D,MATCH(Sheet2!$C49,PUNT_SeasonAVG!$I:$I,0)),"")</f>
        <v>2</v>
      </c>
      <c r="H49" s="5">
        <f ca="1">IFERROR(INDEX(PUNT_SeasonAVG!B:B,MATCH(Sheet2!$C49,PUNT_SeasonAVG!$I:$I,0)),"")</f>
        <v>4</v>
      </c>
      <c r="I49" s="5">
        <f ca="1">IFERROR(INDEX(PUNT_L10gamesAVG!B:B,MATCH(Sheet2!$C49,PUNT_L10gamesAVG!$I:$I,0)),"")</f>
        <v>4</v>
      </c>
      <c r="J49" s="5">
        <f ca="1">IFERROR(INDEX(PUNT_L5gamesAVG!B:B,MATCH(Sheet2!$C49,PUNT_L5gamesAVG!$I:$I,0)),"")</f>
        <v>4</v>
      </c>
      <c r="K49" s="75"/>
      <c r="L49" s="47" t="str">
        <f t="array" aca="1" ref="L49" ca="1">IFERROR(INDEX(Roster!$K$1:$K$1501,MATCH(1,(Sheet2!$B49=Roster!$C$1:$C$1501)*(Sheet2!L$24=Roster!$B$1:$B$1501),0)),"x")</f>
        <v>C</v>
      </c>
      <c r="M49" s="48" t="str">
        <f t="array" aca="1" ref="M49" ca="1">IFERROR(INDEX(Roster!$K$1:$K$1501,MATCH(1,(Sheet2!$B49=Roster!$C$1:$C$1501)*(Sheet2!M$24=Roster!$B$1:$B$1501),0)),"x")</f>
        <v>C</v>
      </c>
      <c r="N49" s="48" t="str">
        <f t="array" aca="1" ref="N49" ca="1">IFERROR(INDEX(Roster!$K$1:$K$1501,MATCH(1,(Sheet2!$B49=Roster!$C$1:$C$1501)*(Sheet2!N$24=Roster!$B$1:$B$1501),0)),"x")</f>
        <v>C</v>
      </c>
      <c r="O49" s="48" t="str">
        <f t="array" aca="1" ref="O49" ca="1">IFERROR(INDEX(Roster!$K$1:$K$1501,MATCH(1,(Sheet2!$B49=Roster!$C$1:$C$1501)*(Sheet2!O$24=Roster!$B$1:$B$1501),0)),"x")</f>
        <v>C</v>
      </c>
      <c r="P49" s="48" t="str">
        <f t="array" aca="1" ref="P49" ca="1">IFERROR(INDEX(Roster!$K$1:$K$1501,MATCH(1,(Sheet2!$B49=Roster!$C$1:$C$1501)*(Sheet2!P$24=Roster!$B$1:$B$1501),0)),"x")</f>
        <v>BN</v>
      </c>
      <c r="Q49" s="48" t="str">
        <f t="array" aca="1" ref="Q49" ca="1">IFERROR(INDEX(Roster!$K$1:$K$1501,MATCH(1,(Sheet2!$B49=Roster!$C$1:$C$1501)*(Sheet2!Q$24=Roster!$B$1:$B$1501),0)),"x")</f>
        <v>BN</v>
      </c>
      <c r="R49" s="48" t="str">
        <f t="array" aca="1" ref="R49" ca="1">IFERROR(INDEX(Roster!$K$1:$K$1501,MATCH(1,(Sheet2!$B49=Roster!$C$1:$C$1501)*(Sheet2!R$24=Roster!$B$1:$B$1501),0)),"x")</f>
        <v>Util</v>
      </c>
      <c r="S49" s="49">
        <f ca="1">SUMIFS($U49:$AA49,$U$23:$AA$23,"&gt;"&amp;$C$21,$L49:$R49,"&lt;&gt;BN",$L49:$R49,"&lt;&gt;IL",$L49:$R49,"&lt;&gt;x")</f>
        <v>1</v>
      </c>
      <c r="T49" s="76"/>
      <c r="U49" s="16">
        <f ca="1">COUNTIFS('NBA Schedule'!$D:$D,Sheet2!$D49,'NBA Schedule'!$B:$B,Sheet2!U$23)+COUNTIFS('NBA Schedule'!$F:$F,Sheet2!$D49,'NBA Schedule'!$B:$B,Sheet2!U$23)</f>
        <v>1</v>
      </c>
      <c r="V49" s="17">
        <f ca="1">COUNTIFS('NBA Schedule'!$D:$D,Sheet2!$D49,'NBA Schedule'!$B:$B,Sheet2!V$23)+COUNTIFS('NBA Schedule'!$F:$F,Sheet2!$D49,'NBA Schedule'!$B:$B,Sheet2!V$23)</f>
        <v>0</v>
      </c>
      <c r="W49" s="17">
        <f ca="1">COUNTIFS('NBA Schedule'!$D:$D,Sheet2!$D49,'NBA Schedule'!$B:$B,Sheet2!W$23)+COUNTIFS('NBA Schedule'!$F:$F,Sheet2!$D49,'NBA Schedule'!$B:$B,Sheet2!W$23)</f>
        <v>1</v>
      </c>
      <c r="X49" s="17">
        <f ca="1">COUNTIFS('NBA Schedule'!$D:$D,Sheet2!$D49,'NBA Schedule'!$B:$B,Sheet2!X$23)+COUNTIFS('NBA Schedule'!$F:$F,Sheet2!$D49,'NBA Schedule'!$B:$B,Sheet2!X$23)</f>
        <v>0</v>
      </c>
      <c r="Y49" s="17">
        <f ca="1">COUNTIFS('NBA Schedule'!$D:$D,Sheet2!$D49,'NBA Schedule'!$B:$B,Sheet2!Y$23)+COUNTIFS('NBA Schedule'!$F:$F,Sheet2!$D49,'NBA Schedule'!$B:$B,Sheet2!Y$23)</f>
        <v>0</v>
      </c>
      <c r="Z49" s="17">
        <f ca="1">COUNTIFS('NBA Schedule'!$D:$D,Sheet2!$D49,'NBA Schedule'!$B:$B,Sheet2!Z$23)+COUNTIFS('NBA Schedule'!$F:$F,Sheet2!$D49,'NBA Schedule'!$B:$B,Sheet2!Z$23)</f>
        <v>0</v>
      </c>
      <c r="AA49" s="18">
        <f ca="1">COUNTIFS('NBA Schedule'!$D:$D,Sheet2!$D49,'NBA Schedule'!$B:$B,Sheet2!AA$23)+COUNTIFS('NBA Schedule'!$F:$F,Sheet2!$D49,'NBA Schedule'!$B:$B,Sheet2!AA$23)</f>
        <v>1</v>
      </c>
      <c r="AB49" s="18">
        <f ca="1">COUNTIFS('NBA Schedule'!$D:$D,Sheet2!$D49,'NBA Schedule'!$B:$B,Sheet2!AB$23)+COUNTIFS('NBA Schedule'!$F:$F,Sheet2!$D49,'NBA Schedule'!$B:$B,Sheet2!AB$23)</f>
        <v>0</v>
      </c>
      <c r="AC49" s="74"/>
      <c r="AD49" s="58">
        <f ca="1">IFERROR(INDEX(PUNT_L10gamesAVG!O:O,MATCH($C49,PUNT_L10gamesAVG!$I:$I,0)),"")</f>
        <v>33.443333333333328</v>
      </c>
      <c r="AE49" s="59">
        <f ca="1">IFERROR(AF49*AG49,"")</f>
        <v>9</v>
      </c>
      <c r="AF49" s="59">
        <f ca="1">IFERROR(INDEX(PUNT_L10gamesAVG!W:W,MATCH($C49,PUNT_L10gamesAVG!$I:$I,0)),"")</f>
        <v>17.3</v>
      </c>
      <c r="AG49" s="60">
        <f ca="1">IFERROR(INDEX(PUNT_L10gamesAVG!V:V,MATCH($C49,PUNT_L10gamesAVG!$I:$I,0)),"")</f>
        <v>0.52023121387283233</v>
      </c>
      <c r="AH49" s="59">
        <f ca="1">IFERROR(AI49*AJ49,"")</f>
        <v>4.5999999999999996</v>
      </c>
      <c r="AI49" s="59">
        <f ca="1">IFERROR(INDEX(PUNT_L10gamesAVG!Y:Y,MATCH($C49,PUNT_L10gamesAVG!$I:$I,0)),"")</f>
        <v>5.3</v>
      </c>
      <c r="AJ49" s="60">
        <f ca="1">IFERROR(INDEX(PUNT_L10gamesAVG!X:X,MATCH($C49,PUNT_L10gamesAVG!$I:$I,0)),"")</f>
        <v>0.86792452830188682</v>
      </c>
      <c r="AK49" s="59">
        <f ca="1">IFERROR(INDEX(PUNT_L10gamesAVG!Q:Q,MATCH($C49,PUNT_L10gamesAVG!$I:$I,0)),"")</f>
        <v>4</v>
      </c>
      <c r="AL49" s="59">
        <f ca="1">IFERROR(INDEX(PUNT_L10gamesAVG!P:P,MATCH($C49,PUNT_L10gamesAVG!$I:$I,0)),"")</f>
        <v>26.6</v>
      </c>
      <c r="AM49" s="59">
        <f ca="1">IFERROR(INDEX(PUNT_L10gamesAVG!R:R,MATCH($C49,PUNT_L10gamesAVG!$I:$I,0)),"")</f>
        <v>12.9</v>
      </c>
      <c r="AN49" s="59">
        <f ca="1">IFERROR(INDEX(PUNT_L10gamesAVG!S:S,MATCH($C49,PUNT_L10gamesAVG!$I:$I,0)),"")</f>
        <v>4.3</v>
      </c>
      <c r="AO49" s="59">
        <f ca="1">IFERROR(INDEX(PUNT_L10gamesAVG!T:T,MATCH($C49,PUNT_L10gamesAVG!$I:$I,0)),"")</f>
        <v>0.7</v>
      </c>
      <c r="AP49" s="59">
        <f ca="1">IFERROR(INDEX(PUNT_L10gamesAVG!U:U,MATCH($C49,PUNT_L10gamesAVG!$I:$I,0)),"")</f>
        <v>1.4</v>
      </c>
      <c r="AQ49" s="61">
        <f ca="1">IFERROR(INDEX(PUNT_L10gamesAVG!Z:Z,MATCH($C49,PUNT_L10gamesAVG!$I:$I,0)),"")</f>
        <v>3.9</v>
      </c>
    </row>
    <row r="50" spans="1:43" x14ac:dyDescent="0.2">
      <c r="A50" s="5">
        <v>2</v>
      </c>
      <c r="B50" s="5">
        <f ca="1">IFERROR(INDEX(OFFSET(Team!$B$1,MATCH($C$48,Team!$A:$A,0)-1,0,COUNTIF(Team!$A:$A,Sheet2!$C$48),1),MATCH($A50,OFFSET(Team!$K$1,MATCH($C$48,Team!$A:$A,0)-1,0,COUNTIF(Team!$A:$A,Sheet2!$C$48),1),0)),"")</f>
        <v>4725</v>
      </c>
      <c r="C50" s="3" t="str">
        <f ca="1">IFERROR(INDEX(OFFSET(Team!$H$1,MATCH($C$48,Team!$A:$A,0)-1,0,COUNTIF(Team!$A:$A,Sheet2!$C$48),1),MATCH($A50,OFFSET(Team!$K$1,MATCH($C$48,Team!$A:$A,0)-1,0,COUNTIF(Team!$A:$A,Sheet2!$C$48),1),0)),"")</f>
        <v>Paul George</v>
      </c>
      <c r="D50" s="6" t="str">
        <f ca="1">IFERROR(INDEX(Team!I:I,MATCH($C50,Team!$H:$H,0)),"")</f>
        <v>LAC</v>
      </c>
      <c r="E50" s="6" t="str">
        <f ca="1">IFERROR(INDEX(Team!F:F,MATCH($C50,Team!$H:$H,0)),"")</f>
        <v>F</v>
      </c>
      <c r="F50" s="15">
        <f ca="1">IFERROR(INDEX(PUNT_SeasonAVG!C:C,MATCH(Sheet2!$C50,PUNT_SeasonAVG!$I:$I,0)),"")</f>
        <v>16</v>
      </c>
      <c r="G50" s="5">
        <f ca="1">IFERROR(INDEX(PUNT_SeasonAVG!D:D,MATCH(Sheet2!$C50,PUNT_SeasonAVG!$I:$I,0)),"")</f>
        <v>17</v>
      </c>
      <c r="H50" s="5">
        <f ca="1">IFERROR(INDEX(PUNT_SeasonAVG!B:B,MATCH(Sheet2!$C50,PUNT_SeasonAVG!$I:$I,0)),"")</f>
        <v>6</v>
      </c>
      <c r="I50" s="5">
        <f ca="1">IFERROR(INDEX(PUNT_L10gamesAVG!B:B,MATCH(Sheet2!$C50,PUNT_L10gamesAVG!$I:$I,0)),"")</f>
        <v>5</v>
      </c>
      <c r="J50" s="5">
        <f ca="1">IFERROR(INDEX(PUNT_L5gamesAVG!B:B,MATCH(Sheet2!$C50,PUNT_L5gamesAVG!$I:$I,0)),"")</f>
        <v>6</v>
      </c>
      <c r="K50" s="75"/>
      <c r="L50" s="50" t="str">
        <f t="array" aca="1" ref="L50" ca="1">IFERROR(INDEX(Roster!$K$1:$K$1501,MATCH(1,(Sheet2!$B50=Roster!$C$1:$C$1501)*(Sheet2!L$24=Roster!$B$1:$B$1501),0)),"x")</f>
        <v>BN</v>
      </c>
      <c r="M50" s="46" t="str">
        <f t="array" aca="1" ref="M50" ca="1">IFERROR(INDEX(Roster!$K$1:$K$1501,MATCH(1,(Sheet2!$B50=Roster!$C$1:$C$1501)*(Sheet2!M$24=Roster!$B$1:$B$1501),0)),"x")</f>
        <v>F</v>
      </c>
      <c r="N50" s="46" t="str">
        <f t="array" aca="1" ref="N50" ca="1">IFERROR(INDEX(Roster!$K$1:$K$1501,MATCH(1,(Sheet2!$B50=Roster!$C$1:$C$1501)*(Sheet2!N$24=Roster!$B$1:$B$1501),0)),"x")</f>
        <v>F</v>
      </c>
      <c r="O50" s="46" t="str">
        <f t="array" aca="1" ref="O50" ca="1">IFERROR(INDEX(Roster!$K$1:$K$1501,MATCH(1,(Sheet2!$B50=Roster!$C$1:$C$1501)*(Sheet2!O$24=Roster!$B$1:$B$1501),0)),"x")</f>
        <v>F</v>
      </c>
      <c r="P50" s="46" t="str">
        <f t="array" aca="1" ref="P50" ca="1">IFERROR(INDEX(Roster!$K$1:$K$1501,MATCH(1,(Sheet2!$B50=Roster!$C$1:$C$1501)*(Sheet2!P$24=Roster!$B$1:$B$1501),0)),"x")</f>
        <v>F</v>
      </c>
      <c r="Q50" s="46" t="str">
        <f t="array" aca="1" ref="Q50" ca="1">IFERROR(INDEX(Roster!$K$1:$K$1501,MATCH(1,(Sheet2!$B50=Roster!$C$1:$C$1501)*(Sheet2!Q$24=Roster!$B$1:$B$1501),0)),"x")</f>
        <v>BN</v>
      </c>
      <c r="R50" s="46" t="str">
        <f t="array" aca="1" ref="R50" ca="1">IFERROR(INDEX(Roster!$K$1:$K$1501,MATCH(1,(Sheet2!$B50=Roster!$C$1:$C$1501)*(Sheet2!R$24=Roster!$B$1:$B$1501),0)),"x")</f>
        <v>F</v>
      </c>
      <c r="S50" s="51">
        <f t="shared" ref="S50:S68" ca="1" si="27">SUMIFS($U50:$AA50,$U$23:$AA$23,"&gt;"&amp;$C$21,$L50:$R50,"&lt;&gt;BN",$L50:$R50,"&lt;&gt;IL",$L50:$R50,"&lt;&gt;x")</f>
        <v>2</v>
      </c>
      <c r="T50" s="76"/>
      <c r="U50" s="11">
        <f ca="1">COUNTIFS('NBA Schedule'!$D:$D,Sheet2!$D50,'NBA Schedule'!$B:$B,Sheet2!U$23)+COUNTIFS('NBA Schedule'!$F:$F,Sheet2!$D50,'NBA Schedule'!$B:$B,Sheet2!U$23)</f>
        <v>0</v>
      </c>
      <c r="V50" s="19">
        <f ca="1">COUNTIFS('NBA Schedule'!$D:$D,Sheet2!$D50,'NBA Schedule'!$B:$B,Sheet2!V$23)+COUNTIFS('NBA Schedule'!$F:$F,Sheet2!$D50,'NBA Schedule'!$B:$B,Sheet2!V$23)</f>
        <v>1</v>
      </c>
      <c r="W50" s="19">
        <f ca="1">COUNTIFS('NBA Schedule'!$D:$D,Sheet2!$D50,'NBA Schedule'!$B:$B,Sheet2!W$23)+COUNTIFS('NBA Schedule'!$F:$F,Sheet2!$D50,'NBA Schedule'!$B:$B,Sheet2!W$23)</f>
        <v>1</v>
      </c>
      <c r="X50" s="19">
        <f ca="1">COUNTIFS('NBA Schedule'!$D:$D,Sheet2!$D50,'NBA Schedule'!$B:$B,Sheet2!X$23)+COUNTIFS('NBA Schedule'!$F:$F,Sheet2!$D50,'NBA Schedule'!$B:$B,Sheet2!X$23)</f>
        <v>0</v>
      </c>
      <c r="Y50" s="19">
        <f ca="1">COUNTIFS('NBA Schedule'!$D:$D,Sheet2!$D50,'NBA Schedule'!$B:$B,Sheet2!Y$23)+COUNTIFS('NBA Schedule'!$F:$F,Sheet2!$D50,'NBA Schedule'!$B:$B,Sheet2!Y$23)</f>
        <v>1</v>
      </c>
      <c r="Z50" s="19">
        <f ca="1">COUNTIFS('NBA Schedule'!$D:$D,Sheet2!$D50,'NBA Schedule'!$B:$B,Sheet2!Z$23)+COUNTIFS('NBA Schedule'!$F:$F,Sheet2!$D50,'NBA Schedule'!$B:$B,Sheet2!Z$23)</f>
        <v>0</v>
      </c>
      <c r="AA50" s="20">
        <f ca="1">COUNTIFS('NBA Schedule'!$D:$D,Sheet2!$D50,'NBA Schedule'!$B:$B,Sheet2!AA$23)+COUNTIFS('NBA Schedule'!$F:$F,Sheet2!$D50,'NBA Schedule'!$B:$B,Sheet2!AA$23)</f>
        <v>1</v>
      </c>
      <c r="AB50" s="20">
        <f ca="1">COUNTIFS('NBA Schedule'!$D:$D,Sheet2!$D50,'NBA Schedule'!$B:$B,Sheet2!AB$23)+COUNTIFS('NBA Schedule'!$F:$F,Sheet2!$D50,'NBA Schedule'!$B:$B,Sheet2!AB$23)</f>
        <v>0</v>
      </c>
      <c r="AC50" s="74"/>
      <c r="AD50" s="62">
        <f ca="1">IFERROR(INDEX(PUNT_L10gamesAVG!O:O,MATCH($C50,PUNT_L10gamesAVG!$I:$I,0)),"")</f>
        <v>29.077083333333334</v>
      </c>
      <c r="AE50" s="63">
        <f t="shared" ref="AE50:AE68" ca="1" si="28">IFERROR(AF50*AG50,"")</f>
        <v>7.625</v>
      </c>
      <c r="AF50" s="63">
        <f ca="1">IFERROR(INDEX(PUNT_L10gamesAVG!W:W,MATCH($C50,PUNT_L10gamesAVG!$I:$I,0)),"")</f>
        <v>17.125</v>
      </c>
      <c r="AG50" s="64">
        <f ca="1">IFERROR(INDEX(PUNT_L10gamesAVG!V:V,MATCH($C50,PUNT_L10gamesAVG!$I:$I,0)),"")</f>
        <v>0.44525547445255476</v>
      </c>
      <c r="AH50" s="63">
        <f t="shared" ref="AH50:AH68" ca="1" si="29">IFERROR(AI50*AJ50,"")</f>
        <v>5.375</v>
      </c>
      <c r="AI50" s="63">
        <f ca="1">IFERROR(INDEX(PUNT_L10gamesAVG!Y:Y,MATCH($C50,PUNT_L10gamesAVG!$I:$I,0)),"")</f>
        <v>5.75</v>
      </c>
      <c r="AJ50" s="64">
        <f ca="1">IFERROR(INDEX(PUNT_L10gamesAVG!X:X,MATCH($C50,PUNT_L10gamesAVG!$I:$I,0)),"")</f>
        <v>0.93478260869565222</v>
      </c>
      <c r="AK50" s="63">
        <f ca="1">IFERROR(INDEX(PUNT_L10gamesAVG!Q:Q,MATCH($C50,PUNT_L10gamesAVG!$I:$I,0)),"")</f>
        <v>4.125</v>
      </c>
      <c r="AL50" s="63">
        <f ca="1">IFERROR(INDEX(PUNT_L10gamesAVG!P:P,MATCH($C50,PUNT_L10gamesAVG!$I:$I,0)),"")</f>
        <v>24.75</v>
      </c>
      <c r="AM50" s="63">
        <f ca="1">IFERROR(INDEX(PUNT_L10gamesAVG!R:R,MATCH($C50,PUNT_L10gamesAVG!$I:$I,0)),"")</f>
        <v>5.875</v>
      </c>
      <c r="AN50" s="63">
        <f ca="1">IFERROR(INDEX(PUNT_L10gamesAVG!S:S,MATCH($C50,PUNT_L10gamesAVG!$I:$I,0)),"")</f>
        <v>4</v>
      </c>
      <c r="AO50" s="63">
        <f ca="1">IFERROR(INDEX(PUNT_L10gamesAVG!T:T,MATCH($C50,PUNT_L10gamesAVG!$I:$I,0)),"")</f>
        <v>1.75</v>
      </c>
      <c r="AP50" s="63">
        <f ca="1">IFERROR(INDEX(PUNT_L10gamesAVG!U:U,MATCH($C50,PUNT_L10gamesAVG!$I:$I,0)),"")</f>
        <v>0.375</v>
      </c>
      <c r="AQ50" s="65">
        <f ca="1">IFERROR(INDEX(PUNT_L10gamesAVG!Z:Z,MATCH($C50,PUNT_L10gamesAVG!$I:$I,0)),"")</f>
        <v>3.75</v>
      </c>
    </row>
    <row r="51" spans="1:43" x14ac:dyDescent="0.2">
      <c r="A51" s="5">
        <v>3</v>
      </c>
      <c r="B51" s="5">
        <f ca="1">IFERROR(INDEX(OFFSET(Team!$B$1,MATCH($C$48,Team!$A:$A,0)-1,0,COUNTIF(Team!$A:$A,Sheet2!$C$48),1),MATCH($A51,OFFSET(Team!$K$1,MATCH($C$48,Team!$A:$A,0)-1,0,COUNTIF(Team!$A:$A,Sheet2!$C$48),1),0)),"")</f>
        <v>5667</v>
      </c>
      <c r="C51" s="3" t="str">
        <f ca="1">IFERROR(INDEX(OFFSET(Team!$H$1,MATCH($C$48,Team!$A:$A,0)-1,0,COUNTIF(Team!$A:$A,Sheet2!$C$48),1),MATCH($A51,OFFSET(Team!$K$1,MATCH($C$48,Team!$A:$A,0)-1,0,COUNTIF(Team!$A:$A,Sheet2!$C$48),1),0)),"")</f>
        <v>Malcolm Brogdon</v>
      </c>
      <c r="D51" s="6" t="str">
        <f ca="1">IFERROR(INDEX(Team!I:I,MATCH($C51,Team!$H:$H,0)),"")</f>
        <v>IND</v>
      </c>
      <c r="E51" s="6" t="str">
        <f ca="1">IFERROR(INDEX(Team!F:F,MATCH($C51,Team!$H:$H,0)),"")</f>
        <v>G</v>
      </c>
      <c r="F51" s="15">
        <f ca="1">IFERROR(INDEX(PUNT_SeasonAVG!C:C,MATCH(Sheet2!$C51,PUNT_SeasonAVG!$I:$I,0)),"")</f>
        <v>63.6</v>
      </c>
      <c r="G51" s="5">
        <f ca="1">IFERROR(INDEX(PUNT_SeasonAVG!D:D,MATCH(Sheet2!$C51,PUNT_SeasonAVG!$I:$I,0)),"")</f>
        <v>62</v>
      </c>
      <c r="H51" s="5">
        <f ca="1">IFERROR(INDEX(PUNT_SeasonAVG!B:B,MATCH(Sheet2!$C51,PUNT_SeasonAVG!$I:$I,0)),"")</f>
        <v>26</v>
      </c>
      <c r="I51" s="5">
        <f ca="1">IFERROR(INDEX(PUNT_L10gamesAVG!B:B,MATCH(Sheet2!$C51,PUNT_L10gamesAVG!$I:$I,0)),"")</f>
        <v>63</v>
      </c>
      <c r="J51" s="5">
        <f ca="1">IFERROR(INDEX(PUNT_L5gamesAVG!B:B,MATCH(Sheet2!$C51,PUNT_L5gamesAVG!$I:$I,0)),"")</f>
        <v>131</v>
      </c>
      <c r="K51" s="75"/>
      <c r="L51" s="50" t="str">
        <f t="array" aca="1" ref="L51" ca="1">IFERROR(INDEX(Roster!$K$1:$K$1501,MATCH(1,(Sheet2!$B51=Roster!$C$1:$C$1501)*(Sheet2!L$24=Roster!$B$1:$B$1501),0)),"x")</f>
        <v>G</v>
      </c>
      <c r="M51" s="46" t="str">
        <f t="array" aca="1" ref="M51" ca="1">IFERROR(INDEX(Roster!$K$1:$K$1501,MATCH(1,(Sheet2!$B51=Roster!$C$1:$C$1501)*(Sheet2!M$24=Roster!$B$1:$B$1501),0)),"x")</f>
        <v>G</v>
      </c>
      <c r="N51" s="46" t="str">
        <f t="array" aca="1" ref="N51" ca="1">IFERROR(INDEX(Roster!$K$1:$K$1501,MATCH(1,(Sheet2!$B51=Roster!$C$1:$C$1501)*(Sheet2!N$24=Roster!$B$1:$B$1501),0)),"x")</f>
        <v>G</v>
      </c>
      <c r="O51" s="46" t="str">
        <f t="array" aca="1" ref="O51" ca="1">IFERROR(INDEX(Roster!$K$1:$K$1501,MATCH(1,(Sheet2!$B51=Roster!$C$1:$C$1501)*(Sheet2!O$24=Roster!$B$1:$B$1501),0)),"x")</f>
        <v>G</v>
      </c>
      <c r="P51" s="46" t="str">
        <f t="array" aca="1" ref="P51" ca="1">IFERROR(INDEX(Roster!$K$1:$K$1501,MATCH(1,(Sheet2!$B51=Roster!$C$1:$C$1501)*(Sheet2!P$24=Roster!$B$1:$B$1501),0)),"x")</f>
        <v>G</v>
      </c>
      <c r="Q51" s="46" t="str">
        <f t="array" aca="1" ref="Q51" ca="1">IFERROR(INDEX(Roster!$K$1:$K$1501,MATCH(1,(Sheet2!$B51=Roster!$C$1:$C$1501)*(Sheet2!Q$24=Roster!$B$1:$B$1501),0)),"x")</f>
        <v>G</v>
      </c>
      <c r="R51" s="46" t="str">
        <f t="array" aca="1" ref="R51" ca="1">IFERROR(INDEX(Roster!$K$1:$K$1501,MATCH(1,(Sheet2!$B51=Roster!$C$1:$C$1501)*(Sheet2!R$24=Roster!$B$1:$B$1501),0)),"x")</f>
        <v>G</v>
      </c>
      <c r="S51" s="51">
        <f t="shared" ca="1" si="27"/>
        <v>2</v>
      </c>
      <c r="T51" s="76"/>
      <c r="U51" s="11">
        <f ca="1">COUNTIFS('NBA Schedule'!$D:$D,Sheet2!$D51,'NBA Schedule'!$B:$B,Sheet2!U$23)+COUNTIFS('NBA Schedule'!$F:$F,Sheet2!$D51,'NBA Schedule'!$B:$B,Sheet2!U$23)</f>
        <v>1</v>
      </c>
      <c r="V51" s="19">
        <f ca="1">COUNTIFS('NBA Schedule'!$D:$D,Sheet2!$D51,'NBA Schedule'!$B:$B,Sheet2!V$23)+COUNTIFS('NBA Schedule'!$F:$F,Sheet2!$D51,'NBA Schedule'!$B:$B,Sheet2!V$23)</f>
        <v>0</v>
      </c>
      <c r="W51" s="19">
        <f ca="1">COUNTIFS('NBA Schedule'!$D:$D,Sheet2!$D51,'NBA Schedule'!$B:$B,Sheet2!W$23)+COUNTIFS('NBA Schedule'!$F:$F,Sheet2!$D51,'NBA Schedule'!$B:$B,Sheet2!W$23)</f>
        <v>1</v>
      </c>
      <c r="X51" s="19">
        <f ca="1">COUNTIFS('NBA Schedule'!$D:$D,Sheet2!$D51,'NBA Schedule'!$B:$B,Sheet2!X$23)+COUNTIFS('NBA Schedule'!$F:$F,Sheet2!$D51,'NBA Schedule'!$B:$B,Sheet2!X$23)</f>
        <v>0</v>
      </c>
      <c r="Y51" s="19">
        <f ca="1">COUNTIFS('NBA Schedule'!$D:$D,Sheet2!$D51,'NBA Schedule'!$B:$B,Sheet2!Y$23)+COUNTIFS('NBA Schedule'!$F:$F,Sheet2!$D51,'NBA Schedule'!$B:$B,Sheet2!Y$23)</f>
        <v>1</v>
      </c>
      <c r="Z51" s="19">
        <f ca="1">COUNTIFS('NBA Schedule'!$D:$D,Sheet2!$D51,'NBA Schedule'!$B:$B,Sheet2!Z$23)+COUNTIFS('NBA Schedule'!$F:$F,Sheet2!$D51,'NBA Schedule'!$B:$B,Sheet2!Z$23)</f>
        <v>1</v>
      </c>
      <c r="AA51" s="20">
        <f ca="1">COUNTIFS('NBA Schedule'!$D:$D,Sheet2!$D51,'NBA Schedule'!$B:$B,Sheet2!AA$23)+COUNTIFS('NBA Schedule'!$F:$F,Sheet2!$D51,'NBA Schedule'!$B:$B,Sheet2!AA$23)</f>
        <v>0</v>
      </c>
      <c r="AB51" s="20">
        <f ca="1">COUNTIFS('NBA Schedule'!$D:$D,Sheet2!$D51,'NBA Schedule'!$B:$B,Sheet2!AB$23)+COUNTIFS('NBA Schedule'!$F:$F,Sheet2!$D51,'NBA Schedule'!$B:$B,Sheet2!AB$23)</f>
        <v>0</v>
      </c>
      <c r="AC51" s="74"/>
      <c r="AD51" s="62">
        <f ca="1">IFERROR(INDEX(PUNT_L10gamesAVG!O:O,MATCH($C51,PUNT_L10gamesAVG!$I:$I,0)),"")</f>
        <v>29.418333333333329</v>
      </c>
      <c r="AE51" s="63">
        <f t="shared" ca="1" si="28"/>
        <v>7</v>
      </c>
      <c r="AF51" s="63">
        <f ca="1">IFERROR(INDEX(PUNT_L10gamesAVG!W:W,MATCH($C51,PUNT_L10gamesAVG!$I:$I,0)),"")</f>
        <v>14.2</v>
      </c>
      <c r="AG51" s="64">
        <f ca="1">IFERROR(INDEX(PUNT_L10gamesAVG!V:V,MATCH($C51,PUNT_L10gamesAVG!$I:$I,0)),"")</f>
        <v>0.49295774647887325</v>
      </c>
      <c r="AH51" s="63">
        <f t="shared" ca="1" si="29"/>
        <v>2.6</v>
      </c>
      <c r="AI51" s="63">
        <f ca="1">IFERROR(INDEX(PUNT_L10gamesAVG!Y:Y,MATCH($C51,PUNT_L10gamesAVG!$I:$I,0)),"")</f>
        <v>2.7</v>
      </c>
      <c r="AJ51" s="64">
        <f ca="1">IFERROR(INDEX(PUNT_L10gamesAVG!X:X,MATCH($C51,PUNT_L10gamesAVG!$I:$I,0)),"")</f>
        <v>0.96296296296296291</v>
      </c>
      <c r="AK51" s="63">
        <f ca="1">IFERROR(INDEX(PUNT_L10gamesAVG!Q:Q,MATCH($C51,PUNT_L10gamesAVG!$I:$I,0)),"")</f>
        <v>1.2</v>
      </c>
      <c r="AL51" s="63">
        <f ca="1">IFERROR(INDEX(PUNT_L10gamesAVG!P:P,MATCH($C51,PUNT_L10gamesAVG!$I:$I,0)),"")</f>
        <v>17.8</v>
      </c>
      <c r="AM51" s="63">
        <f ca="1">IFERROR(INDEX(PUNT_L10gamesAVG!R:R,MATCH($C51,PUNT_L10gamesAVG!$I:$I,0)),"")</f>
        <v>4.7</v>
      </c>
      <c r="AN51" s="63">
        <f ca="1">IFERROR(INDEX(PUNT_L10gamesAVG!S:S,MATCH($C51,PUNT_L10gamesAVG!$I:$I,0)),"")</f>
        <v>6.9</v>
      </c>
      <c r="AO51" s="63">
        <f ca="1">IFERROR(INDEX(PUNT_L10gamesAVG!T:T,MATCH($C51,PUNT_L10gamesAVG!$I:$I,0)),"")</f>
        <v>0.7</v>
      </c>
      <c r="AP51" s="63">
        <f ca="1">IFERROR(INDEX(PUNT_L10gamesAVG!U:U,MATCH($C51,PUNT_L10gamesAVG!$I:$I,0)),"")</f>
        <v>0.1</v>
      </c>
      <c r="AQ51" s="65">
        <f ca="1">IFERROR(INDEX(PUNT_L10gamesAVG!Z:Z,MATCH($C51,PUNT_L10gamesAVG!$I:$I,0)),"")</f>
        <v>3.2</v>
      </c>
    </row>
    <row r="52" spans="1:43" x14ac:dyDescent="0.2">
      <c r="A52" s="5">
        <v>4</v>
      </c>
      <c r="B52" s="5">
        <f ca="1">IFERROR(INDEX(OFFSET(Team!$B$1,MATCH($C$48,Team!$A:$A,0)-1,0,COUNTIF(Team!$A:$A,Sheet2!$C$48),1),MATCH($A52,OFFSET(Team!$K$1,MATCH($C$48,Team!$A:$A,0)-1,0,COUNTIF(Team!$A:$A,Sheet2!$C$48),1),0)),"")</f>
        <v>5637</v>
      </c>
      <c r="C52" s="3" t="str">
        <f ca="1">IFERROR(INDEX(OFFSET(Team!$H$1,MATCH($C$48,Team!$A:$A,0)-1,0,COUNTIF(Team!$A:$A,Sheet2!$C$48),1),MATCH($A52,OFFSET(Team!$K$1,MATCH($C$48,Team!$A:$A,0)-1,0,COUNTIF(Team!$A:$A,Sheet2!$C$48),1),0)),"")</f>
        <v>Buddy Hield</v>
      </c>
      <c r="D52" s="6" t="str">
        <f ca="1">IFERROR(INDEX(Team!I:I,MATCH($C52,Team!$H:$H,0)),"")</f>
        <v>SAC</v>
      </c>
      <c r="E52" s="6" t="str">
        <f ca="1">IFERROR(INDEX(Team!F:F,MATCH($C52,Team!$H:$H,0)),"")</f>
        <v>G</v>
      </c>
      <c r="F52" s="15">
        <f ca="1">IFERROR(INDEX(PUNT_SeasonAVG!C:C,MATCH(Sheet2!$C52,PUNT_SeasonAVG!$I:$I,0)),"")</f>
        <v>38.200000000000003</v>
      </c>
      <c r="G52" s="5">
        <f ca="1">IFERROR(INDEX(PUNT_SeasonAVG!D:D,MATCH(Sheet2!$C52,PUNT_SeasonAVG!$I:$I,0)),"")</f>
        <v>36</v>
      </c>
      <c r="H52" s="5">
        <f ca="1">IFERROR(INDEX(PUNT_SeasonAVG!B:B,MATCH(Sheet2!$C52,PUNT_SeasonAVG!$I:$I,0)),"")</f>
        <v>42</v>
      </c>
      <c r="I52" s="5">
        <f ca="1">IFERROR(INDEX(PUNT_L10gamesAVG!B:B,MATCH(Sheet2!$C52,PUNT_L10gamesAVG!$I:$I,0)),"")</f>
        <v>28</v>
      </c>
      <c r="J52" s="5">
        <f ca="1">IFERROR(INDEX(PUNT_L5gamesAVG!B:B,MATCH(Sheet2!$C52,PUNT_L5gamesAVG!$I:$I,0)),"")</f>
        <v>64</v>
      </c>
      <c r="K52" s="75"/>
      <c r="L52" s="50" t="str">
        <f t="array" aca="1" ref="L52" ca="1">IFERROR(INDEX(Roster!$K$1:$K$1501,MATCH(1,(Sheet2!$B52=Roster!$C$1:$C$1501)*(Sheet2!L$24=Roster!$B$1:$B$1501),0)),"x")</f>
        <v>G</v>
      </c>
      <c r="M52" s="46" t="str">
        <f t="array" aca="1" ref="M52" ca="1">IFERROR(INDEX(Roster!$K$1:$K$1501,MATCH(1,(Sheet2!$B52=Roster!$C$1:$C$1501)*(Sheet2!M$24=Roster!$B$1:$B$1501),0)),"x")</f>
        <v>G</v>
      </c>
      <c r="N52" s="46" t="str">
        <f t="array" aca="1" ref="N52" ca="1">IFERROR(INDEX(Roster!$K$1:$K$1501,MATCH(1,(Sheet2!$B52=Roster!$C$1:$C$1501)*(Sheet2!N$24=Roster!$B$1:$B$1501),0)),"x")</f>
        <v>G</v>
      </c>
      <c r="O52" s="46" t="str">
        <f t="array" aca="1" ref="O52" ca="1">IFERROR(INDEX(Roster!$K$1:$K$1501,MATCH(1,(Sheet2!$B52=Roster!$C$1:$C$1501)*(Sheet2!O$24=Roster!$B$1:$B$1501),0)),"x")</f>
        <v>G</v>
      </c>
      <c r="P52" s="46" t="str">
        <f t="array" aca="1" ref="P52" ca="1">IFERROR(INDEX(Roster!$K$1:$K$1501,MATCH(1,(Sheet2!$B52=Roster!$C$1:$C$1501)*(Sheet2!P$24=Roster!$B$1:$B$1501),0)),"x")</f>
        <v>G</v>
      </c>
      <c r="Q52" s="46" t="str">
        <f t="array" aca="1" ref="Q52" ca="1">IFERROR(INDEX(Roster!$K$1:$K$1501,MATCH(1,(Sheet2!$B52=Roster!$C$1:$C$1501)*(Sheet2!Q$24=Roster!$B$1:$B$1501),0)),"x")</f>
        <v>G</v>
      </c>
      <c r="R52" s="46" t="str">
        <f t="array" aca="1" ref="R52" ca="1">IFERROR(INDEX(Roster!$K$1:$K$1501,MATCH(1,(Sheet2!$B52=Roster!$C$1:$C$1501)*(Sheet2!R$24=Roster!$B$1:$B$1501),0)),"x")</f>
        <v>G</v>
      </c>
      <c r="S52" s="51">
        <f t="shared" ca="1" si="27"/>
        <v>1</v>
      </c>
      <c r="T52" s="76"/>
      <c r="U52" s="11">
        <f ca="1">COUNTIFS('NBA Schedule'!$D:$D,Sheet2!$D52,'NBA Schedule'!$B:$B,Sheet2!U$23)+COUNTIFS('NBA Schedule'!$F:$F,Sheet2!$D52,'NBA Schedule'!$B:$B,Sheet2!U$23)</f>
        <v>1</v>
      </c>
      <c r="V52" s="19">
        <f ca="1">COUNTIFS('NBA Schedule'!$D:$D,Sheet2!$D52,'NBA Schedule'!$B:$B,Sheet2!V$23)+COUNTIFS('NBA Schedule'!$F:$F,Sheet2!$D52,'NBA Schedule'!$B:$B,Sheet2!V$23)</f>
        <v>0</v>
      </c>
      <c r="W52" s="19">
        <f ca="1">COUNTIFS('NBA Schedule'!$D:$D,Sheet2!$D52,'NBA Schedule'!$B:$B,Sheet2!W$23)+COUNTIFS('NBA Schedule'!$F:$F,Sheet2!$D52,'NBA Schedule'!$B:$B,Sheet2!W$23)</f>
        <v>1</v>
      </c>
      <c r="X52" s="19">
        <f ca="1">COUNTIFS('NBA Schedule'!$D:$D,Sheet2!$D52,'NBA Schedule'!$B:$B,Sheet2!X$23)+COUNTIFS('NBA Schedule'!$F:$F,Sheet2!$D52,'NBA Schedule'!$B:$B,Sheet2!X$23)</f>
        <v>0</v>
      </c>
      <c r="Y52" s="19">
        <f ca="1">COUNTIFS('NBA Schedule'!$D:$D,Sheet2!$D52,'NBA Schedule'!$B:$B,Sheet2!Y$23)+COUNTIFS('NBA Schedule'!$F:$F,Sheet2!$D52,'NBA Schedule'!$B:$B,Sheet2!Y$23)</f>
        <v>0</v>
      </c>
      <c r="Z52" s="19">
        <f ca="1">COUNTIFS('NBA Schedule'!$D:$D,Sheet2!$D52,'NBA Schedule'!$B:$B,Sheet2!Z$23)+COUNTIFS('NBA Schedule'!$F:$F,Sheet2!$D52,'NBA Schedule'!$B:$B,Sheet2!Z$23)</f>
        <v>1</v>
      </c>
      <c r="AA52" s="20">
        <f ca="1">COUNTIFS('NBA Schedule'!$D:$D,Sheet2!$D52,'NBA Schedule'!$B:$B,Sheet2!AA$23)+COUNTIFS('NBA Schedule'!$F:$F,Sheet2!$D52,'NBA Schedule'!$B:$B,Sheet2!AA$23)</f>
        <v>0</v>
      </c>
      <c r="AB52" s="20">
        <f ca="1">COUNTIFS('NBA Schedule'!$D:$D,Sheet2!$D52,'NBA Schedule'!$B:$B,Sheet2!AB$23)+COUNTIFS('NBA Schedule'!$F:$F,Sheet2!$D52,'NBA Schedule'!$B:$B,Sheet2!AB$23)</f>
        <v>0</v>
      </c>
      <c r="AC52" s="74"/>
      <c r="AD52" s="62">
        <f ca="1">IFERROR(INDEX(PUNT_L10gamesAVG!O:O,MATCH($C52,PUNT_L10gamesAVG!$I:$I,0)),"")</f>
        <v>34.678333333333335</v>
      </c>
      <c r="AE52" s="63">
        <f t="shared" ca="1" si="28"/>
        <v>8</v>
      </c>
      <c r="AF52" s="63">
        <f ca="1">IFERROR(INDEX(PUNT_L10gamesAVG!W:W,MATCH($C52,PUNT_L10gamesAVG!$I:$I,0)),"")</f>
        <v>18.600000000000001</v>
      </c>
      <c r="AG52" s="64">
        <f ca="1">IFERROR(INDEX(PUNT_L10gamesAVG!V:V,MATCH($C52,PUNT_L10gamesAVG!$I:$I,0)),"")</f>
        <v>0.43010752688172044</v>
      </c>
      <c r="AH52" s="63">
        <f t="shared" ca="1" si="29"/>
        <v>2.6</v>
      </c>
      <c r="AI52" s="63">
        <f ca="1">IFERROR(INDEX(PUNT_L10gamesAVG!Y:Y,MATCH($C52,PUNT_L10gamesAVG!$I:$I,0)),"")</f>
        <v>2.8</v>
      </c>
      <c r="AJ52" s="64">
        <f ca="1">IFERROR(INDEX(PUNT_L10gamesAVG!X:X,MATCH($C52,PUNT_L10gamesAVG!$I:$I,0)),"")</f>
        <v>0.9285714285714286</v>
      </c>
      <c r="AK52" s="63">
        <f ca="1">IFERROR(INDEX(PUNT_L10gamesAVG!Q:Q,MATCH($C52,PUNT_L10gamesAVG!$I:$I,0)),"")</f>
        <v>4.2</v>
      </c>
      <c r="AL52" s="63">
        <f ca="1">IFERROR(INDEX(PUNT_L10gamesAVG!P:P,MATCH($C52,PUNT_L10gamesAVG!$I:$I,0)),"")</f>
        <v>22.8</v>
      </c>
      <c r="AM52" s="63">
        <f ca="1">IFERROR(INDEX(PUNT_L10gamesAVG!R:R,MATCH($C52,PUNT_L10gamesAVG!$I:$I,0)),"")</f>
        <v>5</v>
      </c>
      <c r="AN52" s="63">
        <f ca="1">IFERROR(INDEX(PUNT_L10gamesAVG!S:S,MATCH($C52,PUNT_L10gamesAVG!$I:$I,0)),"")</f>
        <v>2.7</v>
      </c>
      <c r="AO52" s="63">
        <f ca="1">IFERROR(INDEX(PUNT_L10gamesAVG!T:T,MATCH($C52,PUNT_L10gamesAVG!$I:$I,0)),"")</f>
        <v>0.7</v>
      </c>
      <c r="AP52" s="63">
        <f ca="1">IFERROR(INDEX(PUNT_L10gamesAVG!U:U,MATCH($C52,PUNT_L10gamesAVG!$I:$I,0)),"")</f>
        <v>0.4</v>
      </c>
      <c r="AQ52" s="65">
        <f ca="1">IFERROR(INDEX(PUNT_L10gamesAVG!Z:Z,MATCH($C52,PUNT_L10gamesAVG!$I:$I,0)),"")</f>
        <v>2.9</v>
      </c>
    </row>
    <row r="53" spans="1:43" x14ac:dyDescent="0.2">
      <c r="A53" s="5">
        <v>5</v>
      </c>
      <c r="B53" s="5">
        <f ca="1">IFERROR(INDEX(OFFSET(Team!$B$1,MATCH($C$48,Team!$A:$A,0)-1,0,COUNTIF(Team!$A:$A,Sheet2!$C$48),1),MATCH($A53,OFFSET(Team!$K$1,MATCH($C$48,Team!$A:$A,0)-1,0,COUNTIF(Team!$A:$A,Sheet2!$C$48),1),0)),"")</f>
        <v>5161</v>
      </c>
      <c r="C53" s="3" t="str">
        <f ca="1">IFERROR(INDEX(OFFSET(Team!$H$1,MATCH($C$48,Team!$A:$A,0)-1,0,COUNTIF(Team!$A:$A,Sheet2!$C$48),1),MATCH($A53,OFFSET(Team!$K$1,MATCH($C$48,Team!$A:$A,0)-1,0,COUNTIF(Team!$A:$A,Sheet2!$C$48),1),0)),"")</f>
        <v>C.J. McCollum</v>
      </c>
      <c r="D53" s="6" t="str">
        <f ca="1">IFERROR(INDEX(Team!I:I,MATCH($C53,Team!$H:$H,0)),"")</f>
        <v>POR</v>
      </c>
      <c r="E53" s="6" t="str">
        <f ca="1">IFERROR(INDEX(Team!F:F,MATCH($C53,Team!$H:$H,0)),"")</f>
        <v>G</v>
      </c>
      <c r="F53" s="15">
        <f ca="1">IFERROR(INDEX(PUNT_SeasonAVG!C:C,MATCH(Sheet2!$C53,PUNT_SeasonAVG!$I:$I,0)),"")</f>
        <v>44.7</v>
      </c>
      <c r="G53" s="5">
        <f ca="1">IFERROR(INDEX(PUNT_SeasonAVG!D:D,MATCH(Sheet2!$C53,PUNT_SeasonAVG!$I:$I,0)),"")</f>
        <v>44</v>
      </c>
      <c r="H53" s="5">
        <f ca="1">IFERROR(INDEX(PUNT_SeasonAVG!B:B,MATCH(Sheet2!$C53,PUNT_SeasonAVG!$I:$I,0)),"")</f>
        <v>43</v>
      </c>
      <c r="I53" s="5">
        <f ca="1">IFERROR(INDEX(PUNT_L10gamesAVG!B:B,MATCH(Sheet2!$C53,PUNT_L10gamesAVG!$I:$I,0)),"")</f>
        <v>27</v>
      </c>
      <c r="J53" s="5">
        <f ca="1">IFERROR(INDEX(PUNT_L5gamesAVG!B:B,MATCH(Sheet2!$C53,PUNT_L5gamesAVG!$I:$I,0)),"")</f>
        <v>18</v>
      </c>
      <c r="K53" s="75"/>
      <c r="L53" s="50" t="str">
        <f t="array" aca="1" ref="L53" ca="1">IFERROR(INDEX(Roster!$K$1:$K$1501,MATCH(1,(Sheet2!$B53=Roster!$C$1:$C$1501)*(Sheet2!L$24=Roster!$B$1:$B$1501),0)),"x")</f>
        <v>Util</v>
      </c>
      <c r="M53" s="46" t="str">
        <f t="array" aca="1" ref="M53" ca="1">IFERROR(INDEX(Roster!$K$1:$K$1501,MATCH(1,(Sheet2!$B53=Roster!$C$1:$C$1501)*(Sheet2!M$24=Roster!$B$1:$B$1501),0)),"x")</f>
        <v>Util</v>
      </c>
      <c r="N53" s="46" t="str">
        <f t="array" aca="1" ref="N53" ca="1">IFERROR(INDEX(Roster!$K$1:$K$1501,MATCH(1,(Sheet2!$B53=Roster!$C$1:$C$1501)*(Sheet2!N$24=Roster!$B$1:$B$1501),0)),"x")</f>
        <v>Util</v>
      </c>
      <c r="O53" s="46" t="str">
        <f t="array" aca="1" ref="O53" ca="1">IFERROR(INDEX(Roster!$K$1:$K$1501,MATCH(1,(Sheet2!$B53=Roster!$C$1:$C$1501)*(Sheet2!O$24=Roster!$B$1:$B$1501),0)),"x")</f>
        <v>Util</v>
      </c>
      <c r="P53" s="46" t="str">
        <f t="array" aca="1" ref="P53" ca="1">IFERROR(INDEX(Roster!$K$1:$K$1501,MATCH(1,(Sheet2!$B53=Roster!$C$1:$C$1501)*(Sheet2!P$24=Roster!$B$1:$B$1501),0)),"x")</f>
        <v>Util</v>
      </c>
      <c r="Q53" s="46" t="str">
        <f t="array" aca="1" ref="Q53" ca="1">IFERROR(INDEX(Roster!$K$1:$K$1501,MATCH(1,(Sheet2!$B53=Roster!$C$1:$C$1501)*(Sheet2!Q$24=Roster!$B$1:$B$1501),0)),"x")</f>
        <v>Util</v>
      </c>
      <c r="R53" s="46" t="str">
        <f t="array" aca="1" ref="R53" ca="1">IFERROR(INDEX(Roster!$K$1:$K$1501,MATCH(1,(Sheet2!$B53=Roster!$C$1:$C$1501)*(Sheet2!R$24=Roster!$B$1:$B$1501),0)),"x")</f>
        <v>BN</v>
      </c>
      <c r="S53" s="51">
        <f t="shared" ca="1" si="27"/>
        <v>1</v>
      </c>
      <c r="T53" s="76"/>
      <c r="U53" s="11">
        <f ca="1">COUNTIFS('NBA Schedule'!$D:$D,Sheet2!$D53,'NBA Schedule'!$B:$B,Sheet2!U$23)+COUNTIFS('NBA Schedule'!$F:$F,Sheet2!$D53,'NBA Schedule'!$B:$B,Sheet2!U$23)</f>
        <v>1</v>
      </c>
      <c r="V53" s="19">
        <f ca="1">COUNTIFS('NBA Schedule'!$D:$D,Sheet2!$D53,'NBA Schedule'!$B:$B,Sheet2!V$23)+COUNTIFS('NBA Schedule'!$F:$F,Sheet2!$D53,'NBA Schedule'!$B:$B,Sheet2!V$23)</f>
        <v>0</v>
      </c>
      <c r="W53" s="19">
        <f ca="1">COUNTIFS('NBA Schedule'!$D:$D,Sheet2!$D53,'NBA Schedule'!$B:$B,Sheet2!W$23)+COUNTIFS('NBA Schedule'!$F:$F,Sheet2!$D53,'NBA Schedule'!$B:$B,Sheet2!W$23)</f>
        <v>1</v>
      </c>
      <c r="X53" s="19">
        <f ca="1">COUNTIFS('NBA Schedule'!$D:$D,Sheet2!$D53,'NBA Schedule'!$B:$B,Sheet2!X$23)+COUNTIFS('NBA Schedule'!$F:$F,Sheet2!$D53,'NBA Schedule'!$B:$B,Sheet2!X$23)</f>
        <v>0</v>
      </c>
      <c r="Y53" s="19">
        <f ca="1">COUNTIFS('NBA Schedule'!$D:$D,Sheet2!$D53,'NBA Schedule'!$B:$B,Sheet2!Y$23)+COUNTIFS('NBA Schedule'!$F:$F,Sheet2!$D53,'NBA Schedule'!$B:$B,Sheet2!Y$23)</f>
        <v>1</v>
      </c>
      <c r="Z53" s="19">
        <f ca="1">COUNTIFS('NBA Schedule'!$D:$D,Sheet2!$D53,'NBA Schedule'!$B:$B,Sheet2!Z$23)+COUNTIFS('NBA Schedule'!$F:$F,Sheet2!$D53,'NBA Schedule'!$B:$B,Sheet2!Z$23)</f>
        <v>0</v>
      </c>
      <c r="AA53" s="20">
        <f ca="1">COUNTIFS('NBA Schedule'!$D:$D,Sheet2!$D53,'NBA Schedule'!$B:$B,Sheet2!AA$23)+COUNTIFS('NBA Schedule'!$F:$F,Sheet2!$D53,'NBA Schedule'!$B:$B,Sheet2!AA$23)</f>
        <v>0</v>
      </c>
      <c r="AB53" s="20">
        <f ca="1">COUNTIFS('NBA Schedule'!$D:$D,Sheet2!$D53,'NBA Schedule'!$B:$B,Sheet2!AB$23)+COUNTIFS('NBA Schedule'!$F:$F,Sheet2!$D53,'NBA Schedule'!$B:$B,Sheet2!AB$23)</f>
        <v>0</v>
      </c>
      <c r="AC53" s="74"/>
      <c r="AD53" s="62">
        <f ca="1">IFERROR(INDEX(PUNT_L10gamesAVG!O:O,MATCH($C53,PUNT_L10gamesAVG!$I:$I,0)),"")</f>
        <v>36.306666666666672</v>
      </c>
      <c r="AE53" s="63">
        <f t="shared" ca="1" si="28"/>
        <v>10.1</v>
      </c>
      <c r="AF53" s="63">
        <f ca="1">IFERROR(INDEX(PUNT_L10gamesAVG!W:W,MATCH($C53,PUNT_L10gamesAVG!$I:$I,0)),"")</f>
        <v>20.8</v>
      </c>
      <c r="AG53" s="64">
        <f ca="1">IFERROR(INDEX(PUNT_L10gamesAVG!V:V,MATCH($C53,PUNT_L10gamesAVG!$I:$I,0)),"")</f>
        <v>0.48557692307692307</v>
      </c>
      <c r="AH53" s="63">
        <f t="shared" ca="1" si="29"/>
        <v>1</v>
      </c>
      <c r="AI53" s="63">
        <f ca="1">IFERROR(INDEX(PUNT_L10gamesAVG!Y:Y,MATCH($C53,PUNT_L10gamesAVG!$I:$I,0)),"")</f>
        <v>1.6</v>
      </c>
      <c r="AJ53" s="64">
        <f ca="1">IFERROR(INDEX(PUNT_L10gamesAVG!X:X,MATCH($C53,PUNT_L10gamesAVG!$I:$I,0)),"")</f>
        <v>0.625</v>
      </c>
      <c r="AK53" s="63">
        <f ca="1">IFERROR(INDEX(PUNT_L10gamesAVG!Q:Q,MATCH($C53,PUNT_L10gamesAVG!$I:$I,0)),"")</f>
        <v>3.3</v>
      </c>
      <c r="AL53" s="63">
        <f ca="1">IFERROR(INDEX(PUNT_L10gamesAVG!P:P,MATCH($C53,PUNT_L10gamesAVG!$I:$I,0)),"")</f>
        <v>24.5</v>
      </c>
      <c r="AM53" s="63">
        <f ca="1">IFERROR(INDEX(PUNT_L10gamesAVG!R:R,MATCH($C53,PUNT_L10gamesAVG!$I:$I,0)),"")</f>
        <v>5.0999999999999996</v>
      </c>
      <c r="AN53" s="63">
        <f ca="1">IFERROR(INDEX(PUNT_L10gamesAVG!S:S,MATCH($C53,PUNT_L10gamesAVG!$I:$I,0)),"")</f>
        <v>4.7</v>
      </c>
      <c r="AO53" s="63">
        <f ca="1">IFERROR(INDEX(PUNT_L10gamesAVG!T:T,MATCH($C53,PUNT_L10gamesAVG!$I:$I,0)),"")</f>
        <v>0.9</v>
      </c>
      <c r="AP53" s="63">
        <f ca="1">IFERROR(INDEX(PUNT_L10gamesAVG!U:U,MATCH($C53,PUNT_L10gamesAVG!$I:$I,0)),"")</f>
        <v>1.1000000000000001</v>
      </c>
      <c r="AQ53" s="65">
        <f ca="1">IFERROR(INDEX(PUNT_L10gamesAVG!Z:Z,MATCH($C53,PUNT_L10gamesAVG!$I:$I,0)),"")</f>
        <v>1.7</v>
      </c>
    </row>
    <row r="54" spans="1:43" x14ac:dyDescent="0.2">
      <c r="A54" s="5">
        <v>6</v>
      </c>
      <c r="B54" s="5">
        <f ca="1">IFERROR(INDEX(OFFSET(Team!$B$1,MATCH($C$48,Team!$A:$A,0)-1,0,COUNTIF(Team!$A:$A,Sheet2!$C$48),1),MATCH($A54,OFFSET(Team!$K$1,MATCH($C$48,Team!$A:$A,0)-1,0,COUNTIF(Team!$A:$A,Sheet2!$C$48),1),0)),"")</f>
        <v>5018</v>
      </c>
      <c r="C54" s="3" t="str">
        <f ca="1">IFERROR(INDEX(OFFSET(Team!$H$1,MATCH($C$48,Team!$A:$A,0)-1,0,COUNTIF(Team!$A:$A,Sheet2!$C$48),1),MATCH($A54,OFFSET(Team!$K$1,MATCH($C$48,Team!$A:$A,0)-1,0,COUNTIF(Team!$A:$A,Sheet2!$C$48),1),0)),"")</f>
        <v>Jeremy Lamb</v>
      </c>
      <c r="D54" s="6" t="str">
        <f ca="1">IFERROR(INDEX(Team!I:I,MATCH($C54,Team!$H:$H,0)),"")</f>
        <v>IND</v>
      </c>
      <c r="E54" s="6" t="str">
        <f ca="1">IFERROR(INDEX(Team!F:F,MATCH($C54,Team!$H:$H,0)),"")</f>
        <v>G,F</v>
      </c>
      <c r="F54" s="15">
        <f ca="1">IFERROR(INDEX(PUNT_SeasonAVG!C:C,MATCH(Sheet2!$C54,PUNT_SeasonAVG!$I:$I,0)),"")</f>
        <v>94.1</v>
      </c>
      <c r="G54" s="5">
        <f ca="1">IFERROR(INDEX(PUNT_SeasonAVG!D:D,MATCH(Sheet2!$C54,PUNT_SeasonAVG!$I:$I,0)),"")</f>
        <v>90</v>
      </c>
      <c r="H54" s="5">
        <f ca="1">IFERROR(INDEX(PUNT_SeasonAVG!B:B,MATCH(Sheet2!$C54,PUNT_SeasonAVG!$I:$I,0)),"")</f>
        <v>48</v>
      </c>
      <c r="I54" s="5">
        <f ca="1">IFERROR(INDEX(PUNT_L10gamesAVG!B:B,MATCH(Sheet2!$C54,PUNT_L10gamesAVG!$I:$I,0)),"")</f>
        <v>56</v>
      </c>
      <c r="J54" s="5">
        <f ca="1">IFERROR(INDEX(PUNT_L5gamesAVG!B:B,MATCH(Sheet2!$C54,PUNT_L5gamesAVG!$I:$I,0)),"")</f>
        <v>46</v>
      </c>
      <c r="K54" s="75"/>
      <c r="L54" s="50" t="str">
        <f t="array" aca="1" ref="L54" ca="1">IFERROR(INDEX(Roster!$K$1:$K$1501,MATCH(1,(Sheet2!$B54=Roster!$C$1:$C$1501)*(Sheet2!L$24=Roster!$B$1:$B$1501),0)),"x")</f>
        <v>G</v>
      </c>
      <c r="M54" s="46" t="str">
        <f t="array" aca="1" ref="M54" ca="1">IFERROR(INDEX(Roster!$K$1:$K$1501,MATCH(1,(Sheet2!$B54=Roster!$C$1:$C$1501)*(Sheet2!M$24=Roster!$B$1:$B$1501),0)),"x")</f>
        <v>G</v>
      </c>
      <c r="N54" s="46" t="str">
        <f t="array" aca="1" ref="N54" ca="1">IFERROR(INDEX(Roster!$K$1:$K$1501,MATCH(1,(Sheet2!$B54=Roster!$C$1:$C$1501)*(Sheet2!N$24=Roster!$B$1:$B$1501),0)),"x")</f>
        <v>G</v>
      </c>
      <c r="O54" s="46" t="str">
        <f t="array" aca="1" ref="O54" ca="1">IFERROR(INDEX(Roster!$K$1:$K$1501,MATCH(1,(Sheet2!$B54=Roster!$C$1:$C$1501)*(Sheet2!O$24=Roster!$B$1:$B$1501),0)),"x")</f>
        <v>G</v>
      </c>
      <c r="P54" s="46" t="str">
        <f t="array" aca="1" ref="P54" ca="1">IFERROR(INDEX(Roster!$K$1:$K$1501,MATCH(1,(Sheet2!$B54=Roster!$C$1:$C$1501)*(Sheet2!P$24=Roster!$B$1:$B$1501),0)),"x")</f>
        <v>G</v>
      </c>
      <c r="Q54" s="46" t="str">
        <f t="array" aca="1" ref="Q54" ca="1">IFERROR(INDEX(Roster!$K$1:$K$1501,MATCH(1,(Sheet2!$B54=Roster!$C$1:$C$1501)*(Sheet2!Q$24=Roster!$B$1:$B$1501),0)),"x")</f>
        <v>G</v>
      </c>
      <c r="R54" s="46" t="str">
        <f t="array" aca="1" ref="R54" ca="1">IFERROR(INDEX(Roster!$K$1:$K$1501,MATCH(1,(Sheet2!$B54=Roster!$C$1:$C$1501)*(Sheet2!R$24=Roster!$B$1:$B$1501),0)),"x")</f>
        <v>G</v>
      </c>
      <c r="S54" s="51">
        <f t="shared" ca="1" si="27"/>
        <v>2</v>
      </c>
      <c r="T54" s="76"/>
      <c r="U54" s="11">
        <f ca="1">COUNTIFS('NBA Schedule'!$D:$D,Sheet2!$D54,'NBA Schedule'!$B:$B,Sheet2!U$23)+COUNTIFS('NBA Schedule'!$F:$F,Sheet2!$D54,'NBA Schedule'!$B:$B,Sheet2!U$23)</f>
        <v>1</v>
      </c>
      <c r="V54" s="19">
        <f ca="1">COUNTIFS('NBA Schedule'!$D:$D,Sheet2!$D54,'NBA Schedule'!$B:$B,Sheet2!V$23)+COUNTIFS('NBA Schedule'!$F:$F,Sheet2!$D54,'NBA Schedule'!$B:$B,Sheet2!V$23)</f>
        <v>0</v>
      </c>
      <c r="W54" s="19">
        <f ca="1">COUNTIFS('NBA Schedule'!$D:$D,Sheet2!$D54,'NBA Schedule'!$B:$B,Sheet2!W$23)+COUNTIFS('NBA Schedule'!$F:$F,Sheet2!$D54,'NBA Schedule'!$B:$B,Sheet2!W$23)</f>
        <v>1</v>
      </c>
      <c r="X54" s="19">
        <f ca="1">COUNTIFS('NBA Schedule'!$D:$D,Sheet2!$D54,'NBA Schedule'!$B:$B,Sheet2!X$23)+COUNTIFS('NBA Schedule'!$F:$F,Sheet2!$D54,'NBA Schedule'!$B:$B,Sheet2!X$23)</f>
        <v>0</v>
      </c>
      <c r="Y54" s="19">
        <f ca="1">COUNTIFS('NBA Schedule'!$D:$D,Sheet2!$D54,'NBA Schedule'!$B:$B,Sheet2!Y$23)+COUNTIFS('NBA Schedule'!$F:$F,Sheet2!$D54,'NBA Schedule'!$B:$B,Sheet2!Y$23)</f>
        <v>1</v>
      </c>
      <c r="Z54" s="19">
        <f ca="1">COUNTIFS('NBA Schedule'!$D:$D,Sheet2!$D54,'NBA Schedule'!$B:$B,Sheet2!Z$23)+COUNTIFS('NBA Schedule'!$F:$F,Sheet2!$D54,'NBA Schedule'!$B:$B,Sheet2!Z$23)</f>
        <v>1</v>
      </c>
      <c r="AA54" s="20">
        <f ca="1">COUNTIFS('NBA Schedule'!$D:$D,Sheet2!$D54,'NBA Schedule'!$B:$B,Sheet2!AA$23)+COUNTIFS('NBA Schedule'!$F:$F,Sheet2!$D54,'NBA Schedule'!$B:$B,Sheet2!AA$23)</f>
        <v>0</v>
      </c>
      <c r="AB54" s="20">
        <f ca="1">COUNTIFS('NBA Schedule'!$D:$D,Sheet2!$D54,'NBA Schedule'!$B:$B,Sheet2!AB$23)+COUNTIFS('NBA Schedule'!$F:$F,Sheet2!$D54,'NBA Schedule'!$B:$B,Sheet2!AB$23)</f>
        <v>0</v>
      </c>
      <c r="AC54" s="74"/>
      <c r="AD54" s="62">
        <f ca="1">IFERROR(INDEX(PUNT_L10gamesAVG!O:O,MATCH($C54,PUNT_L10gamesAVG!$I:$I,0)),"")</f>
        <v>31.95</v>
      </c>
      <c r="AE54" s="63">
        <f t="shared" ca="1" si="28"/>
        <v>6.375</v>
      </c>
      <c r="AF54" s="63">
        <f ca="1">IFERROR(INDEX(PUNT_L10gamesAVG!W:W,MATCH($C54,PUNT_L10gamesAVG!$I:$I,0)),"")</f>
        <v>13.75</v>
      </c>
      <c r="AG54" s="64">
        <f ca="1">IFERROR(INDEX(PUNT_L10gamesAVG!V:V,MATCH($C54,PUNT_L10gamesAVG!$I:$I,0)),"")</f>
        <v>0.46363636363636362</v>
      </c>
      <c r="AH54" s="63">
        <f t="shared" ca="1" si="29"/>
        <v>2.875</v>
      </c>
      <c r="AI54" s="63">
        <f ca="1">IFERROR(INDEX(PUNT_L10gamesAVG!Y:Y,MATCH($C54,PUNT_L10gamesAVG!$I:$I,0)),"")</f>
        <v>3.25</v>
      </c>
      <c r="AJ54" s="64">
        <f ca="1">IFERROR(INDEX(PUNT_L10gamesAVG!X:X,MATCH($C54,PUNT_L10gamesAVG!$I:$I,0)),"")</f>
        <v>0.88461538461538458</v>
      </c>
      <c r="AK54" s="63">
        <f ca="1">IFERROR(INDEX(PUNT_L10gamesAVG!Q:Q,MATCH($C54,PUNT_L10gamesAVG!$I:$I,0)),"")</f>
        <v>1.375</v>
      </c>
      <c r="AL54" s="63">
        <f ca="1">IFERROR(INDEX(PUNT_L10gamesAVG!P:P,MATCH($C54,PUNT_L10gamesAVG!$I:$I,0)),"")</f>
        <v>17</v>
      </c>
      <c r="AM54" s="63">
        <f ca="1">IFERROR(INDEX(PUNT_L10gamesAVG!R:R,MATCH($C54,PUNT_L10gamesAVG!$I:$I,0)),"")</f>
        <v>6.125</v>
      </c>
      <c r="AN54" s="63">
        <f ca="1">IFERROR(INDEX(PUNT_L10gamesAVG!S:S,MATCH($C54,PUNT_L10gamesAVG!$I:$I,0)),"")</f>
        <v>2.75</v>
      </c>
      <c r="AO54" s="63">
        <f ca="1">IFERROR(INDEX(PUNT_L10gamesAVG!T:T,MATCH($C54,PUNT_L10gamesAVG!$I:$I,0)),"")</f>
        <v>1.125</v>
      </c>
      <c r="AP54" s="63">
        <f ca="1">IFERROR(INDEX(PUNT_L10gamesAVG!U:U,MATCH($C54,PUNT_L10gamesAVG!$I:$I,0)),"")</f>
        <v>0.75</v>
      </c>
      <c r="AQ54" s="65">
        <f ca="1">IFERROR(INDEX(PUNT_L10gamesAVG!Z:Z,MATCH($C54,PUNT_L10gamesAVG!$I:$I,0)),"")</f>
        <v>1.25</v>
      </c>
    </row>
    <row r="55" spans="1:43" x14ac:dyDescent="0.2">
      <c r="A55" s="5">
        <v>7</v>
      </c>
      <c r="B55" s="5">
        <f ca="1">IFERROR(INDEX(OFFSET(Team!$B$1,MATCH($C$48,Team!$A:$A,0)-1,0,COUNTIF(Team!$A:$A,Sheet2!$C$48),1),MATCH($A55,OFFSET(Team!$K$1,MATCH($C$48,Team!$A:$A,0)-1,0,COUNTIF(Team!$A:$A,Sheet2!$C$48),1),0)),"")</f>
        <v>5253</v>
      </c>
      <c r="C55" s="3" t="str">
        <f ca="1">IFERROR(INDEX(OFFSET(Team!$H$1,MATCH($C$48,Team!$A:$A,0)-1,0,COUNTIF(Team!$A:$A,Sheet2!$C$48),1),MATCH($A55,OFFSET(Team!$K$1,MATCH($C$48,Team!$A:$A,0)-1,0,COUNTIF(Team!$A:$A,Sheet2!$C$48),1),0)),"")</f>
        <v>Robert Covington</v>
      </c>
      <c r="D55" s="6" t="str">
        <f ca="1">IFERROR(INDEX(Team!I:I,MATCH($C55,Team!$H:$H,0)),"")</f>
        <v>MIN</v>
      </c>
      <c r="E55" s="6" t="str">
        <f ca="1">IFERROR(INDEX(Team!F:F,MATCH($C55,Team!$H:$H,0)),"")</f>
        <v>F</v>
      </c>
      <c r="F55" s="15">
        <f ca="1">IFERROR(INDEX(PUNT_SeasonAVG!C:C,MATCH(Sheet2!$C55,PUNT_SeasonAVG!$I:$I,0)),"")</f>
        <v>48.2</v>
      </c>
      <c r="G55" s="5">
        <f ca="1">IFERROR(INDEX(PUNT_SeasonAVG!D:D,MATCH(Sheet2!$C55,PUNT_SeasonAVG!$I:$I,0)),"")</f>
        <v>41</v>
      </c>
      <c r="H55" s="5">
        <f ca="1">IFERROR(INDEX(PUNT_SeasonAVG!B:B,MATCH(Sheet2!$C55,PUNT_SeasonAVG!$I:$I,0)),"")</f>
        <v>57</v>
      </c>
      <c r="I55" s="5">
        <f ca="1">IFERROR(INDEX(PUNT_L10gamesAVG!B:B,MATCH(Sheet2!$C55,PUNT_L10gamesAVG!$I:$I,0)),"")</f>
        <v>51</v>
      </c>
      <c r="J55" s="5">
        <f ca="1">IFERROR(INDEX(PUNT_L5gamesAVG!B:B,MATCH(Sheet2!$C55,PUNT_L5gamesAVG!$I:$I,0)),"")</f>
        <v>91</v>
      </c>
      <c r="K55" s="75"/>
      <c r="L55" s="50" t="str">
        <f t="array" aca="1" ref="L55" ca="1">IFERROR(INDEX(Roster!$K$1:$K$1501,MATCH(1,(Sheet2!$B55=Roster!$C$1:$C$1501)*(Sheet2!L$24=Roster!$B$1:$B$1501),0)),"x")</f>
        <v>F</v>
      </c>
      <c r="M55" s="46" t="str">
        <f t="array" aca="1" ref="M55" ca="1">IFERROR(INDEX(Roster!$K$1:$K$1501,MATCH(1,(Sheet2!$B55=Roster!$C$1:$C$1501)*(Sheet2!M$24=Roster!$B$1:$B$1501),0)),"x")</f>
        <v>F</v>
      </c>
      <c r="N55" s="46" t="str">
        <f t="array" aca="1" ref="N55" ca="1">IFERROR(INDEX(Roster!$K$1:$K$1501,MATCH(1,(Sheet2!$B55=Roster!$C$1:$C$1501)*(Sheet2!N$24=Roster!$B$1:$B$1501),0)),"x")</f>
        <v>F</v>
      </c>
      <c r="O55" s="46" t="str">
        <f t="array" aca="1" ref="O55" ca="1">IFERROR(INDEX(Roster!$K$1:$K$1501,MATCH(1,(Sheet2!$B55=Roster!$C$1:$C$1501)*(Sheet2!O$24=Roster!$B$1:$B$1501),0)),"x")</f>
        <v>F</v>
      </c>
      <c r="P55" s="46" t="str">
        <f t="array" aca="1" ref="P55" ca="1">IFERROR(INDEX(Roster!$K$1:$K$1501,MATCH(1,(Sheet2!$B55=Roster!$C$1:$C$1501)*(Sheet2!P$24=Roster!$B$1:$B$1501),0)),"x")</f>
        <v>F</v>
      </c>
      <c r="Q55" s="46" t="str">
        <f t="array" aca="1" ref="Q55" ca="1">IFERROR(INDEX(Roster!$K$1:$K$1501,MATCH(1,(Sheet2!$B55=Roster!$C$1:$C$1501)*(Sheet2!Q$24=Roster!$B$1:$B$1501),0)),"x")</f>
        <v>BN</v>
      </c>
      <c r="R55" s="46" t="str">
        <f t="array" aca="1" ref="R55" ca="1">IFERROR(INDEX(Roster!$K$1:$K$1501,MATCH(1,(Sheet2!$B55=Roster!$C$1:$C$1501)*(Sheet2!R$24=Roster!$B$1:$B$1501),0)),"x")</f>
        <v>F</v>
      </c>
      <c r="S55" s="51">
        <f t="shared" ca="1" si="27"/>
        <v>1</v>
      </c>
      <c r="T55" s="76"/>
      <c r="U55" s="11">
        <f ca="1">COUNTIFS('NBA Schedule'!$D:$D,Sheet2!$D55,'NBA Schedule'!$B:$B,Sheet2!U$23)+COUNTIFS('NBA Schedule'!$F:$F,Sheet2!$D55,'NBA Schedule'!$B:$B,Sheet2!U$23)</f>
        <v>1</v>
      </c>
      <c r="V55" s="19">
        <f ca="1">COUNTIFS('NBA Schedule'!$D:$D,Sheet2!$D55,'NBA Schedule'!$B:$B,Sheet2!V$23)+COUNTIFS('NBA Schedule'!$F:$F,Sheet2!$D55,'NBA Schedule'!$B:$B,Sheet2!V$23)</f>
        <v>0</v>
      </c>
      <c r="W55" s="19">
        <f ca="1">COUNTIFS('NBA Schedule'!$D:$D,Sheet2!$D55,'NBA Schedule'!$B:$B,Sheet2!W$23)+COUNTIFS('NBA Schedule'!$F:$F,Sheet2!$D55,'NBA Schedule'!$B:$B,Sheet2!W$23)</f>
        <v>1</v>
      </c>
      <c r="X55" s="19">
        <f ca="1">COUNTIFS('NBA Schedule'!$D:$D,Sheet2!$D55,'NBA Schedule'!$B:$B,Sheet2!X$23)+COUNTIFS('NBA Schedule'!$F:$F,Sheet2!$D55,'NBA Schedule'!$B:$B,Sheet2!X$23)</f>
        <v>0</v>
      </c>
      <c r="Y55" s="19">
        <f ca="1">COUNTIFS('NBA Schedule'!$D:$D,Sheet2!$D55,'NBA Schedule'!$B:$B,Sheet2!Y$23)+COUNTIFS('NBA Schedule'!$F:$F,Sheet2!$D55,'NBA Schedule'!$B:$B,Sheet2!Y$23)</f>
        <v>0</v>
      </c>
      <c r="Z55" s="19">
        <f ca="1">COUNTIFS('NBA Schedule'!$D:$D,Sheet2!$D55,'NBA Schedule'!$B:$B,Sheet2!Z$23)+COUNTIFS('NBA Schedule'!$F:$F,Sheet2!$D55,'NBA Schedule'!$B:$B,Sheet2!Z$23)</f>
        <v>0</v>
      </c>
      <c r="AA55" s="20">
        <f ca="1">COUNTIFS('NBA Schedule'!$D:$D,Sheet2!$D55,'NBA Schedule'!$B:$B,Sheet2!AA$23)+COUNTIFS('NBA Schedule'!$F:$F,Sheet2!$D55,'NBA Schedule'!$B:$B,Sheet2!AA$23)</f>
        <v>1</v>
      </c>
      <c r="AB55" s="20">
        <f ca="1">COUNTIFS('NBA Schedule'!$D:$D,Sheet2!$D55,'NBA Schedule'!$B:$B,Sheet2!AB$23)+COUNTIFS('NBA Schedule'!$F:$F,Sheet2!$D55,'NBA Schedule'!$B:$B,Sheet2!AB$23)</f>
        <v>0</v>
      </c>
      <c r="AC55" s="74"/>
      <c r="AD55" s="62">
        <f ca="1">IFERROR(INDEX(PUNT_L10gamesAVG!O:O,MATCH($C55,PUNT_L10gamesAVG!$I:$I,0)),"")</f>
        <v>28.708333333333332</v>
      </c>
      <c r="AE55" s="63">
        <f t="shared" ca="1" si="28"/>
        <v>3.7000000000000006</v>
      </c>
      <c r="AF55" s="63">
        <f ca="1">IFERROR(INDEX(PUNT_L10gamesAVG!W:W,MATCH($C55,PUNT_L10gamesAVG!$I:$I,0)),"")</f>
        <v>8.8000000000000007</v>
      </c>
      <c r="AG55" s="64">
        <f ca="1">IFERROR(INDEX(PUNT_L10gamesAVG!V:V,MATCH($C55,PUNT_L10gamesAVG!$I:$I,0)),"")</f>
        <v>0.42045454545454547</v>
      </c>
      <c r="AH55" s="63">
        <f t="shared" ca="1" si="29"/>
        <v>2.4999999999999996</v>
      </c>
      <c r="AI55" s="63">
        <f ca="1">IFERROR(INDEX(PUNT_L10gamesAVG!Y:Y,MATCH($C55,PUNT_L10gamesAVG!$I:$I,0)),"")</f>
        <v>2.9</v>
      </c>
      <c r="AJ55" s="64">
        <f ca="1">IFERROR(INDEX(PUNT_L10gamesAVG!X:X,MATCH($C55,PUNT_L10gamesAVG!$I:$I,0)),"")</f>
        <v>0.86206896551724133</v>
      </c>
      <c r="AK55" s="63">
        <f ca="1">IFERROR(INDEX(PUNT_L10gamesAVG!Q:Q,MATCH($C55,PUNT_L10gamesAVG!$I:$I,0)),"")</f>
        <v>1.7</v>
      </c>
      <c r="AL55" s="63">
        <f ca="1">IFERROR(INDEX(PUNT_L10gamesAVG!P:P,MATCH($C55,PUNT_L10gamesAVG!$I:$I,0)),"")</f>
        <v>11.6</v>
      </c>
      <c r="AM55" s="63">
        <f ca="1">IFERROR(INDEX(PUNT_L10gamesAVG!R:R,MATCH($C55,PUNT_L10gamesAVG!$I:$I,0)),"")</f>
        <v>5.7</v>
      </c>
      <c r="AN55" s="63">
        <f ca="1">IFERROR(INDEX(PUNT_L10gamesAVG!S:S,MATCH($C55,PUNT_L10gamesAVG!$I:$I,0)),"")</f>
        <v>1.3</v>
      </c>
      <c r="AO55" s="63">
        <f ca="1">IFERROR(INDEX(PUNT_L10gamesAVG!T:T,MATCH($C55,PUNT_L10gamesAVG!$I:$I,0)),"")</f>
        <v>1.7</v>
      </c>
      <c r="AP55" s="63">
        <f ca="1">IFERROR(INDEX(PUNT_L10gamesAVG!U:U,MATCH($C55,PUNT_L10gamesAVG!$I:$I,0)),"")</f>
        <v>1.1000000000000001</v>
      </c>
      <c r="AQ55" s="65">
        <f ca="1">IFERROR(INDEX(PUNT_L10gamesAVG!Z:Z,MATCH($C55,PUNT_L10gamesAVG!$I:$I,0)),"")</f>
        <v>1.7</v>
      </c>
    </row>
    <row r="56" spans="1:43" x14ac:dyDescent="0.2">
      <c r="A56" s="5">
        <v>8</v>
      </c>
      <c r="B56" s="5">
        <f ca="1">IFERROR(INDEX(OFFSET(Team!$B$1,MATCH($C$48,Team!$A:$A,0)-1,0,COUNTIF(Team!$A:$A,Sheet2!$C$48),1),MATCH($A56,OFFSET(Team!$K$1,MATCH($C$48,Team!$A:$A,0)-1,0,COUNTIF(Team!$A:$A,Sheet2!$C$48),1),0)),"")</f>
        <v>5197</v>
      </c>
      <c r="C56" s="3" t="str">
        <f ca="1">IFERROR(INDEX(OFFSET(Team!$H$1,MATCH($C$48,Team!$A:$A,0)-1,0,COUNTIF(Team!$A:$A,Sheet2!$C$48),1),MATCH($A56,OFFSET(Team!$K$1,MATCH($C$48,Team!$A:$A,0)-1,0,COUNTIF(Team!$A:$A,Sheet2!$C$48),1),0)),"")</f>
        <v>Rudy Gobert</v>
      </c>
      <c r="D56" s="6" t="str">
        <f ca="1">IFERROR(INDEX(Team!I:I,MATCH($C56,Team!$H:$H,0)),"")</f>
        <v>UTA</v>
      </c>
      <c r="E56" s="6" t="str">
        <f ca="1">IFERROR(INDEX(Team!F:F,MATCH($C56,Team!$H:$H,0)),"")</f>
        <v>C</v>
      </c>
      <c r="F56" s="15">
        <f ca="1">IFERROR(INDEX(PUNT_SeasonAVG!C:C,MATCH(Sheet2!$C56,PUNT_SeasonAVG!$I:$I,0)),"")</f>
        <v>18</v>
      </c>
      <c r="G56" s="5">
        <f ca="1">IFERROR(INDEX(PUNT_SeasonAVG!D:D,MATCH(Sheet2!$C56,PUNT_SeasonAVG!$I:$I,0)),"")</f>
        <v>15</v>
      </c>
      <c r="H56" s="5">
        <f ca="1">IFERROR(INDEX(PUNT_SeasonAVG!B:B,MATCH(Sheet2!$C56,PUNT_SeasonAVG!$I:$I,0)),"")</f>
        <v>72</v>
      </c>
      <c r="I56" s="5">
        <f ca="1">IFERROR(INDEX(PUNT_L10gamesAVG!B:B,MATCH(Sheet2!$C56,PUNT_L10gamesAVG!$I:$I,0)),"")</f>
        <v>57</v>
      </c>
      <c r="J56" s="5">
        <f ca="1">IFERROR(INDEX(PUNT_L5gamesAVG!B:B,MATCH(Sheet2!$C56,PUNT_L5gamesAVG!$I:$I,0)),"")</f>
        <v>20</v>
      </c>
      <c r="K56" s="75"/>
      <c r="L56" s="50" t="str">
        <f t="array" aca="1" ref="L56" ca="1">IFERROR(INDEX(Roster!$K$1:$K$1501,MATCH(1,(Sheet2!$B56=Roster!$C$1:$C$1501)*(Sheet2!L$24=Roster!$B$1:$B$1501),0)),"x")</f>
        <v>C</v>
      </c>
      <c r="M56" s="46" t="str">
        <f t="array" aca="1" ref="M56" ca="1">IFERROR(INDEX(Roster!$K$1:$K$1501,MATCH(1,(Sheet2!$B56=Roster!$C$1:$C$1501)*(Sheet2!M$24=Roster!$B$1:$B$1501),0)),"x")</f>
        <v>C</v>
      </c>
      <c r="N56" s="46" t="str">
        <f t="array" aca="1" ref="N56" ca="1">IFERROR(INDEX(Roster!$K$1:$K$1501,MATCH(1,(Sheet2!$B56=Roster!$C$1:$C$1501)*(Sheet2!N$24=Roster!$B$1:$B$1501),0)),"x")</f>
        <v>C</v>
      </c>
      <c r="O56" s="46" t="str">
        <f t="array" aca="1" ref="O56" ca="1">IFERROR(INDEX(Roster!$K$1:$K$1501,MATCH(1,(Sheet2!$B56=Roster!$C$1:$C$1501)*(Sheet2!O$24=Roster!$B$1:$B$1501),0)),"x")</f>
        <v>C</v>
      </c>
      <c r="P56" s="46" t="str">
        <f t="array" aca="1" ref="P56" ca="1">IFERROR(INDEX(Roster!$K$1:$K$1501,MATCH(1,(Sheet2!$B56=Roster!$C$1:$C$1501)*(Sheet2!P$24=Roster!$B$1:$B$1501),0)),"x")</f>
        <v>C</v>
      </c>
      <c r="Q56" s="46" t="str">
        <f t="array" aca="1" ref="Q56" ca="1">IFERROR(INDEX(Roster!$K$1:$K$1501,MATCH(1,(Sheet2!$B56=Roster!$C$1:$C$1501)*(Sheet2!Q$24=Roster!$B$1:$B$1501),0)),"x")</f>
        <v>C</v>
      </c>
      <c r="R56" s="46" t="str">
        <f t="array" aca="1" ref="R56" ca="1">IFERROR(INDEX(Roster!$K$1:$K$1501,MATCH(1,(Sheet2!$B56=Roster!$C$1:$C$1501)*(Sheet2!R$24=Roster!$B$1:$B$1501),0)),"x")</f>
        <v>C</v>
      </c>
      <c r="S56" s="51">
        <f t="shared" ca="1" si="27"/>
        <v>2</v>
      </c>
      <c r="T56" s="76"/>
      <c r="U56" s="11">
        <f ca="1">COUNTIFS('NBA Schedule'!$D:$D,Sheet2!$D56,'NBA Schedule'!$B:$B,Sheet2!U$23)+COUNTIFS('NBA Schedule'!$F:$F,Sheet2!$D56,'NBA Schedule'!$B:$B,Sheet2!U$23)</f>
        <v>1</v>
      </c>
      <c r="V56" s="19">
        <f ca="1">COUNTIFS('NBA Schedule'!$D:$D,Sheet2!$D56,'NBA Schedule'!$B:$B,Sheet2!V$23)+COUNTIFS('NBA Schedule'!$F:$F,Sheet2!$D56,'NBA Schedule'!$B:$B,Sheet2!V$23)</f>
        <v>0</v>
      </c>
      <c r="W56" s="19">
        <f ca="1">COUNTIFS('NBA Schedule'!$D:$D,Sheet2!$D56,'NBA Schedule'!$B:$B,Sheet2!W$23)+COUNTIFS('NBA Schedule'!$F:$F,Sheet2!$D56,'NBA Schedule'!$B:$B,Sheet2!W$23)</f>
        <v>1</v>
      </c>
      <c r="X56" s="19">
        <f ca="1">COUNTIFS('NBA Schedule'!$D:$D,Sheet2!$D56,'NBA Schedule'!$B:$B,Sheet2!X$23)+COUNTIFS('NBA Schedule'!$F:$F,Sheet2!$D56,'NBA Schedule'!$B:$B,Sheet2!X$23)</f>
        <v>0</v>
      </c>
      <c r="Y56" s="19">
        <f ca="1">COUNTIFS('NBA Schedule'!$D:$D,Sheet2!$D56,'NBA Schedule'!$B:$B,Sheet2!Y$23)+COUNTIFS('NBA Schedule'!$F:$F,Sheet2!$D56,'NBA Schedule'!$B:$B,Sheet2!Y$23)</f>
        <v>1</v>
      </c>
      <c r="Z56" s="19">
        <f ca="1">COUNTIFS('NBA Schedule'!$D:$D,Sheet2!$D56,'NBA Schedule'!$B:$B,Sheet2!Z$23)+COUNTIFS('NBA Schedule'!$F:$F,Sheet2!$D56,'NBA Schedule'!$B:$B,Sheet2!Z$23)</f>
        <v>0</v>
      </c>
      <c r="AA56" s="20">
        <f ca="1">COUNTIFS('NBA Schedule'!$D:$D,Sheet2!$D56,'NBA Schedule'!$B:$B,Sheet2!AA$23)+COUNTIFS('NBA Schedule'!$F:$F,Sheet2!$D56,'NBA Schedule'!$B:$B,Sheet2!AA$23)</f>
        <v>1</v>
      </c>
      <c r="AB56" s="20">
        <f ca="1">COUNTIFS('NBA Schedule'!$D:$D,Sheet2!$D56,'NBA Schedule'!$B:$B,Sheet2!AB$23)+COUNTIFS('NBA Schedule'!$F:$F,Sheet2!$D56,'NBA Schedule'!$B:$B,Sheet2!AB$23)</f>
        <v>0</v>
      </c>
      <c r="AC56" s="74"/>
      <c r="AD56" s="62">
        <f ca="1">IFERROR(INDEX(PUNT_L10gamesAVG!O:O,MATCH($C56,PUNT_L10gamesAVG!$I:$I,0)),"")</f>
        <v>35.161666666666669</v>
      </c>
      <c r="AE56" s="63">
        <f t="shared" ca="1" si="28"/>
        <v>5.5</v>
      </c>
      <c r="AF56" s="63">
        <f ca="1">IFERROR(INDEX(PUNT_L10gamesAVG!W:W,MATCH($C56,PUNT_L10gamesAVG!$I:$I,0)),"")</f>
        <v>8.4</v>
      </c>
      <c r="AG56" s="64">
        <f ca="1">IFERROR(INDEX(PUNT_L10gamesAVG!V:V,MATCH($C56,PUNT_L10gamesAVG!$I:$I,0)),"")</f>
        <v>0.65476190476190477</v>
      </c>
      <c r="AH56" s="63">
        <f t="shared" ca="1" si="29"/>
        <v>4</v>
      </c>
      <c r="AI56" s="63">
        <f ca="1">IFERROR(INDEX(PUNT_L10gamesAVG!Y:Y,MATCH($C56,PUNT_L10gamesAVG!$I:$I,0)),"")</f>
        <v>6.2</v>
      </c>
      <c r="AJ56" s="64">
        <f ca="1">IFERROR(INDEX(PUNT_L10gamesAVG!X:X,MATCH($C56,PUNT_L10gamesAVG!$I:$I,0)),"")</f>
        <v>0.64516129032258063</v>
      </c>
      <c r="AK56" s="63">
        <f ca="1">IFERROR(INDEX(PUNT_L10gamesAVG!Q:Q,MATCH($C56,PUNT_L10gamesAVG!$I:$I,0)),"")</f>
        <v>0</v>
      </c>
      <c r="AL56" s="63">
        <f ca="1">IFERROR(INDEX(PUNT_L10gamesAVG!P:P,MATCH($C56,PUNT_L10gamesAVG!$I:$I,0)),"")</f>
        <v>15</v>
      </c>
      <c r="AM56" s="63">
        <f ca="1">IFERROR(INDEX(PUNT_L10gamesAVG!R:R,MATCH($C56,PUNT_L10gamesAVG!$I:$I,0)),"")</f>
        <v>15.4</v>
      </c>
      <c r="AN56" s="63">
        <f ca="1">IFERROR(INDEX(PUNT_L10gamesAVG!S:S,MATCH($C56,PUNT_L10gamesAVG!$I:$I,0)),"")</f>
        <v>1</v>
      </c>
      <c r="AO56" s="63">
        <f ca="1">IFERROR(INDEX(PUNT_L10gamesAVG!T:T,MATCH($C56,PUNT_L10gamesAVG!$I:$I,0)),"")</f>
        <v>0.9</v>
      </c>
      <c r="AP56" s="63">
        <f ca="1">IFERROR(INDEX(PUNT_L10gamesAVG!U:U,MATCH($C56,PUNT_L10gamesAVG!$I:$I,0)),"")</f>
        <v>2.5</v>
      </c>
      <c r="AQ56" s="65">
        <f ca="1">IFERROR(INDEX(PUNT_L10gamesAVG!Z:Z,MATCH($C56,PUNT_L10gamesAVG!$I:$I,0)),"")</f>
        <v>1.8</v>
      </c>
    </row>
    <row r="57" spans="1:43" x14ac:dyDescent="0.2">
      <c r="A57" s="5">
        <v>9</v>
      </c>
      <c r="B57" s="5">
        <f ca="1">IFERROR(INDEX(OFFSET(Team!$B$1,MATCH($C$48,Team!$A:$A,0)-1,0,COUNTIF(Team!$A:$A,Sheet2!$C$48),1),MATCH($A57,OFFSET(Team!$K$1,MATCH($C$48,Team!$A:$A,0)-1,0,COUNTIF(Team!$A:$A,Sheet2!$C$48),1),0)),"")</f>
        <v>5728</v>
      </c>
      <c r="C57" s="3" t="str">
        <f ca="1">IFERROR(INDEX(OFFSET(Team!$H$1,MATCH($C$48,Team!$A:$A,0)-1,0,COUNTIF(Team!$A:$A,Sheet2!$C$48),1),MATCH($A57,OFFSET(Team!$K$1,MATCH($C$48,Team!$A:$A,0)-1,0,COUNTIF(Team!$A:$A,Sheet2!$C$48),1),0)),"")</f>
        <v>Danuel House</v>
      </c>
      <c r="D57" s="6" t="str">
        <f ca="1">IFERROR(INDEX(Team!I:I,MATCH($C57,Team!$H:$H,0)),"")</f>
        <v>HOU</v>
      </c>
      <c r="E57" s="6" t="str">
        <f ca="1">IFERROR(INDEX(Team!F:F,MATCH($C57,Team!$H:$H,0)),"")</f>
        <v>G,F</v>
      </c>
      <c r="F57" s="15">
        <f ca="1">IFERROR(INDEX(PUNT_SeasonAVG!C:C,MATCH(Sheet2!$C57,PUNT_SeasonAVG!$I:$I,0)),"")</f>
        <v>136</v>
      </c>
      <c r="G57" s="5">
        <f ca="1">IFERROR(INDEX(PUNT_SeasonAVG!D:D,MATCH(Sheet2!$C57,PUNT_SeasonAVG!$I:$I,0)),"")</f>
        <v>188</v>
      </c>
      <c r="H57" s="5">
        <f ca="1">IFERROR(INDEX(PUNT_SeasonAVG!B:B,MATCH(Sheet2!$C57,PUNT_SeasonAVG!$I:$I,0)),"")</f>
        <v>81</v>
      </c>
      <c r="I57" s="5">
        <f ca="1">IFERROR(INDEX(PUNT_L10gamesAVG!B:B,MATCH(Sheet2!$C57,PUNT_L10gamesAVG!$I:$I,0)),"")</f>
        <v>91</v>
      </c>
      <c r="J57" s="5">
        <f ca="1">IFERROR(INDEX(PUNT_L5gamesAVG!B:B,MATCH(Sheet2!$C57,PUNT_L5gamesAVG!$I:$I,0)),"")</f>
        <v>135</v>
      </c>
      <c r="K57" s="75"/>
      <c r="L57" s="50" t="str">
        <f t="array" aca="1" ref="L57" ca="1">IFERROR(INDEX(Roster!$K$1:$K$1501,MATCH(1,(Sheet2!$B57=Roster!$C$1:$C$1501)*(Sheet2!L$24=Roster!$B$1:$B$1501),0)),"x")</f>
        <v>BN</v>
      </c>
      <c r="M57" s="46" t="str">
        <f t="array" aca="1" ref="M57" ca="1">IFERROR(INDEX(Roster!$K$1:$K$1501,MATCH(1,(Sheet2!$B57=Roster!$C$1:$C$1501)*(Sheet2!M$24=Roster!$B$1:$B$1501),0)),"x")</f>
        <v>BN</v>
      </c>
      <c r="N57" s="46" t="str">
        <f t="array" aca="1" ref="N57" ca="1">IFERROR(INDEX(Roster!$K$1:$K$1501,MATCH(1,(Sheet2!$B57=Roster!$C$1:$C$1501)*(Sheet2!N$24=Roster!$B$1:$B$1501),0)),"x")</f>
        <v>BN</v>
      </c>
      <c r="O57" s="46" t="str">
        <f t="array" aca="1" ref="O57" ca="1">IFERROR(INDEX(Roster!$K$1:$K$1501,MATCH(1,(Sheet2!$B57=Roster!$C$1:$C$1501)*(Sheet2!O$24=Roster!$B$1:$B$1501),0)),"x")</f>
        <v>BN</v>
      </c>
      <c r="P57" s="46" t="str">
        <f t="array" aca="1" ref="P57" ca="1">IFERROR(INDEX(Roster!$K$1:$K$1501,MATCH(1,(Sheet2!$B57=Roster!$C$1:$C$1501)*(Sheet2!P$24=Roster!$B$1:$B$1501),0)),"x")</f>
        <v>BN</v>
      </c>
      <c r="Q57" s="46" t="str">
        <f t="array" aca="1" ref="Q57" ca="1">IFERROR(INDEX(Roster!$K$1:$K$1501,MATCH(1,(Sheet2!$B57=Roster!$C$1:$C$1501)*(Sheet2!Q$24=Roster!$B$1:$B$1501),0)),"x")</f>
        <v>F</v>
      </c>
      <c r="R57" s="46" t="str">
        <f t="array" aca="1" ref="R57" ca="1">IFERROR(INDEX(Roster!$K$1:$K$1501,MATCH(1,(Sheet2!$B57=Roster!$C$1:$C$1501)*(Sheet2!R$24=Roster!$B$1:$B$1501),0)),"x")</f>
        <v>F</v>
      </c>
      <c r="S57" s="51">
        <f t="shared" ca="1" si="27"/>
        <v>1</v>
      </c>
      <c r="T57" s="76"/>
      <c r="U57" s="11">
        <f ca="1">COUNTIFS('NBA Schedule'!$D:$D,Sheet2!$D57,'NBA Schedule'!$B:$B,Sheet2!U$23)+COUNTIFS('NBA Schedule'!$F:$F,Sheet2!$D57,'NBA Schedule'!$B:$B,Sheet2!U$23)</f>
        <v>0</v>
      </c>
      <c r="V57" s="19">
        <f ca="1">COUNTIFS('NBA Schedule'!$D:$D,Sheet2!$D57,'NBA Schedule'!$B:$B,Sheet2!V$23)+COUNTIFS('NBA Schedule'!$F:$F,Sheet2!$D57,'NBA Schedule'!$B:$B,Sheet2!V$23)</f>
        <v>0</v>
      </c>
      <c r="W57" s="19">
        <f ca="1">COUNTIFS('NBA Schedule'!$D:$D,Sheet2!$D57,'NBA Schedule'!$B:$B,Sheet2!W$23)+COUNTIFS('NBA Schedule'!$F:$F,Sheet2!$D57,'NBA Schedule'!$B:$B,Sheet2!W$23)</f>
        <v>1</v>
      </c>
      <c r="X57" s="19">
        <f ca="1">COUNTIFS('NBA Schedule'!$D:$D,Sheet2!$D57,'NBA Schedule'!$B:$B,Sheet2!X$23)+COUNTIFS('NBA Schedule'!$F:$F,Sheet2!$D57,'NBA Schedule'!$B:$B,Sheet2!X$23)</f>
        <v>0</v>
      </c>
      <c r="Y57" s="19">
        <f ca="1">COUNTIFS('NBA Schedule'!$D:$D,Sheet2!$D57,'NBA Schedule'!$B:$B,Sheet2!Y$23)+COUNTIFS('NBA Schedule'!$F:$F,Sheet2!$D57,'NBA Schedule'!$B:$B,Sheet2!Y$23)</f>
        <v>0</v>
      </c>
      <c r="Z57" s="19">
        <f ca="1">COUNTIFS('NBA Schedule'!$D:$D,Sheet2!$D57,'NBA Schedule'!$B:$B,Sheet2!Z$23)+COUNTIFS('NBA Schedule'!$F:$F,Sheet2!$D57,'NBA Schedule'!$B:$B,Sheet2!Z$23)</f>
        <v>1</v>
      </c>
      <c r="AA57" s="20">
        <f ca="1">COUNTIFS('NBA Schedule'!$D:$D,Sheet2!$D57,'NBA Schedule'!$B:$B,Sheet2!AA$23)+COUNTIFS('NBA Schedule'!$F:$F,Sheet2!$D57,'NBA Schedule'!$B:$B,Sheet2!AA$23)</f>
        <v>0</v>
      </c>
      <c r="AB57" s="20">
        <f ca="1">COUNTIFS('NBA Schedule'!$D:$D,Sheet2!$D57,'NBA Schedule'!$B:$B,Sheet2!AB$23)+COUNTIFS('NBA Schedule'!$F:$F,Sheet2!$D57,'NBA Schedule'!$B:$B,Sheet2!AB$23)</f>
        <v>0</v>
      </c>
      <c r="AC57" s="74"/>
      <c r="AD57" s="62">
        <f ca="1">IFERROR(INDEX(PUNT_L10gamesAVG!O:O,MATCH($C57,PUNT_L10gamesAVG!$I:$I,0)),"")</f>
        <v>29.411666666666669</v>
      </c>
      <c r="AE57" s="63">
        <f t="shared" ca="1" si="28"/>
        <v>4.0999999999999996</v>
      </c>
      <c r="AF57" s="63">
        <f ca="1">IFERROR(INDEX(PUNT_L10gamesAVG!W:W,MATCH($C57,PUNT_L10gamesAVG!$I:$I,0)),"")</f>
        <v>8.4</v>
      </c>
      <c r="AG57" s="64">
        <f ca="1">IFERROR(INDEX(PUNT_L10gamesAVG!V:V,MATCH($C57,PUNT_L10gamesAVG!$I:$I,0)),"")</f>
        <v>0.48809523809523808</v>
      </c>
      <c r="AH57" s="63">
        <f t="shared" ca="1" si="29"/>
        <v>1.7999999999999998</v>
      </c>
      <c r="AI57" s="63">
        <f ca="1">IFERROR(INDEX(PUNT_L10gamesAVG!Y:Y,MATCH($C57,PUNT_L10gamesAVG!$I:$I,0)),"")</f>
        <v>2.4</v>
      </c>
      <c r="AJ57" s="64">
        <f ca="1">IFERROR(INDEX(PUNT_L10gamesAVG!X:X,MATCH($C57,PUNT_L10gamesAVG!$I:$I,0)),"")</f>
        <v>0.75</v>
      </c>
      <c r="AK57" s="63">
        <f ca="1">IFERROR(INDEX(PUNT_L10gamesAVG!Q:Q,MATCH($C57,PUNT_L10gamesAVG!$I:$I,0)),"")</f>
        <v>2.5</v>
      </c>
      <c r="AL57" s="63">
        <f ca="1">IFERROR(INDEX(PUNT_L10gamesAVG!P:P,MATCH($C57,PUNT_L10gamesAVG!$I:$I,0)),"")</f>
        <v>12.5</v>
      </c>
      <c r="AM57" s="63">
        <f ca="1">IFERROR(INDEX(PUNT_L10gamesAVG!R:R,MATCH($C57,PUNT_L10gamesAVG!$I:$I,0)),"")</f>
        <v>4.0999999999999996</v>
      </c>
      <c r="AN57" s="63">
        <f ca="1">IFERROR(INDEX(PUNT_L10gamesAVG!S:S,MATCH($C57,PUNT_L10gamesAVG!$I:$I,0)),"")</f>
        <v>1.2</v>
      </c>
      <c r="AO57" s="63">
        <f ca="1">IFERROR(INDEX(PUNT_L10gamesAVG!T:T,MATCH($C57,PUNT_L10gamesAVG!$I:$I,0)),"")</f>
        <v>1.5</v>
      </c>
      <c r="AP57" s="63">
        <f ca="1">IFERROR(INDEX(PUNT_L10gamesAVG!U:U,MATCH($C57,PUNT_L10gamesAVG!$I:$I,0)),"")</f>
        <v>0.6</v>
      </c>
      <c r="AQ57" s="65">
        <f ca="1">IFERROR(INDEX(PUNT_L10gamesAVG!Z:Z,MATCH($C57,PUNT_L10gamesAVG!$I:$I,0)),"")</f>
        <v>1.1000000000000001</v>
      </c>
    </row>
    <row r="58" spans="1:43" x14ac:dyDescent="0.2">
      <c r="A58" s="5">
        <v>10</v>
      </c>
      <c r="B58" s="5">
        <f ca="1">IFERROR(INDEX(OFFSET(Team!$B$1,MATCH($C$48,Team!$A:$A,0)-1,0,COUNTIF(Team!$A:$A,Sheet2!$C$48),1),MATCH($A58,OFFSET(Team!$K$1,MATCH($C$48,Team!$A:$A,0)-1,0,COUNTIF(Team!$A:$A,Sheet2!$C$48),1),0)),"")</f>
        <v>4766</v>
      </c>
      <c r="C58" s="3" t="str">
        <f ca="1">IFERROR(INDEX(OFFSET(Team!$H$1,MATCH($C$48,Team!$A:$A,0)-1,0,COUNTIF(Team!$A:$A,Sheet2!$C$48),1),MATCH($A58,OFFSET(Team!$K$1,MATCH($C$48,Team!$A:$A,0)-1,0,COUNTIF(Team!$A:$A,Sheet2!$C$48),1),0)),"")</f>
        <v>Nemanja Bjelica</v>
      </c>
      <c r="D58" s="6" t="str">
        <f ca="1">IFERROR(INDEX(Team!I:I,MATCH($C58,Team!$H:$H,0)),"")</f>
        <v>SAC</v>
      </c>
      <c r="E58" s="6" t="str">
        <f ca="1">IFERROR(INDEX(Team!F:F,MATCH($C58,Team!$H:$H,0)),"")</f>
        <v>F</v>
      </c>
      <c r="F58" s="15">
        <f ca="1">IFERROR(INDEX(PUNT_SeasonAVG!C:C,MATCH(Sheet2!$C58,PUNT_SeasonAVG!$I:$I,0)),"")</f>
        <v>0</v>
      </c>
      <c r="G58" s="5">
        <f ca="1">IFERROR(INDEX(PUNT_SeasonAVG!D:D,MATCH(Sheet2!$C58,PUNT_SeasonAVG!$I:$I,0)),"")</f>
        <v>185</v>
      </c>
      <c r="H58" s="5">
        <f ca="1">IFERROR(INDEX(PUNT_SeasonAVG!B:B,MATCH(Sheet2!$C58,PUNT_SeasonAVG!$I:$I,0)),"")</f>
        <v>105</v>
      </c>
      <c r="I58" s="5">
        <f ca="1">IFERROR(INDEX(PUNT_L10gamesAVG!B:B,MATCH(Sheet2!$C58,PUNT_L10gamesAVG!$I:$I,0)),"")</f>
        <v>107</v>
      </c>
      <c r="J58" s="5">
        <f ca="1">IFERROR(INDEX(PUNT_L5gamesAVG!B:B,MATCH(Sheet2!$C58,PUNT_L5gamesAVG!$I:$I,0)),"")</f>
        <v>105</v>
      </c>
      <c r="K58" s="75"/>
      <c r="L58" s="50" t="str">
        <f t="array" aca="1" ref="L58" ca="1">IFERROR(INDEX(Roster!$K$1:$K$1501,MATCH(1,(Sheet2!$B58=Roster!$C$1:$C$1501)*(Sheet2!L$24=Roster!$B$1:$B$1501),0)),"x")</f>
        <v>F</v>
      </c>
      <c r="M58" s="46" t="str">
        <f t="array" aca="1" ref="M58" ca="1">IFERROR(INDEX(Roster!$K$1:$K$1501,MATCH(1,(Sheet2!$B58=Roster!$C$1:$C$1501)*(Sheet2!M$24=Roster!$B$1:$B$1501),0)),"x")</f>
        <v>F</v>
      </c>
      <c r="N58" s="46" t="str">
        <f t="array" aca="1" ref="N58" ca="1">IFERROR(INDEX(Roster!$K$1:$K$1501,MATCH(1,(Sheet2!$B58=Roster!$C$1:$C$1501)*(Sheet2!N$24=Roster!$B$1:$B$1501),0)),"x")</f>
        <v>BN</v>
      </c>
      <c r="O58" s="46" t="str">
        <f t="array" aca="1" ref="O58" ca="1">IFERROR(INDEX(Roster!$K$1:$K$1501,MATCH(1,(Sheet2!$B58=Roster!$C$1:$C$1501)*(Sheet2!O$24=Roster!$B$1:$B$1501),0)),"x")</f>
        <v>F</v>
      </c>
      <c r="P58" s="46" t="str">
        <f t="array" aca="1" ref="P58" ca="1">IFERROR(INDEX(Roster!$K$1:$K$1501,MATCH(1,(Sheet2!$B58=Roster!$C$1:$C$1501)*(Sheet2!P$24=Roster!$B$1:$B$1501),0)),"x")</f>
        <v>F</v>
      </c>
      <c r="Q58" s="46" t="str">
        <f t="array" aca="1" ref="Q58" ca="1">IFERROR(INDEX(Roster!$K$1:$K$1501,MATCH(1,(Sheet2!$B58=Roster!$C$1:$C$1501)*(Sheet2!Q$24=Roster!$B$1:$B$1501),0)),"x")</f>
        <v>F</v>
      </c>
      <c r="R58" s="46" t="str">
        <f t="array" aca="1" ref="R58" ca="1">IFERROR(INDEX(Roster!$K$1:$K$1501,MATCH(1,(Sheet2!$B58=Roster!$C$1:$C$1501)*(Sheet2!R$24=Roster!$B$1:$B$1501),0)),"x")</f>
        <v>BN</v>
      </c>
      <c r="S58" s="51">
        <f t="shared" ca="1" si="27"/>
        <v>1</v>
      </c>
      <c r="T58" s="76"/>
      <c r="U58" s="11">
        <f ca="1">COUNTIFS('NBA Schedule'!$D:$D,Sheet2!$D58,'NBA Schedule'!$B:$B,Sheet2!U$23)+COUNTIFS('NBA Schedule'!$F:$F,Sheet2!$D58,'NBA Schedule'!$B:$B,Sheet2!U$23)</f>
        <v>1</v>
      </c>
      <c r="V58" s="19">
        <f ca="1">COUNTIFS('NBA Schedule'!$D:$D,Sheet2!$D58,'NBA Schedule'!$B:$B,Sheet2!V$23)+COUNTIFS('NBA Schedule'!$F:$F,Sheet2!$D58,'NBA Schedule'!$B:$B,Sheet2!V$23)</f>
        <v>0</v>
      </c>
      <c r="W58" s="19">
        <f ca="1">COUNTIFS('NBA Schedule'!$D:$D,Sheet2!$D58,'NBA Schedule'!$B:$B,Sheet2!W$23)+COUNTIFS('NBA Schedule'!$F:$F,Sheet2!$D58,'NBA Schedule'!$B:$B,Sheet2!W$23)</f>
        <v>1</v>
      </c>
      <c r="X58" s="19">
        <f ca="1">COUNTIFS('NBA Schedule'!$D:$D,Sheet2!$D58,'NBA Schedule'!$B:$B,Sheet2!X$23)+COUNTIFS('NBA Schedule'!$F:$F,Sheet2!$D58,'NBA Schedule'!$B:$B,Sheet2!X$23)</f>
        <v>0</v>
      </c>
      <c r="Y58" s="19">
        <f ca="1">COUNTIFS('NBA Schedule'!$D:$D,Sheet2!$D58,'NBA Schedule'!$B:$B,Sheet2!Y$23)+COUNTIFS('NBA Schedule'!$F:$F,Sheet2!$D58,'NBA Schedule'!$B:$B,Sheet2!Y$23)</f>
        <v>0</v>
      </c>
      <c r="Z58" s="19">
        <f ca="1">COUNTIFS('NBA Schedule'!$D:$D,Sheet2!$D58,'NBA Schedule'!$B:$B,Sheet2!Z$23)+COUNTIFS('NBA Schedule'!$F:$F,Sheet2!$D58,'NBA Schedule'!$B:$B,Sheet2!Z$23)</f>
        <v>1</v>
      </c>
      <c r="AA58" s="20">
        <f ca="1">COUNTIFS('NBA Schedule'!$D:$D,Sheet2!$D58,'NBA Schedule'!$B:$B,Sheet2!AA$23)+COUNTIFS('NBA Schedule'!$F:$F,Sheet2!$D58,'NBA Schedule'!$B:$B,Sheet2!AA$23)</f>
        <v>0</v>
      </c>
      <c r="AB58" s="20">
        <f ca="1">COUNTIFS('NBA Schedule'!$D:$D,Sheet2!$D58,'NBA Schedule'!$B:$B,Sheet2!AB$23)+COUNTIFS('NBA Schedule'!$F:$F,Sheet2!$D58,'NBA Schedule'!$B:$B,Sheet2!AB$23)</f>
        <v>0</v>
      </c>
      <c r="AC58" s="74"/>
      <c r="AD58" s="62">
        <f ca="1">IFERROR(INDEX(PUNT_L10gamesAVG!O:O,MATCH($C58,PUNT_L10gamesAVG!$I:$I,0)),"")</f>
        <v>26.806666666666661</v>
      </c>
      <c r="AE58" s="63">
        <f t="shared" ca="1" si="28"/>
        <v>4.2</v>
      </c>
      <c r="AF58" s="63">
        <f ca="1">IFERROR(INDEX(PUNT_L10gamesAVG!W:W,MATCH($C58,PUNT_L10gamesAVG!$I:$I,0)),"")</f>
        <v>9.4</v>
      </c>
      <c r="AG58" s="64">
        <f ca="1">IFERROR(INDEX(PUNT_L10gamesAVG!V:V,MATCH($C58,PUNT_L10gamesAVG!$I:$I,0)),"")</f>
        <v>0.44680851063829785</v>
      </c>
      <c r="AH58" s="63">
        <f t="shared" ca="1" si="29"/>
        <v>0.70000000000000007</v>
      </c>
      <c r="AI58" s="63">
        <f ca="1">IFERROR(INDEX(PUNT_L10gamesAVG!Y:Y,MATCH($C58,PUNT_L10gamesAVG!$I:$I,0)),"")</f>
        <v>0.8</v>
      </c>
      <c r="AJ58" s="64">
        <f ca="1">IFERROR(INDEX(PUNT_L10gamesAVG!X:X,MATCH($C58,PUNT_L10gamesAVG!$I:$I,0)),"")</f>
        <v>0.875</v>
      </c>
      <c r="AK58" s="63">
        <f ca="1">IFERROR(INDEX(PUNT_L10gamesAVG!Q:Q,MATCH($C58,PUNT_L10gamesAVG!$I:$I,0)),"")</f>
        <v>1.6</v>
      </c>
      <c r="AL58" s="63">
        <f ca="1">IFERROR(INDEX(PUNT_L10gamesAVG!P:P,MATCH($C58,PUNT_L10gamesAVG!$I:$I,0)),"")</f>
        <v>10.7</v>
      </c>
      <c r="AM58" s="63">
        <f ca="1">IFERROR(INDEX(PUNT_L10gamesAVG!R:R,MATCH($C58,PUNT_L10gamesAVG!$I:$I,0)),"")</f>
        <v>6.9</v>
      </c>
      <c r="AN58" s="63">
        <f ca="1">IFERROR(INDEX(PUNT_L10gamesAVG!S:S,MATCH($C58,PUNT_L10gamesAVG!$I:$I,0)),"")</f>
        <v>2.4</v>
      </c>
      <c r="AO58" s="63">
        <f ca="1">IFERROR(INDEX(PUNT_L10gamesAVG!T:T,MATCH($C58,PUNT_L10gamesAVG!$I:$I,0)),"")</f>
        <v>0.9</v>
      </c>
      <c r="AP58" s="63">
        <f ca="1">IFERROR(INDEX(PUNT_L10gamesAVG!U:U,MATCH($C58,PUNT_L10gamesAVG!$I:$I,0)),"")</f>
        <v>0.4</v>
      </c>
      <c r="AQ58" s="65">
        <f ca="1">IFERROR(INDEX(PUNT_L10gamesAVG!Z:Z,MATCH($C58,PUNT_L10gamesAVG!$I:$I,0)),"")</f>
        <v>1.6</v>
      </c>
    </row>
    <row r="59" spans="1:43" x14ac:dyDescent="0.2">
      <c r="A59" s="5">
        <v>11</v>
      </c>
      <c r="B59" s="5">
        <f ca="1">IFERROR(INDEX(OFFSET(Team!$B$1,MATCH($C$48,Team!$A:$A,0)-1,0,COUNTIF(Team!$A:$A,Sheet2!$C$48),1),MATCH($A59,OFFSET(Team!$K$1,MATCH($C$48,Team!$A:$A,0)-1,0,COUNTIF(Team!$A:$A,Sheet2!$C$48),1),0)),"")</f>
        <v>5013</v>
      </c>
      <c r="C59" s="3" t="str">
        <f ca="1">IFERROR(INDEX(OFFSET(Team!$H$1,MATCH($C$48,Team!$A:$A,0)-1,0,COUNTIF(Team!$A:$A,Sheet2!$C$48),1),MATCH($A59,OFFSET(Team!$K$1,MATCH($C$48,Team!$A:$A,0)-1,0,COUNTIF(Team!$A:$A,Sheet2!$C$48),1),0)),"")</f>
        <v>Harrison Barnes</v>
      </c>
      <c r="D59" s="6" t="str">
        <f ca="1">IFERROR(INDEX(Team!I:I,MATCH($C59,Team!$H:$H,0)),"")</f>
        <v>SAC</v>
      </c>
      <c r="E59" s="6" t="str">
        <f ca="1">IFERROR(INDEX(Team!F:F,MATCH($C59,Team!$H:$H,0)),"")</f>
        <v>F</v>
      </c>
      <c r="F59" s="15">
        <f ca="1">IFERROR(INDEX(PUNT_SeasonAVG!C:C,MATCH(Sheet2!$C59,PUNT_SeasonAVG!$I:$I,0)),"")</f>
        <v>126.2</v>
      </c>
      <c r="G59" s="5">
        <f ca="1">IFERROR(INDEX(PUNT_SeasonAVG!D:D,MATCH(Sheet2!$C59,PUNT_SeasonAVG!$I:$I,0)),"")</f>
        <v>121</v>
      </c>
      <c r="H59" s="5">
        <f ca="1">IFERROR(INDEX(PUNT_SeasonAVG!B:B,MATCH(Sheet2!$C59,PUNT_SeasonAVG!$I:$I,0)),"")</f>
        <v>108</v>
      </c>
      <c r="I59" s="5">
        <f ca="1">IFERROR(INDEX(PUNT_L10gamesAVG!B:B,MATCH(Sheet2!$C59,PUNT_L10gamesAVG!$I:$I,0)),"")</f>
        <v>116</v>
      </c>
      <c r="J59" s="5">
        <f ca="1">IFERROR(INDEX(PUNT_L5gamesAVG!B:B,MATCH(Sheet2!$C59,PUNT_L5gamesAVG!$I:$I,0)),"")</f>
        <v>159</v>
      </c>
      <c r="K59" s="75"/>
      <c r="L59" s="50" t="str">
        <f t="array" aca="1" ref="L59" ca="1">IFERROR(INDEX(Roster!$K$1:$K$1501,MATCH(1,(Sheet2!$B59=Roster!$C$1:$C$1501)*(Sheet2!L$24=Roster!$B$1:$B$1501),0)),"x")</f>
        <v>F</v>
      </c>
      <c r="M59" s="46" t="str">
        <f t="array" aca="1" ref="M59" ca="1">IFERROR(INDEX(Roster!$K$1:$K$1501,MATCH(1,(Sheet2!$B59=Roster!$C$1:$C$1501)*(Sheet2!M$24=Roster!$B$1:$B$1501),0)),"x")</f>
        <v>BN</v>
      </c>
      <c r="N59" s="46" t="str">
        <f t="array" aca="1" ref="N59" ca="1">IFERROR(INDEX(Roster!$K$1:$K$1501,MATCH(1,(Sheet2!$B59=Roster!$C$1:$C$1501)*(Sheet2!N$24=Roster!$B$1:$B$1501),0)),"x")</f>
        <v>F</v>
      </c>
      <c r="O59" s="46" t="str">
        <f t="array" aca="1" ref="O59" ca="1">IFERROR(INDEX(Roster!$K$1:$K$1501,MATCH(1,(Sheet2!$B59=Roster!$C$1:$C$1501)*(Sheet2!O$24=Roster!$B$1:$B$1501),0)),"x")</f>
        <v>BN</v>
      </c>
      <c r="P59" s="46" t="str">
        <f t="array" aca="1" ref="P59" ca="1">IFERROR(INDEX(Roster!$K$1:$K$1501,MATCH(1,(Sheet2!$B59=Roster!$C$1:$C$1501)*(Sheet2!P$24=Roster!$B$1:$B$1501),0)),"x")</f>
        <v>BN</v>
      </c>
      <c r="Q59" s="46" t="str">
        <f t="array" aca="1" ref="Q59" ca="1">IFERROR(INDEX(Roster!$K$1:$K$1501,MATCH(1,(Sheet2!$B59=Roster!$C$1:$C$1501)*(Sheet2!Q$24=Roster!$B$1:$B$1501),0)),"x")</f>
        <v>F</v>
      </c>
      <c r="R59" s="46" t="str">
        <f t="array" aca="1" ref="R59" ca="1">IFERROR(INDEX(Roster!$K$1:$K$1501,MATCH(1,(Sheet2!$B59=Roster!$C$1:$C$1501)*(Sheet2!R$24=Roster!$B$1:$B$1501),0)),"x")</f>
        <v>BN</v>
      </c>
      <c r="S59" s="51">
        <f t="shared" ca="1" si="27"/>
        <v>1</v>
      </c>
      <c r="T59" s="76"/>
      <c r="U59" s="11">
        <f ca="1">COUNTIFS('NBA Schedule'!$D:$D,Sheet2!$D59,'NBA Schedule'!$B:$B,Sheet2!U$23)+COUNTIFS('NBA Schedule'!$F:$F,Sheet2!$D59,'NBA Schedule'!$B:$B,Sheet2!U$23)</f>
        <v>1</v>
      </c>
      <c r="V59" s="19">
        <f ca="1">COUNTIFS('NBA Schedule'!$D:$D,Sheet2!$D59,'NBA Schedule'!$B:$B,Sheet2!V$23)+COUNTIFS('NBA Schedule'!$F:$F,Sheet2!$D59,'NBA Schedule'!$B:$B,Sheet2!V$23)</f>
        <v>0</v>
      </c>
      <c r="W59" s="19">
        <f ca="1">COUNTIFS('NBA Schedule'!$D:$D,Sheet2!$D59,'NBA Schedule'!$B:$B,Sheet2!W$23)+COUNTIFS('NBA Schedule'!$F:$F,Sheet2!$D59,'NBA Schedule'!$B:$B,Sheet2!W$23)</f>
        <v>1</v>
      </c>
      <c r="X59" s="19">
        <f ca="1">COUNTIFS('NBA Schedule'!$D:$D,Sheet2!$D59,'NBA Schedule'!$B:$B,Sheet2!X$23)+COUNTIFS('NBA Schedule'!$F:$F,Sheet2!$D59,'NBA Schedule'!$B:$B,Sheet2!X$23)</f>
        <v>0</v>
      </c>
      <c r="Y59" s="19">
        <f ca="1">COUNTIFS('NBA Schedule'!$D:$D,Sheet2!$D59,'NBA Schedule'!$B:$B,Sheet2!Y$23)+COUNTIFS('NBA Schedule'!$F:$F,Sheet2!$D59,'NBA Schedule'!$B:$B,Sheet2!Y$23)</f>
        <v>0</v>
      </c>
      <c r="Z59" s="19">
        <f ca="1">COUNTIFS('NBA Schedule'!$D:$D,Sheet2!$D59,'NBA Schedule'!$B:$B,Sheet2!Z$23)+COUNTIFS('NBA Schedule'!$F:$F,Sheet2!$D59,'NBA Schedule'!$B:$B,Sheet2!Z$23)</f>
        <v>1</v>
      </c>
      <c r="AA59" s="20">
        <f ca="1">COUNTIFS('NBA Schedule'!$D:$D,Sheet2!$D59,'NBA Schedule'!$B:$B,Sheet2!AA$23)+COUNTIFS('NBA Schedule'!$F:$F,Sheet2!$D59,'NBA Schedule'!$B:$B,Sheet2!AA$23)</f>
        <v>0</v>
      </c>
      <c r="AB59" s="20">
        <f ca="1">COUNTIFS('NBA Schedule'!$D:$D,Sheet2!$D59,'NBA Schedule'!$B:$B,Sheet2!AB$23)+COUNTIFS('NBA Schedule'!$F:$F,Sheet2!$D59,'NBA Schedule'!$B:$B,Sheet2!AB$23)</f>
        <v>0</v>
      </c>
      <c r="AC59" s="74"/>
      <c r="AD59" s="62">
        <f ca="1">IFERROR(INDEX(PUNT_L10gamesAVG!O:O,MATCH($C59,PUNT_L10gamesAVG!$I:$I,0)),"")</f>
        <v>35.61666666666666</v>
      </c>
      <c r="AE59" s="63">
        <f t="shared" ca="1" si="28"/>
        <v>5.3</v>
      </c>
      <c r="AF59" s="63">
        <f ca="1">IFERROR(INDEX(PUNT_L10gamesAVG!W:W,MATCH($C59,PUNT_L10gamesAVG!$I:$I,0)),"")</f>
        <v>10.6</v>
      </c>
      <c r="AG59" s="64">
        <f ca="1">IFERROR(INDEX(PUNT_L10gamesAVG!V:V,MATCH($C59,PUNT_L10gamesAVG!$I:$I,0)),"")</f>
        <v>0.5</v>
      </c>
      <c r="AH59" s="63">
        <f t="shared" ca="1" si="29"/>
        <v>4.8</v>
      </c>
      <c r="AI59" s="63">
        <f ca="1">IFERROR(INDEX(PUNT_L10gamesAVG!Y:Y,MATCH($C59,PUNT_L10gamesAVG!$I:$I,0)),"")</f>
        <v>6.1</v>
      </c>
      <c r="AJ59" s="64">
        <f ca="1">IFERROR(INDEX(PUNT_L10gamesAVG!X:X,MATCH($C59,PUNT_L10gamesAVG!$I:$I,0)),"")</f>
        <v>0.78688524590163933</v>
      </c>
      <c r="AK59" s="63">
        <f ca="1">IFERROR(INDEX(PUNT_L10gamesAVG!Q:Q,MATCH($C59,PUNT_L10gamesAVG!$I:$I,0)),"")</f>
        <v>1.9</v>
      </c>
      <c r="AL59" s="63">
        <f ca="1">IFERROR(INDEX(PUNT_L10gamesAVG!P:P,MATCH($C59,PUNT_L10gamesAVG!$I:$I,0)),"")</f>
        <v>17.3</v>
      </c>
      <c r="AM59" s="63">
        <f ca="1">IFERROR(INDEX(PUNT_L10gamesAVG!R:R,MATCH($C59,PUNT_L10gamesAVG!$I:$I,0)),"")</f>
        <v>4.5999999999999996</v>
      </c>
      <c r="AN59" s="63">
        <f ca="1">IFERROR(INDEX(PUNT_L10gamesAVG!S:S,MATCH($C59,PUNT_L10gamesAVG!$I:$I,0)),"")</f>
        <v>2.8</v>
      </c>
      <c r="AO59" s="63">
        <f ca="1">IFERROR(INDEX(PUNT_L10gamesAVG!T:T,MATCH($C59,PUNT_L10gamesAVG!$I:$I,0)),"")</f>
        <v>0.6</v>
      </c>
      <c r="AP59" s="63">
        <f ca="1">IFERROR(INDEX(PUNT_L10gamesAVG!U:U,MATCH($C59,PUNT_L10gamesAVG!$I:$I,0)),"")</f>
        <v>0.3</v>
      </c>
      <c r="AQ59" s="65">
        <f ca="1">IFERROR(INDEX(PUNT_L10gamesAVG!Z:Z,MATCH($C59,PUNT_L10gamesAVG!$I:$I,0)),"")</f>
        <v>1.5</v>
      </c>
    </row>
    <row r="60" spans="1:43" x14ac:dyDescent="0.2">
      <c r="A60" s="5">
        <v>12</v>
      </c>
      <c r="B60" s="5">
        <f ca="1">IFERROR(INDEX(OFFSET(Team!$B$1,MATCH($C$48,Team!$A:$A,0)-1,0,COUNTIF(Team!$A:$A,Sheet2!$C$48),1),MATCH($A60,OFFSET(Team!$K$1,MATCH($C$48,Team!$A:$A,0)-1,0,COUNTIF(Team!$A:$A,Sheet2!$C$48),1),0)),"")</f>
        <v>5325</v>
      </c>
      <c r="C60" s="3" t="str">
        <f ca="1">IFERROR(INDEX(OFFSET(Team!$H$1,MATCH($C$48,Team!$A:$A,0)-1,0,COUNTIF(Team!$A:$A,Sheet2!$C$48),1),MATCH($A60,OFFSET(Team!$K$1,MATCH($C$48,Team!$A:$A,0)-1,0,COUNTIF(Team!$A:$A,Sheet2!$C$48),1),0)),"")</f>
        <v>T.J. Warren</v>
      </c>
      <c r="D60" s="6" t="str">
        <f ca="1">IFERROR(INDEX(Team!I:I,MATCH($C60,Team!$H:$H,0)),"")</f>
        <v>IND</v>
      </c>
      <c r="E60" s="6" t="str">
        <f ca="1">IFERROR(INDEX(Team!F:F,MATCH($C60,Team!$H:$H,0)),"")</f>
        <v>F</v>
      </c>
      <c r="F60" s="15">
        <f ca="1">IFERROR(INDEX(PUNT_SeasonAVG!C:C,MATCH(Sheet2!$C60,PUNT_SeasonAVG!$I:$I,0)),"")</f>
        <v>100</v>
      </c>
      <c r="G60" s="5">
        <f ca="1">IFERROR(INDEX(PUNT_SeasonAVG!D:D,MATCH(Sheet2!$C60,PUNT_SeasonAVG!$I:$I,0)),"")</f>
        <v>93</v>
      </c>
      <c r="H60" s="5">
        <f ca="1">IFERROR(INDEX(PUNT_SeasonAVG!B:B,MATCH(Sheet2!$C60,PUNT_SeasonAVG!$I:$I,0)),"")</f>
        <v>128</v>
      </c>
      <c r="I60" s="5">
        <f ca="1">IFERROR(INDEX(PUNT_L10gamesAVG!B:B,MATCH(Sheet2!$C60,PUNT_L10gamesAVG!$I:$I,0)),"")</f>
        <v>134</v>
      </c>
      <c r="J60" s="5">
        <f ca="1">IFERROR(INDEX(PUNT_L5gamesAVG!B:B,MATCH(Sheet2!$C60,PUNT_L5gamesAVG!$I:$I,0)),"")</f>
        <v>158</v>
      </c>
      <c r="K60" s="75"/>
      <c r="L60" s="50" t="str">
        <f t="array" aca="1" ref="L60" ca="1">IFERROR(INDEX(Roster!$K$1:$K$1501,MATCH(1,(Sheet2!$B60=Roster!$C$1:$C$1501)*(Sheet2!L$24=Roster!$B$1:$B$1501),0)),"x")</f>
        <v>Util</v>
      </c>
      <c r="M60" s="46" t="str">
        <f t="array" aca="1" ref="M60" ca="1">IFERROR(INDEX(Roster!$K$1:$K$1501,MATCH(1,(Sheet2!$B60=Roster!$C$1:$C$1501)*(Sheet2!M$24=Roster!$B$1:$B$1501),0)),"x")</f>
        <v>Util</v>
      </c>
      <c r="N60" s="46" t="str">
        <f t="array" aca="1" ref="N60" ca="1">IFERROR(INDEX(Roster!$K$1:$K$1501,MATCH(1,(Sheet2!$B60=Roster!$C$1:$C$1501)*(Sheet2!N$24=Roster!$B$1:$B$1501),0)),"x")</f>
        <v>Util</v>
      </c>
      <c r="O60" s="46" t="str">
        <f t="array" aca="1" ref="O60" ca="1">IFERROR(INDEX(Roster!$K$1:$K$1501,MATCH(1,(Sheet2!$B60=Roster!$C$1:$C$1501)*(Sheet2!O$24=Roster!$B$1:$B$1501),0)),"x")</f>
        <v>Util</v>
      </c>
      <c r="P60" s="46" t="str">
        <f t="array" aca="1" ref="P60" ca="1">IFERROR(INDEX(Roster!$K$1:$K$1501,MATCH(1,(Sheet2!$B60=Roster!$C$1:$C$1501)*(Sheet2!P$24=Roster!$B$1:$B$1501),0)),"x")</f>
        <v>Util</v>
      </c>
      <c r="Q60" s="46" t="str">
        <f t="array" aca="1" ref="Q60" ca="1">IFERROR(INDEX(Roster!$K$1:$K$1501,MATCH(1,(Sheet2!$B60=Roster!$C$1:$C$1501)*(Sheet2!Q$24=Roster!$B$1:$B$1501),0)),"x")</f>
        <v>Util</v>
      </c>
      <c r="R60" s="46" t="str">
        <f t="array" aca="1" ref="R60" ca="1">IFERROR(INDEX(Roster!$K$1:$K$1501,MATCH(1,(Sheet2!$B60=Roster!$C$1:$C$1501)*(Sheet2!R$24=Roster!$B$1:$B$1501),0)),"x")</f>
        <v>Util</v>
      </c>
      <c r="S60" s="51">
        <f t="shared" ca="1" si="27"/>
        <v>2</v>
      </c>
      <c r="T60" s="76"/>
      <c r="U60" s="11">
        <f ca="1">COUNTIFS('NBA Schedule'!$D:$D,Sheet2!$D60,'NBA Schedule'!$B:$B,Sheet2!U$23)+COUNTIFS('NBA Schedule'!$F:$F,Sheet2!$D60,'NBA Schedule'!$B:$B,Sheet2!U$23)</f>
        <v>1</v>
      </c>
      <c r="V60" s="19">
        <f ca="1">COUNTIFS('NBA Schedule'!$D:$D,Sheet2!$D60,'NBA Schedule'!$B:$B,Sheet2!V$23)+COUNTIFS('NBA Schedule'!$F:$F,Sheet2!$D60,'NBA Schedule'!$B:$B,Sheet2!V$23)</f>
        <v>0</v>
      </c>
      <c r="W60" s="19">
        <f ca="1">COUNTIFS('NBA Schedule'!$D:$D,Sheet2!$D60,'NBA Schedule'!$B:$B,Sheet2!W$23)+COUNTIFS('NBA Schedule'!$F:$F,Sheet2!$D60,'NBA Schedule'!$B:$B,Sheet2!W$23)</f>
        <v>1</v>
      </c>
      <c r="X60" s="19">
        <f ca="1">COUNTIFS('NBA Schedule'!$D:$D,Sheet2!$D60,'NBA Schedule'!$B:$B,Sheet2!X$23)+COUNTIFS('NBA Schedule'!$F:$F,Sheet2!$D60,'NBA Schedule'!$B:$B,Sheet2!X$23)</f>
        <v>0</v>
      </c>
      <c r="Y60" s="19">
        <f ca="1">COUNTIFS('NBA Schedule'!$D:$D,Sheet2!$D60,'NBA Schedule'!$B:$B,Sheet2!Y$23)+COUNTIFS('NBA Schedule'!$F:$F,Sheet2!$D60,'NBA Schedule'!$B:$B,Sheet2!Y$23)</f>
        <v>1</v>
      </c>
      <c r="Z60" s="19">
        <f ca="1">COUNTIFS('NBA Schedule'!$D:$D,Sheet2!$D60,'NBA Schedule'!$B:$B,Sheet2!Z$23)+COUNTIFS('NBA Schedule'!$F:$F,Sheet2!$D60,'NBA Schedule'!$B:$B,Sheet2!Z$23)</f>
        <v>1</v>
      </c>
      <c r="AA60" s="20">
        <f ca="1">COUNTIFS('NBA Schedule'!$D:$D,Sheet2!$D60,'NBA Schedule'!$B:$B,Sheet2!AA$23)+COUNTIFS('NBA Schedule'!$F:$F,Sheet2!$D60,'NBA Schedule'!$B:$B,Sheet2!AA$23)</f>
        <v>0</v>
      </c>
      <c r="AB60" s="20">
        <f ca="1">COUNTIFS('NBA Schedule'!$D:$D,Sheet2!$D60,'NBA Schedule'!$B:$B,Sheet2!AB$23)+COUNTIFS('NBA Schedule'!$F:$F,Sheet2!$D60,'NBA Schedule'!$B:$B,Sheet2!AB$23)</f>
        <v>0</v>
      </c>
      <c r="AC60" s="74"/>
      <c r="AD60" s="62">
        <f ca="1">IFERROR(INDEX(PUNT_L10gamesAVG!O:O,MATCH($C60,PUNT_L10gamesAVG!$I:$I,0)),"")</f>
        <v>32.043333333333337</v>
      </c>
      <c r="AE60" s="63">
        <f t="shared" ca="1" si="28"/>
        <v>7</v>
      </c>
      <c r="AF60" s="63">
        <f ca="1">IFERROR(INDEX(PUNT_L10gamesAVG!W:W,MATCH($C60,PUNT_L10gamesAVG!$I:$I,0)),"")</f>
        <v>14.2</v>
      </c>
      <c r="AG60" s="64">
        <f ca="1">IFERROR(INDEX(PUNT_L10gamesAVG!V:V,MATCH($C60,PUNT_L10gamesAVG!$I:$I,0)),"")</f>
        <v>0.49295774647887325</v>
      </c>
      <c r="AH60" s="63">
        <f t="shared" ca="1" si="29"/>
        <v>1.9999999999999998</v>
      </c>
      <c r="AI60" s="63">
        <f ca="1">IFERROR(INDEX(PUNT_L10gamesAVG!Y:Y,MATCH($C60,PUNT_L10gamesAVG!$I:$I,0)),"")</f>
        <v>2.2999999999999998</v>
      </c>
      <c r="AJ60" s="64">
        <f ca="1">IFERROR(INDEX(PUNT_L10gamesAVG!X:X,MATCH($C60,PUNT_L10gamesAVG!$I:$I,0)),"")</f>
        <v>0.86956521739130432</v>
      </c>
      <c r="AK60" s="63">
        <f ca="1">IFERROR(INDEX(PUNT_L10gamesAVG!Q:Q,MATCH($C60,PUNT_L10gamesAVG!$I:$I,0)),"")</f>
        <v>1.3</v>
      </c>
      <c r="AL60" s="63">
        <f ca="1">IFERROR(INDEX(PUNT_L10gamesAVG!P:P,MATCH($C60,PUNT_L10gamesAVG!$I:$I,0)),"")</f>
        <v>17.3</v>
      </c>
      <c r="AM60" s="63">
        <f ca="1">IFERROR(INDEX(PUNT_L10gamesAVG!R:R,MATCH($C60,PUNT_L10gamesAVG!$I:$I,0)),"")</f>
        <v>3.4</v>
      </c>
      <c r="AN60" s="63">
        <f ca="1">IFERROR(INDEX(PUNT_L10gamesAVG!S:S,MATCH($C60,PUNT_L10gamesAVG!$I:$I,0)),"")</f>
        <v>0.9</v>
      </c>
      <c r="AO60" s="63">
        <f ca="1">IFERROR(INDEX(PUNT_L10gamesAVG!T:T,MATCH($C60,PUNT_L10gamesAVG!$I:$I,0)),"")</f>
        <v>0.9</v>
      </c>
      <c r="AP60" s="63">
        <f ca="1">IFERROR(INDEX(PUNT_L10gamesAVG!U:U,MATCH($C60,PUNT_L10gamesAVG!$I:$I,0)),"")</f>
        <v>0.4</v>
      </c>
      <c r="AQ60" s="65">
        <f ca="1">IFERROR(INDEX(PUNT_L10gamesAVG!Z:Z,MATCH($C60,PUNT_L10gamesAVG!$I:$I,0)),"")</f>
        <v>1.7</v>
      </c>
    </row>
    <row r="61" spans="1:43" x14ac:dyDescent="0.2">
      <c r="A61" s="5">
        <v>13</v>
      </c>
      <c r="B61" s="5">
        <f ca="1">IFERROR(INDEX(OFFSET(Team!$B$1,MATCH($C$48,Team!$A:$A,0)-1,0,COUNTIF(Team!$A:$A,Sheet2!$C$48),1),MATCH($A61,OFFSET(Team!$K$1,MATCH($C$48,Team!$A:$A,0)-1,0,COUNTIF(Team!$A:$A,Sheet2!$C$48),1),0)),"")</f>
        <v>4718</v>
      </c>
      <c r="C61" s="3" t="str">
        <f ca="1">IFERROR(INDEX(OFFSET(Team!$H$1,MATCH($C$48,Team!$A:$A,0)-1,0,COUNTIF(Team!$A:$A,Sheet2!$C$48),1),MATCH($A61,OFFSET(Team!$K$1,MATCH($C$48,Team!$A:$A,0)-1,0,COUNTIF(Team!$A:$A,Sheet2!$C$48),1),0)),"")</f>
        <v>Derrick Favors</v>
      </c>
      <c r="D61" s="6" t="str">
        <f ca="1">IFERROR(INDEX(Team!I:I,MATCH($C61,Team!$H:$H,0)),"")</f>
        <v>NOR</v>
      </c>
      <c r="E61" s="6" t="str">
        <f ca="1">IFERROR(INDEX(Team!F:F,MATCH($C61,Team!$H:$H,0)),"")</f>
        <v>F,C</v>
      </c>
      <c r="F61" s="15">
        <f ca="1">IFERROR(INDEX(PUNT_SeasonAVG!C:C,MATCH(Sheet2!$C61,PUNT_SeasonAVG!$I:$I,0)),"")</f>
        <v>63</v>
      </c>
      <c r="G61" s="5">
        <f ca="1">IFERROR(INDEX(PUNT_SeasonAVG!D:D,MATCH(Sheet2!$C61,PUNT_SeasonAVG!$I:$I,0)),"")</f>
        <v>57</v>
      </c>
      <c r="H61" s="5">
        <f ca="1">IFERROR(INDEX(PUNT_SeasonAVG!B:B,MATCH(Sheet2!$C61,PUNT_SeasonAVG!$I:$I,0)),"")</f>
        <v>199</v>
      </c>
      <c r="I61" s="5">
        <f ca="1">IFERROR(INDEX(PUNT_L10gamesAVG!B:B,MATCH(Sheet2!$C61,PUNT_L10gamesAVG!$I:$I,0)),"")</f>
        <v>209</v>
      </c>
      <c r="J61" s="5">
        <f ca="1">IFERROR(INDEX(PUNT_L5gamesAVG!B:B,MATCH(Sheet2!$C61,PUNT_L5gamesAVG!$I:$I,0)),"")</f>
        <v>133</v>
      </c>
      <c r="K61" s="75"/>
      <c r="L61" s="50" t="str">
        <f t="array" aca="1" ref="L61" ca="1">IFERROR(INDEX(Roster!$K$1:$K$1501,MATCH(1,(Sheet2!$B61=Roster!$C$1:$C$1501)*(Sheet2!L$24=Roster!$B$1:$B$1501),0)),"x")</f>
        <v>IL</v>
      </c>
      <c r="M61" s="46" t="str">
        <f t="array" aca="1" ref="M61" ca="1">IFERROR(INDEX(Roster!$K$1:$K$1501,MATCH(1,(Sheet2!$B61=Roster!$C$1:$C$1501)*(Sheet2!M$24=Roster!$B$1:$B$1501),0)),"x")</f>
        <v>IL</v>
      </c>
      <c r="N61" s="46" t="str">
        <f t="array" aca="1" ref="N61" ca="1">IFERROR(INDEX(Roster!$K$1:$K$1501,MATCH(1,(Sheet2!$B61=Roster!$C$1:$C$1501)*(Sheet2!N$24=Roster!$B$1:$B$1501),0)),"x")</f>
        <v>IL</v>
      </c>
      <c r="O61" s="46" t="str">
        <f t="array" aca="1" ref="O61" ca="1">IFERROR(INDEX(Roster!$K$1:$K$1501,MATCH(1,(Sheet2!$B61=Roster!$C$1:$C$1501)*(Sheet2!O$24=Roster!$B$1:$B$1501),0)),"x")</f>
        <v>IL</v>
      </c>
      <c r="P61" s="46" t="str">
        <f t="array" aca="1" ref="P61" ca="1">IFERROR(INDEX(Roster!$K$1:$K$1501,MATCH(1,(Sheet2!$B61=Roster!$C$1:$C$1501)*(Sheet2!P$24=Roster!$B$1:$B$1501),0)),"x")</f>
        <v>IL</v>
      </c>
      <c r="Q61" s="46" t="str">
        <f t="array" aca="1" ref="Q61" ca="1">IFERROR(INDEX(Roster!$K$1:$K$1501,MATCH(1,(Sheet2!$B61=Roster!$C$1:$C$1501)*(Sheet2!Q$24=Roster!$B$1:$B$1501),0)),"x")</f>
        <v>IL</v>
      </c>
      <c r="R61" s="46" t="str">
        <f t="array" aca="1" ref="R61" ca="1">IFERROR(INDEX(Roster!$K$1:$K$1501,MATCH(1,(Sheet2!$B61=Roster!$C$1:$C$1501)*(Sheet2!R$24=Roster!$B$1:$B$1501),0)),"x")</f>
        <v>IL</v>
      </c>
      <c r="S61" s="51">
        <f t="shared" ca="1" si="27"/>
        <v>0</v>
      </c>
      <c r="T61" s="76"/>
      <c r="U61" s="11">
        <f ca="1">COUNTIFS('NBA Schedule'!$D:$D,Sheet2!$D61,'NBA Schedule'!$B:$B,Sheet2!U$23)+COUNTIFS('NBA Schedule'!$F:$F,Sheet2!$D61,'NBA Schedule'!$B:$B,Sheet2!U$23)</f>
        <v>0</v>
      </c>
      <c r="V61" s="19">
        <f ca="1">COUNTIFS('NBA Schedule'!$D:$D,Sheet2!$D61,'NBA Schedule'!$B:$B,Sheet2!V$23)+COUNTIFS('NBA Schedule'!$F:$F,Sheet2!$D61,'NBA Schedule'!$B:$B,Sheet2!V$23)</f>
        <v>0</v>
      </c>
      <c r="W61" s="19">
        <f ca="1">COUNTIFS('NBA Schedule'!$D:$D,Sheet2!$D61,'NBA Schedule'!$B:$B,Sheet2!W$23)+COUNTIFS('NBA Schedule'!$F:$F,Sheet2!$D61,'NBA Schedule'!$B:$B,Sheet2!W$23)</f>
        <v>1</v>
      </c>
      <c r="X61" s="19">
        <f ca="1">COUNTIFS('NBA Schedule'!$D:$D,Sheet2!$D61,'NBA Schedule'!$B:$B,Sheet2!X$23)+COUNTIFS('NBA Schedule'!$F:$F,Sheet2!$D61,'NBA Schedule'!$B:$B,Sheet2!X$23)</f>
        <v>0</v>
      </c>
      <c r="Y61" s="19">
        <f ca="1">COUNTIFS('NBA Schedule'!$D:$D,Sheet2!$D61,'NBA Schedule'!$B:$B,Sheet2!Y$23)+COUNTIFS('NBA Schedule'!$F:$F,Sheet2!$D61,'NBA Schedule'!$B:$B,Sheet2!Y$23)</f>
        <v>1</v>
      </c>
      <c r="Z61" s="19">
        <f ca="1">COUNTIFS('NBA Schedule'!$D:$D,Sheet2!$D61,'NBA Schedule'!$B:$B,Sheet2!Z$23)+COUNTIFS('NBA Schedule'!$F:$F,Sheet2!$D61,'NBA Schedule'!$B:$B,Sheet2!Z$23)</f>
        <v>0</v>
      </c>
      <c r="AA61" s="20">
        <f ca="1">COUNTIFS('NBA Schedule'!$D:$D,Sheet2!$D61,'NBA Schedule'!$B:$B,Sheet2!AA$23)+COUNTIFS('NBA Schedule'!$F:$F,Sheet2!$D61,'NBA Schedule'!$B:$B,Sheet2!AA$23)</f>
        <v>1</v>
      </c>
      <c r="AB61" s="20">
        <f ca="1">COUNTIFS('NBA Schedule'!$D:$D,Sheet2!$D61,'NBA Schedule'!$B:$B,Sheet2!AB$23)+COUNTIFS('NBA Schedule'!$F:$F,Sheet2!$D61,'NBA Schedule'!$B:$B,Sheet2!AB$23)</f>
        <v>0</v>
      </c>
      <c r="AC61" s="74"/>
      <c r="AD61" s="62">
        <f ca="1">IFERROR(INDEX(PUNT_L10gamesAVG!O:O,MATCH($C61,PUNT_L10gamesAVG!$I:$I,0)),"")</f>
        <v>21.038888888888884</v>
      </c>
      <c r="AE61" s="63">
        <f t="shared" ca="1" si="28"/>
        <v>4</v>
      </c>
      <c r="AF61" s="63">
        <f ca="1">IFERROR(INDEX(PUNT_L10gamesAVG!W:W,MATCH($C61,PUNT_L10gamesAVG!$I:$I,0)),"")</f>
        <v>6.4444444444444446</v>
      </c>
      <c r="AG61" s="64">
        <f ca="1">IFERROR(INDEX(PUNT_L10gamesAVG!V:V,MATCH($C61,PUNT_L10gamesAVG!$I:$I,0)),"")</f>
        <v>0.62068965517241381</v>
      </c>
      <c r="AH61" s="63">
        <f t="shared" ca="1" si="29"/>
        <v>0.22222222222222221</v>
      </c>
      <c r="AI61" s="63">
        <f ca="1">IFERROR(INDEX(PUNT_L10gamesAVG!Y:Y,MATCH($C61,PUNT_L10gamesAVG!$I:$I,0)),"")</f>
        <v>0.66666666666666663</v>
      </c>
      <c r="AJ61" s="64">
        <f ca="1">IFERROR(INDEX(PUNT_L10gamesAVG!X:X,MATCH($C61,PUNT_L10gamesAVG!$I:$I,0)),"")</f>
        <v>0.33333333333333331</v>
      </c>
      <c r="AK61" s="63">
        <f ca="1">IFERROR(INDEX(PUNT_L10gamesAVG!Q:Q,MATCH($C61,PUNT_L10gamesAVG!$I:$I,0)),"")</f>
        <v>0.1111111111111111</v>
      </c>
      <c r="AL61" s="63">
        <f ca="1">IFERROR(INDEX(PUNT_L10gamesAVG!P:P,MATCH($C61,PUNT_L10gamesAVG!$I:$I,0)),"")</f>
        <v>8.3333333333333339</v>
      </c>
      <c r="AM61" s="63">
        <f ca="1">IFERROR(INDEX(PUNT_L10gamesAVG!R:R,MATCH($C61,PUNT_L10gamesAVG!$I:$I,0)),"")</f>
        <v>8.8888888888888893</v>
      </c>
      <c r="AN61" s="63">
        <f ca="1">IFERROR(INDEX(PUNT_L10gamesAVG!S:S,MATCH($C61,PUNT_L10gamesAVG!$I:$I,0)),"")</f>
        <v>2.1111111111111112</v>
      </c>
      <c r="AO61" s="63">
        <f ca="1">IFERROR(INDEX(PUNT_L10gamesAVG!T:T,MATCH($C61,PUNT_L10gamesAVG!$I:$I,0)),"")</f>
        <v>0.55555555555555558</v>
      </c>
      <c r="AP61" s="63">
        <f ca="1">IFERROR(INDEX(PUNT_L10gamesAVG!U:U,MATCH($C61,PUNT_L10gamesAVG!$I:$I,0)),"")</f>
        <v>0.44444444444444442</v>
      </c>
      <c r="AQ61" s="65">
        <f ca="1">IFERROR(INDEX(PUNT_L10gamesAVG!Z:Z,MATCH($C61,PUNT_L10gamesAVG!$I:$I,0)),"")</f>
        <v>1.5555555555555556</v>
      </c>
    </row>
    <row r="62" spans="1:43" x14ac:dyDescent="0.2">
      <c r="A62" s="5">
        <v>14</v>
      </c>
      <c r="B62" s="5">
        <f ca="1">IFERROR(INDEX(OFFSET(Team!$B$1,MATCH($C$48,Team!$A:$A,0)-1,0,COUNTIF(Team!$A:$A,Sheet2!$C$48),1),MATCH($A62,OFFSET(Team!$K$1,MATCH($C$48,Team!$A:$A,0)-1,0,COUNTIF(Team!$A:$A,Sheet2!$C$48),1),0)),"")</f>
        <v>6170</v>
      </c>
      <c r="C62" s="3" t="str">
        <f ca="1">IFERROR(INDEX(OFFSET(Team!$H$1,MATCH($C$48,Team!$A:$A,0)-1,0,COUNTIF(Team!$A:$A,Sheet2!$C$48),1),MATCH($A62,OFFSET(Team!$K$1,MATCH($C$48,Team!$A:$A,0)-1,0,COUNTIF(Team!$A:$A,Sheet2!$C$48),1),0)),"")</f>
        <v>Jaxson Hayes</v>
      </c>
      <c r="D62" s="6" t="str">
        <f ca="1">IFERROR(INDEX(Team!I:I,MATCH($C62,Team!$H:$H,0)),"")</f>
        <v>NOR</v>
      </c>
      <c r="E62" s="6" t="str">
        <f ca="1">IFERROR(INDEX(Team!F:F,MATCH($C62,Team!$H:$H,0)),"")</f>
        <v>C</v>
      </c>
      <c r="F62" s="15">
        <f ca="1">IFERROR(INDEX(PUNT_SeasonAVG!C:C,MATCH(Sheet2!$C62,PUNT_SeasonAVG!$I:$I,0)),"")</f>
        <v>138.1</v>
      </c>
      <c r="G62" s="5">
        <f ca="1">IFERROR(INDEX(PUNT_SeasonAVG!D:D,MATCH(Sheet2!$C62,PUNT_SeasonAVG!$I:$I,0)),"")</f>
        <v>177</v>
      </c>
      <c r="H62" s="5">
        <f ca="1">IFERROR(INDEX(PUNT_SeasonAVG!B:B,MATCH(Sheet2!$C62,PUNT_SeasonAVG!$I:$I,0)),"")</f>
        <v>273</v>
      </c>
      <c r="I62" s="5">
        <f ca="1">IFERROR(INDEX(PUNT_L10gamesAVG!B:B,MATCH(Sheet2!$C62,PUNT_L10gamesAVG!$I:$I,0)),"")</f>
        <v>240</v>
      </c>
      <c r="J62" s="5">
        <f ca="1">IFERROR(INDEX(PUNT_L5gamesAVG!B:B,MATCH(Sheet2!$C62,PUNT_L5gamesAVG!$I:$I,0)),"")</f>
        <v>231</v>
      </c>
      <c r="K62" s="75"/>
      <c r="L62" s="50" t="str">
        <f t="array" aca="1" ref="L62" ca="1">IFERROR(INDEX(Roster!$K$1:$K$1501,MATCH(1,(Sheet2!$B62=Roster!$C$1:$C$1501)*(Sheet2!L$24=Roster!$B$1:$B$1501),0)),"x")</f>
        <v>BN</v>
      </c>
      <c r="M62" s="46" t="str">
        <f t="array" aca="1" ref="M62" ca="1">IFERROR(INDEX(Roster!$K$1:$K$1501,MATCH(1,(Sheet2!$B62=Roster!$C$1:$C$1501)*(Sheet2!M$24=Roster!$B$1:$B$1501),0)),"x")</f>
        <v>BN</v>
      </c>
      <c r="N62" s="46" t="str">
        <f t="array" aca="1" ref="N62" ca="1">IFERROR(INDEX(Roster!$K$1:$K$1501,MATCH(1,(Sheet2!$B62=Roster!$C$1:$C$1501)*(Sheet2!N$24=Roster!$B$1:$B$1501),0)),"x")</f>
        <v>BN</v>
      </c>
      <c r="O62" s="46" t="str">
        <f t="array" aca="1" ref="O62" ca="1">IFERROR(INDEX(Roster!$K$1:$K$1501,MATCH(1,(Sheet2!$B62=Roster!$C$1:$C$1501)*(Sheet2!O$24=Roster!$B$1:$B$1501),0)),"x")</f>
        <v>BN</v>
      </c>
      <c r="P62" s="46" t="str">
        <f t="array" aca="1" ref="P62" ca="1">IFERROR(INDEX(Roster!$K$1:$K$1501,MATCH(1,(Sheet2!$B62=Roster!$C$1:$C$1501)*(Sheet2!P$24=Roster!$B$1:$B$1501),0)),"x")</f>
        <v>C</v>
      </c>
      <c r="Q62" s="46" t="str">
        <f t="array" aca="1" ref="Q62" ca="1">IFERROR(INDEX(Roster!$K$1:$K$1501,MATCH(1,(Sheet2!$B62=Roster!$C$1:$C$1501)*(Sheet2!Q$24=Roster!$B$1:$B$1501),0)),"x")</f>
        <v>C</v>
      </c>
      <c r="R62" s="46" t="str">
        <f t="array" aca="1" ref="R62" ca="1">IFERROR(INDEX(Roster!$K$1:$K$1501,MATCH(1,(Sheet2!$B62=Roster!$C$1:$C$1501)*(Sheet2!R$24=Roster!$B$1:$B$1501),0)),"x")</f>
        <v>C</v>
      </c>
      <c r="S62" s="51">
        <f t="shared" ca="1" si="27"/>
        <v>2</v>
      </c>
      <c r="T62" s="76"/>
      <c r="U62" s="11">
        <f ca="1">COUNTIFS('NBA Schedule'!$D:$D,Sheet2!$D62,'NBA Schedule'!$B:$B,Sheet2!U$23)+COUNTIFS('NBA Schedule'!$F:$F,Sheet2!$D62,'NBA Schedule'!$B:$B,Sheet2!U$23)</f>
        <v>0</v>
      </c>
      <c r="V62" s="19">
        <f ca="1">COUNTIFS('NBA Schedule'!$D:$D,Sheet2!$D62,'NBA Schedule'!$B:$B,Sheet2!V$23)+COUNTIFS('NBA Schedule'!$F:$F,Sheet2!$D62,'NBA Schedule'!$B:$B,Sheet2!V$23)</f>
        <v>0</v>
      </c>
      <c r="W62" s="19">
        <f ca="1">COUNTIFS('NBA Schedule'!$D:$D,Sheet2!$D62,'NBA Schedule'!$B:$B,Sheet2!W$23)+COUNTIFS('NBA Schedule'!$F:$F,Sheet2!$D62,'NBA Schedule'!$B:$B,Sheet2!W$23)</f>
        <v>1</v>
      </c>
      <c r="X62" s="19">
        <f ca="1">COUNTIFS('NBA Schedule'!$D:$D,Sheet2!$D62,'NBA Schedule'!$B:$B,Sheet2!X$23)+COUNTIFS('NBA Schedule'!$F:$F,Sheet2!$D62,'NBA Schedule'!$B:$B,Sheet2!X$23)</f>
        <v>0</v>
      </c>
      <c r="Y62" s="19">
        <f ca="1">COUNTIFS('NBA Schedule'!$D:$D,Sheet2!$D62,'NBA Schedule'!$B:$B,Sheet2!Y$23)+COUNTIFS('NBA Schedule'!$F:$F,Sheet2!$D62,'NBA Schedule'!$B:$B,Sheet2!Y$23)</f>
        <v>1</v>
      </c>
      <c r="Z62" s="19">
        <f ca="1">COUNTIFS('NBA Schedule'!$D:$D,Sheet2!$D62,'NBA Schedule'!$B:$B,Sheet2!Z$23)+COUNTIFS('NBA Schedule'!$F:$F,Sheet2!$D62,'NBA Schedule'!$B:$B,Sheet2!Z$23)</f>
        <v>0</v>
      </c>
      <c r="AA62" s="20">
        <f ca="1">COUNTIFS('NBA Schedule'!$D:$D,Sheet2!$D62,'NBA Schedule'!$B:$B,Sheet2!AA$23)+COUNTIFS('NBA Schedule'!$F:$F,Sheet2!$D62,'NBA Schedule'!$B:$B,Sheet2!AA$23)</f>
        <v>1</v>
      </c>
      <c r="AB62" s="20">
        <f ca="1">COUNTIFS('NBA Schedule'!$D:$D,Sheet2!$D62,'NBA Schedule'!$B:$B,Sheet2!AB$23)+COUNTIFS('NBA Schedule'!$F:$F,Sheet2!$D62,'NBA Schedule'!$B:$B,Sheet2!AB$23)</f>
        <v>0</v>
      </c>
      <c r="AC62" s="74"/>
      <c r="AD62" s="62">
        <f ca="1">IFERROR(INDEX(PUNT_L10gamesAVG!O:O,MATCH($C62,PUNT_L10gamesAVG!$I:$I,0)),"")</f>
        <v>21.173333333333332</v>
      </c>
      <c r="AE62" s="63">
        <f t="shared" ca="1" si="28"/>
        <v>3.2</v>
      </c>
      <c r="AF62" s="63">
        <f ca="1">IFERROR(INDEX(PUNT_L10gamesAVG!W:W,MATCH($C62,PUNT_L10gamesAVG!$I:$I,0)),"")</f>
        <v>5.2</v>
      </c>
      <c r="AG62" s="64">
        <f ca="1">IFERROR(INDEX(PUNT_L10gamesAVG!V:V,MATCH($C62,PUNT_L10gamesAVG!$I:$I,0)),"")</f>
        <v>0.61538461538461542</v>
      </c>
      <c r="AH62" s="63">
        <f t="shared" ca="1" si="29"/>
        <v>2.1</v>
      </c>
      <c r="AI62" s="63">
        <f ca="1">IFERROR(INDEX(PUNT_L10gamesAVG!Y:Y,MATCH($C62,PUNT_L10gamesAVG!$I:$I,0)),"")</f>
        <v>3.1</v>
      </c>
      <c r="AJ62" s="64">
        <f ca="1">IFERROR(INDEX(PUNT_L10gamesAVG!X:X,MATCH($C62,PUNT_L10gamesAVG!$I:$I,0)),"")</f>
        <v>0.67741935483870963</v>
      </c>
      <c r="AK62" s="63">
        <f ca="1">IFERROR(INDEX(PUNT_L10gamesAVG!Q:Q,MATCH($C62,PUNT_L10gamesAVG!$I:$I,0)),"")</f>
        <v>0</v>
      </c>
      <c r="AL62" s="63">
        <f ca="1">IFERROR(INDEX(PUNT_L10gamesAVG!P:P,MATCH($C62,PUNT_L10gamesAVG!$I:$I,0)),"")</f>
        <v>8.5</v>
      </c>
      <c r="AM62" s="63">
        <f ca="1">IFERROR(INDEX(PUNT_L10gamesAVG!R:R,MATCH($C62,PUNT_L10gamesAVG!$I:$I,0)),"")</f>
        <v>4</v>
      </c>
      <c r="AN62" s="63">
        <f ca="1">IFERROR(INDEX(PUNT_L10gamesAVG!S:S,MATCH($C62,PUNT_L10gamesAVG!$I:$I,0)),"")</f>
        <v>0.6</v>
      </c>
      <c r="AO62" s="63">
        <f ca="1">IFERROR(INDEX(PUNT_L10gamesAVG!T:T,MATCH($C62,PUNT_L10gamesAVG!$I:$I,0)),"")</f>
        <v>0.7</v>
      </c>
      <c r="AP62" s="63">
        <f ca="1">IFERROR(INDEX(PUNT_L10gamesAVG!U:U,MATCH($C62,PUNT_L10gamesAVG!$I:$I,0)),"")</f>
        <v>1.3</v>
      </c>
      <c r="AQ62" s="65">
        <f ca="1">IFERROR(INDEX(PUNT_L10gamesAVG!Z:Z,MATCH($C62,PUNT_L10gamesAVG!$I:$I,0)),"")</f>
        <v>1.2</v>
      </c>
    </row>
    <row r="63" spans="1:43" x14ac:dyDescent="0.2">
      <c r="A63" s="5">
        <v>15</v>
      </c>
      <c r="B63" s="5" t="str">
        <f ca="1">IFERROR(INDEX(OFFSET(Team!$B$1,MATCH($C$48,Team!$A:$A,0)-1,0,COUNTIF(Team!$A:$A,Sheet2!$C$48),1),MATCH($A63,OFFSET(Team!$K$1,MATCH($C$48,Team!$A:$A,0)-1,0,COUNTIF(Team!$A:$A,Sheet2!$C$48),1),0)),"")</f>
        <v/>
      </c>
      <c r="C63" s="3" t="str">
        <f ca="1">IFERROR(INDEX(OFFSET(Team!$H$1,MATCH($C$48,Team!$A:$A,0)-1,0,COUNTIF(Team!$A:$A,Sheet2!$C$48),1),MATCH($A63,OFFSET(Team!$K$1,MATCH($C$48,Team!$A:$A,0)-1,0,COUNTIF(Team!$A:$A,Sheet2!$C$48),1),0)),"")</f>
        <v/>
      </c>
      <c r="D63" s="6" t="str">
        <f ca="1">IFERROR(INDEX(Team!I:I,MATCH($C63,Team!$H:$H,0)),"")</f>
        <v/>
      </c>
      <c r="E63" s="6" t="str">
        <f ca="1">IFERROR(INDEX(Team!F:F,MATCH($C63,Team!$H:$H,0)),"")</f>
        <v/>
      </c>
      <c r="F63" s="15" t="str">
        <f ca="1">IFERROR(INDEX(PUNT_SeasonAVG!C:C,MATCH(Sheet2!$C63,PUNT_SeasonAVG!$I:$I,0)),"")</f>
        <v/>
      </c>
      <c r="G63" s="5" t="str">
        <f ca="1">IFERROR(INDEX(PUNT_SeasonAVG!D:D,MATCH(Sheet2!$C63,PUNT_SeasonAVG!$I:$I,0)),"")</f>
        <v/>
      </c>
      <c r="H63" s="5" t="str">
        <f ca="1">IFERROR(INDEX(PUNT_SeasonAVG!B:B,MATCH(Sheet2!$C63,PUNT_SeasonAVG!$I:$I,0)),"")</f>
        <v/>
      </c>
      <c r="I63" s="5" t="str">
        <f ca="1">IFERROR(INDEX(PUNT_L10gamesAVG!B:B,MATCH(Sheet2!$C63,PUNT_L10gamesAVG!$I:$I,0)),"")</f>
        <v/>
      </c>
      <c r="J63" s="5" t="str">
        <f ca="1">IFERROR(INDEX(PUNT_L5gamesAVG!B:B,MATCH(Sheet2!$C63,PUNT_L5gamesAVG!$I:$I,0)),"")</f>
        <v/>
      </c>
      <c r="K63" s="75"/>
      <c r="L63" s="50" t="str">
        <f t="array" aca="1" ref="L63" ca="1">IFERROR(INDEX(Roster!$K$1:$K$1501,MATCH(1,(Sheet2!$B63=Roster!$C$1:$C$1501)*(Sheet2!L$24=Roster!$B$1:$B$1501),0)),"x")</f>
        <v>x</v>
      </c>
      <c r="M63" s="46" t="str">
        <f t="array" aca="1" ref="M63" ca="1">IFERROR(INDEX(Roster!$K$1:$K$1501,MATCH(1,(Sheet2!$B63=Roster!$C$1:$C$1501)*(Sheet2!M$24=Roster!$B$1:$B$1501),0)),"x")</f>
        <v>x</v>
      </c>
      <c r="N63" s="46" t="str">
        <f t="array" aca="1" ref="N63" ca="1">IFERROR(INDEX(Roster!$K$1:$K$1501,MATCH(1,(Sheet2!$B63=Roster!$C$1:$C$1501)*(Sheet2!N$24=Roster!$B$1:$B$1501),0)),"x")</f>
        <v>x</v>
      </c>
      <c r="O63" s="46" t="str">
        <f t="array" aca="1" ref="O63" ca="1">IFERROR(INDEX(Roster!$K$1:$K$1501,MATCH(1,(Sheet2!$B63=Roster!$C$1:$C$1501)*(Sheet2!O$24=Roster!$B$1:$B$1501),0)),"x")</f>
        <v>x</v>
      </c>
      <c r="P63" s="46" t="str">
        <f t="array" aca="1" ref="P63" ca="1">IFERROR(INDEX(Roster!$K$1:$K$1501,MATCH(1,(Sheet2!$B63=Roster!$C$1:$C$1501)*(Sheet2!P$24=Roster!$B$1:$B$1501),0)),"x")</f>
        <v>x</v>
      </c>
      <c r="Q63" s="46" t="str">
        <f t="array" aca="1" ref="Q63" ca="1">IFERROR(INDEX(Roster!$K$1:$K$1501,MATCH(1,(Sheet2!$B63=Roster!$C$1:$C$1501)*(Sheet2!Q$24=Roster!$B$1:$B$1501),0)),"x")</f>
        <v>x</v>
      </c>
      <c r="R63" s="46" t="str">
        <f t="array" aca="1" ref="R63" ca="1">IFERROR(INDEX(Roster!$K$1:$K$1501,MATCH(1,(Sheet2!$B63=Roster!$C$1:$C$1501)*(Sheet2!R$24=Roster!$B$1:$B$1501),0)),"x")</f>
        <v>x</v>
      </c>
      <c r="S63" s="51">
        <f t="shared" ca="1" si="27"/>
        <v>0</v>
      </c>
      <c r="T63" s="76"/>
      <c r="U63" s="11">
        <f ca="1">COUNTIFS('NBA Schedule'!$D:$D,Sheet2!$D63,'NBA Schedule'!$B:$B,Sheet2!U$23)+COUNTIFS('NBA Schedule'!$F:$F,Sheet2!$D63,'NBA Schedule'!$B:$B,Sheet2!U$23)</f>
        <v>0</v>
      </c>
      <c r="V63" s="19">
        <f ca="1">COUNTIFS('NBA Schedule'!$D:$D,Sheet2!$D63,'NBA Schedule'!$B:$B,Sheet2!V$23)+COUNTIFS('NBA Schedule'!$F:$F,Sheet2!$D63,'NBA Schedule'!$B:$B,Sheet2!V$23)</f>
        <v>0</v>
      </c>
      <c r="W63" s="19">
        <f ca="1">COUNTIFS('NBA Schedule'!$D:$D,Sheet2!$D63,'NBA Schedule'!$B:$B,Sheet2!W$23)+COUNTIFS('NBA Schedule'!$F:$F,Sheet2!$D63,'NBA Schedule'!$B:$B,Sheet2!W$23)</f>
        <v>0</v>
      </c>
      <c r="X63" s="19">
        <f ca="1">COUNTIFS('NBA Schedule'!$D:$D,Sheet2!$D63,'NBA Schedule'!$B:$B,Sheet2!X$23)+COUNTIFS('NBA Schedule'!$F:$F,Sheet2!$D63,'NBA Schedule'!$B:$B,Sheet2!X$23)</f>
        <v>0</v>
      </c>
      <c r="Y63" s="19">
        <f ca="1">COUNTIFS('NBA Schedule'!$D:$D,Sheet2!$D63,'NBA Schedule'!$B:$B,Sheet2!Y$23)+COUNTIFS('NBA Schedule'!$F:$F,Sheet2!$D63,'NBA Schedule'!$B:$B,Sheet2!Y$23)</f>
        <v>0</v>
      </c>
      <c r="Z63" s="19">
        <f ca="1">COUNTIFS('NBA Schedule'!$D:$D,Sheet2!$D63,'NBA Schedule'!$B:$B,Sheet2!Z$23)+COUNTIFS('NBA Schedule'!$F:$F,Sheet2!$D63,'NBA Schedule'!$B:$B,Sheet2!Z$23)</f>
        <v>0</v>
      </c>
      <c r="AA63" s="20">
        <f ca="1">COUNTIFS('NBA Schedule'!$D:$D,Sheet2!$D63,'NBA Schedule'!$B:$B,Sheet2!AA$23)+COUNTIFS('NBA Schedule'!$F:$F,Sheet2!$D63,'NBA Schedule'!$B:$B,Sheet2!AA$23)</f>
        <v>0</v>
      </c>
      <c r="AB63" s="20">
        <f ca="1">COUNTIFS('NBA Schedule'!$D:$D,Sheet2!$D63,'NBA Schedule'!$B:$B,Sheet2!AB$23)+COUNTIFS('NBA Schedule'!$F:$F,Sheet2!$D63,'NBA Schedule'!$B:$B,Sheet2!AB$23)</f>
        <v>0</v>
      </c>
      <c r="AC63" s="74"/>
      <c r="AD63" s="62" t="str">
        <f ca="1">IFERROR(INDEX(PUNT_L10gamesAVG!O:O,MATCH($C63,PUNT_L10gamesAVG!$I:$I,0)),"")</f>
        <v/>
      </c>
      <c r="AE63" s="63" t="str">
        <f t="shared" ca="1" si="28"/>
        <v/>
      </c>
      <c r="AF63" s="63" t="str">
        <f ca="1">IFERROR(INDEX(PUNT_L10gamesAVG!W:W,MATCH($C63,PUNT_L10gamesAVG!$I:$I,0)),"")</f>
        <v/>
      </c>
      <c r="AG63" s="64" t="str">
        <f ca="1">IFERROR(INDEX(PUNT_L10gamesAVG!V:V,MATCH($C63,PUNT_L10gamesAVG!$I:$I,0)),"")</f>
        <v/>
      </c>
      <c r="AH63" s="63" t="str">
        <f t="shared" ca="1" si="29"/>
        <v/>
      </c>
      <c r="AI63" s="63" t="str">
        <f ca="1">IFERROR(INDEX(PUNT_L10gamesAVG!Y:Y,MATCH($C63,PUNT_L10gamesAVG!$I:$I,0)),"")</f>
        <v/>
      </c>
      <c r="AJ63" s="64" t="str">
        <f ca="1">IFERROR(INDEX(PUNT_L10gamesAVG!X:X,MATCH($C63,PUNT_L10gamesAVG!$I:$I,0)),"")</f>
        <v/>
      </c>
      <c r="AK63" s="63" t="str">
        <f ca="1">IFERROR(INDEX(PUNT_L10gamesAVG!Q:Q,MATCH($C63,PUNT_L10gamesAVG!$I:$I,0)),"")</f>
        <v/>
      </c>
      <c r="AL63" s="63" t="str">
        <f ca="1">IFERROR(INDEX(PUNT_L10gamesAVG!P:P,MATCH($C63,PUNT_L10gamesAVG!$I:$I,0)),"")</f>
        <v/>
      </c>
      <c r="AM63" s="63" t="str">
        <f ca="1">IFERROR(INDEX(PUNT_L10gamesAVG!R:R,MATCH($C63,PUNT_L10gamesAVG!$I:$I,0)),"")</f>
        <v/>
      </c>
      <c r="AN63" s="63" t="str">
        <f ca="1">IFERROR(INDEX(PUNT_L10gamesAVG!S:S,MATCH($C63,PUNT_L10gamesAVG!$I:$I,0)),"")</f>
        <v/>
      </c>
      <c r="AO63" s="63" t="str">
        <f ca="1">IFERROR(INDEX(PUNT_L10gamesAVG!T:T,MATCH($C63,PUNT_L10gamesAVG!$I:$I,0)),"")</f>
        <v/>
      </c>
      <c r="AP63" s="63" t="str">
        <f ca="1">IFERROR(INDEX(PUNT_L10gamesAVG!U:U,MATCH($C63,PUNT_L10gamesAVG!$I:$I,0)),"")</f>
        <v/>
      </c>
      <c r="AQ63" s="65" t="str">
        <f ca="1">IFERROR(INDEX(PUNT_L10gamesAVG!Z:Z,MATCH($C63,PUNT_L10gamesAVG!$I:$I,0)),"")</f>
        <v/>
      </c>
    </row>
    <row r="64" spans="1:43" x14ac:dyDescent="0.2">
      <c r="A64" s="5">
        <v>16</v>
      </c>
      <c r="B64" s="5" t="str">
        <f ca="1">IFERROR(INDEX(OFFSET(Team!$B$1,MATCH($C$48,Team!$A:$A,0)-1,0,COUNTIF(Team!$A:$A,Sheet2!$C$48),1),MATCH($A64,OFFSET(Team!$K$1,MATCH($C$48,Team!$A:$A,0)-1,0,COUNTIF(Team!$A:$A,Sheet2!$C$48),1),0)),"")</f>
        <v/>
      </c>
      <c r="C64" s="3" t="str">
        <f ca="1">IFERROR(INDEX(OFFSET(Team!$H$1,MATCH($C$48,Team!$A:$A,0)-1,0,COUNTIF(Team!$A:$A,Sheet2!$C$48),1),MATCH($A64,OFFSET(Team!$K$1,MATCH($C$48,Team!$A:$A,0)-1,0,COUNTIF(Team!$A:$A,Sheet2!$C$48),1),0)),"")</f>
        <v/>
      </c>
      <c r="D64" s="6" t="str">
        <f ca="1">IFERROR(INDEX(Team!I:I,MATCH($C64,Team!$H:$H,0)),"")</f>
        <v/>
      </c>
      <c r="E64" s="6" t="str">
        <f ca="1">IFERROR(INDEX(Team!F:F,MATCH($C64,Team!$H:$H,0)),"")</f>
        <v/>
      </c>
      <c r="F64" s="15" t="str">
        <f ca="1">IFERROR(INDEX(PUNT_SeasonAVG!C:C,MATCH(Sheet2!$C64,PUNT_SeasonAVG!$I:$I,0)),"")</f>
        <v/>
      </c>
      <c r="G64" s="5" t="str">
        <f ca="1">IFERROR(INDEX(PUNT_SeasonAVG!D:D,MATCH(Sheet2!$C64,PUNT_SeasonAVG!$I:$I,0)),"")</f>
        <v/>
      </c>
      <c r="H64" s="5" t="str">
        <f ca="1">IFERROR(INDEX(PUNT_SeasonAVG!B:B,MATCH(Sheet2!$C64,PUNT_SeasonAVG!$I:$I,0)),"")</f>
        <v/>
      </c>
      <c r="I64" s="5" t="str">
        <f ca="1">IFERROR(INDEX(PUNT_L10gamesAVG!B:B,MATCH(Sheet2!$C64,PUNT_L10gamesAVG!$I:$I,0)),"")</f>
        <v/>
      </c>
      <c r="J64" s="5" t="str">
        <f ca="1">IFERROR(INDEX(PUNT_L5gamesAVG!B:B,MATCH(Sheet2!$C64,PUNT_L5gamesAVG!$I:$I,0)),"")</f>
        <v/>
      </c>
      <c r="K64" s="75"/>
      <c r="L64" s="50" t="str">
        <f t="array" aca="1" ref="L64" ca="1">IFERROR(INDEX(Roster!$K$1:$K$1501,MATCH(1,(Sheet2!$B64=Roster!$C$1:$C$1501)*(Sheet2!L$24=Roster!$B$1:$B$1501),0)),"x")</f>
        <v>x</v>
      </c>
      <c r="M64" s="46" t="str">
        <f t="array" aca="1" ref="M64" ca="1">IFERROR(INDEX(Roster!$K$1:$K$1501,MATCH(1,(Sheet2!$B64=Roster!$C$1:$C$1501)*(Sheet2!M$24=Roster!$B$1:$B$1501),0)),"x")</f>
        <v>x</v>
      </c>
      <c r="N64" s="46" t="str">
        <f t="array" aca="1" ref="N64" ca="1">IFERROR(INDEX(Roster!$K$1:$K$1501,MATCH(1,(Sheet2!$B64=Roster!$C$1:$C$1501)*(Sheet2!N$24=Roster!$B$1:$B$1501),0)),"x")</f>
        <v>x</v>
      </c>
      <c r="O64" s="46" t="str">
        <f t="array" aca="1" ref="O64" ca="1">IFERROR(INDEX(Roster!$K$1:$K$1501,MATCH(1,(Sheet2!$B64=Roster!$C$1:$C$1501)*(Sheet2!O$24=Roster!$B$1:$B$1501),0)),"x")</f>
        <v>x</v>
      </c>
      <c r="P64" s="46" t="str">
        <f t="array" aca="1" ref="P64" ca="1">IFERROR(INDEX(Roster!$K$1:$K$1501,MATCH(1,(Sheet2!$B64=Roster!$C$1:$C$1501)*(Sheet2!P$24=Roster!$B$1:$B$1501),0)),"x")</f>
        <v>x</v>
      </c>
      <c r="Q64" s="46" t="str">
        <f t="array" aca="1" ref="Q64" ca="1">IFERROR(INDEX(Roster!$K$1:$K$1501,MATCH(1,(Sheet2!$B64=Roster!$C$1:$C$1501)*(Sheet2!Q$24=Roster!$B$1:$B$1501),0)),"x")</f>
        <v>x</v>
      </c>
      <c r="R64" s="46" t="str">
        <f t="array" aca="1" ref="R64" ca="1">IFERROR(INDEX(Roster!$K$1:$K$1501,MATCH(1,(Sheet2!$B64=Roster!$C$1:$C$1501)*(Sheet2!R$24=Roster!$B$1:$B$1501),0)),"x")</f>
        <v>x</v>
      </c>
      <c r="S64" s="51">
        <f t="shared" ca="1" si="27"/>
        <v>0</v>
      </c>
      <c r="T64" s="76"/>
      <c r="U64" s="11">
        <f ca="1">COUNTIFS('NBA Schedule'!$D:$D,Sheet2!$D64,'NBA Schedule'!$B:$B,Sheet2!U$23)+COUNTIFS('NBA Schedule'!$F:$F,Sheet2!$D64,'NBA Schedule'!$B:$B,Sheet2!U$23)</f>
        <v>0</v>
      </c>
      <c r="V64" s="19">
        <f ca="1">COUNTIFS('NBA Schedule'!$D:$D,Sheet2!$D64,'NBA Schedule'!$B:$B,Sheet2!V$23)+COUNTIFS('NBA Schedule'!$F:$F,Sheet2!$D64,'NBA Schedule'!$B:$B,Sheet2!V$23)</f>
        <v>0</v>
      </c>
      <c r="W64" s="19">
        <f ca="1">COUNTIFS('NBA Schedule'!$D:$D,Sheet2!$D64,'NBA Schedule'!$B:$B,Sheet2!W$23)+COUNTIFS('NBA Schedule'!$F:$F,Sheet2!$D64,'NBA Schedule'!$B:$B,Sheet2!W$23)</f>
        <v>0</v>
      </c>
      <c r="X64" s="19">
        <f ca="1">COUNTIFS('NBA Schedule'!$D:$D,Sheet2!$D64,'NBA Schedule'!$B:$B,Sheet2!X$23)+COUNTIFS('NBA Schedule'!$F:$F,Sheet2!$D64,'NBA Schedule'!$B:$B,Sheet2!X$23)</f>
        <v>0</v>
      </c>
      <c r="Y64" s="19">
        <f ca="1">COUNTIFS('NBA Schedule'!$D:$D,Sheet2!$D64,'NBA Schedule'!$B:$B,Sheet2!Y$23)+COUNTIFS('NBA Schedule'!$F:$F,Sheet2!$D64,'NBA Schedule'!$B:$B,Sheet2!Y$23)</f>
        <v>0</v>
      </c>
      <c r="Z64" s="19">
        <f ca="1">COUNTIFS('NBA Schedule'!$D:$D,Sheet2!$D64,'NBA Schedule'!$B:$B,Sheet2!Z$23)+COUNTIFS('NBA Schedule'!$F:$F,Sheet2!$D64,'NBA Schedule'!$B:$B,Sheet2!Z$23)</f>
        <v>0</v>
      </c>
      <c r="AA64" s="20">
        <f ca="1">COUNTIFS('NBA Schedule'!$D:$D,Sheet2!$D64,'NBA Schedule'!$B:$B,Sheet2!AA$23)+COUNTIFS('NBA Schedule'!$F:$F,Sheet2!$D64,'NBA Schedule'!$B:$B,Sheet2!AA$23)</f>
        <v>0</v>
      </c>
      <c r="AB64" s="20">
        <f ca="1">COUNTIFS('NBA Schedule'!$D:$D,Sheet2!$D64,'NBA Schedule'!$B:$B,Sheet2!AB$23)+COUNTIFS('NBA Schedule'!$F:$F,Sheet2!$D64,'NBA Schedule'!$B:$B,Sheet2!AB$23)</f>
        <v>0</v>
      </c>
      <c r="AC64" s="74"/>
      <c r="AD64" s="62" t="str">
        <f ca="1">IFERROR(INDEX(PUNT_L10gamesAVG!O:O,MATCH($C64,PUNT_L10gamesAVG!$I:$I,0)),"")</f>
        <v/>
      </c>
      <c r="AE64" s="63" t="str">
        <f t="shared" ca="1" si="28"/>
        <v/>
      </c>
      <c r="AF64" s="63" t="str">
        <f ca="1">IFERROR(INDEX(PUNT_L10gamesAVG!W:W,MATCH($C64,PUNT_L10gamesAVG!$I:$I,0)),"")</f>
        <v/>
      </c>
      <c r="AG64" s="64" t="str">
        <f ca="1">IFERROR(INDEX(PUNT_L10gamesAVG!V:V,MATCH($C64,PUNT_L10gamesAVG!$I:$I,0)),"")</f>
        <v/>
      </c>
      <c r="AH64" s="63" t="str">
        <f t="shared" ca="1" si="29"/>
        <v/>
      </c>
      <c r="AI64" s="63" t="str">
        <f ca="1">IFERROR(INDEX(PUNT_L10gamesAVG!Y:Y,MATCH($C64,PUNT_L10gamesAVG!$I:$I,0)),"")</f>
        <v/>
      </c>
      <c r="AJ64" s="64" t="str">
        <f ca="1">IFERROR(INDEX(PUNT_L10gamesAVG!X:X,MATCH($C64,PUNT_L10gamesAVG!$I:$I,0)),"")</f>
        <v/>
      </c>
      <c r="AK64" s="63" t="str">
        <f ca="1">IFERROR(INDEX(PUNT_L10gamesAVG!Q:Q,MATCH($C64,PUNT_L10gamesAVG!$I:$I,0)),"")</f>
        <v/>
      </c>
      <c r="AL64" s="63" t="str">
        <f ca="1">IFERROR(INDEX(PUNT_L10gamesAVG!P:P,MATCH($C64,PUNT_L10gamesAVG!$I:$I,0)),"")</f>
        <v/>
      </c>
      <c r="AM64" s="63" t="str">
        <f ca="1">IFERROR(INDEX(PUNT_L10gamesAVG!R:R,MATCH($C64,PUNT_L10gamesAVG!$I:$I,0)),"")</f>
        <v/>
      </c>
      <c r="AN64" s="63" t="str">
        <f ca="1">IFERROR(INDEX(PUNT_L10gamesAVG!S:S,MATCH($C64,PUNT_L10gamesAVG!$I:$I,0)),"")</f>
        <v/>
      </c>
      <c r="AO64" s="63" t="str">
        <f ca="1">IFERROR(INDEX(PUNT_L10gamesAVG!T:T,MATCH($C64,PUNT_L10gamesAVG!$I:$I,0)),"")</f>
        <v/>
      </c>
      <c r="AP64" s="63" t="str">
        <f ca="1">IFERROR(INDEX(PUNT_L10gamesAVG!U:U,MATCH($C64,PUNT_L10gamesAVG!$I:$I,0)),"")</f>
        <v/>
      </c>
      <c r="AQ64" s="65" t="str">
        <f ca="1">IFERROR(INDEX(PUNT_L10gamesAVG!Z:Z,MATCH($C64,PUNT_L10gamesAVG!$I:$I,0)),"")</f>
        <v/>
      </c>
    </row>
    <row r="65" spans="1:43" x14ac:dyDescent="0.2">
      <c r="A65" s="5">
        <v>17</v>
      </c>
      <c r="B65" s="5" t="str">
        <f ca="1">IFERROR(INDEX(OFFSET(Team!$B$1,MATCH($C$48,Team!$A:$A,0)-1,0,COUNTIF(Team!$A:$A,Sheet2!$C$48),1),MATCH($A65,OFFSET(Team!$K$1,MATCH($C$48,Team!$A:$A,0)-1,0,COUNTIF(Team!$A:$A,Sheet2!$C$48),1),0)),"")</f>
        <v/>
      </c>
      <c r="C65" s="3" t="str">
        <f ca="1">IFERROR(INDEX(OFFSET(Team!$H$1,MATCH($C$48,Team!$A:$A,0)-1,0,COUNTIF(Team!$A:$A,Sheet2!$C$48),1),MATCH($A65,OFFSET(Team!$K$1,MATCH($C$48,Team!$A:$A,0)-1,0,COUNTIF(Team!$A:$A,Sheet2!$C$48),1),0)),"")</f>
        <v/>
      </c>
      <c r="D65" s="6" t="str">
        <f ca="1">IFERROR(INDEX(Team!I:I,MATCH($C65,Team!$H:$H,0)),"")</f>
        <v/>
      </c>
      <c r="E65" s="6" t="str">
        <f ca="1">IFERROR(INDEX(Team!F:F,MATCH($C65,Team!$H:$H,0)),"")</f>
        <v/>
      </c>
      <c r="F65" s="15" t="str">
        <f ca="1">IFERROR(INDEX(PUNT_SeasonAVG!C:C,MATCH(Sheet2!$C65,PUNT_SeasonAVG!$I:$I,0)),"")</f>
        <v/>
      </c>
      <c r="G65" s="5" t="str">
        <f ca="1">IFERROR(INDEX(PUNT_SeasonAVG!D:D,MATCH(Sheet2!$C65,PUNT_SeasonAVG!$I:$I,0)),"")</f>
        <v/>
      </c>
      <c r="H65" s="5" t="str">
        <f ca="1">IFERROR(INDEX(PUNT_SeasonAVG!B:B,MATCH(Sheet2!$C65,PUNT_SeasonAVG!$I:$I,0)),"")</f>
        <v/>
      </c>
      <c r="I65" s="5" t="str">
        <f ca="1">IFERROR(INDEX(PUNT_L10gamesAVG!B:B,MATCH(Sheet2!$C65,PUNT_L10gamesAVG!$I:$I,0)),"")</f>
        <v/>
      </c>
      <c r="J65" s="5" t="str">
        <f ca="1">IFERROR(INDEX(PUNT_L5gamesAVG!B:B,MATCH(Sheet2!$C65,PUNT_L5gamesAVG!$I:$I,0)),"")</f>
        <v/>
      </c>
      <c r="K65" s="75"/>
      <c r="L65" s="50" t="str">
        <f t="array" aca="1" ref="L65" ca="1">IFERROR(INDEX(Roster!$K$1:$K$1501,MATCH(1,(Sheet2!$B65=Roster!$C$1:$C$1501)*(Sheet2!L$24=Roster!$B$1:$B$1501),0)),"x")</f>
        <v>x</v>
      </c>
      <c r="M65" s="46" t="str">
        <f t="array" aca="1" ref="M65" ca="1">IFERROR(INDEX(Roster!$K$1:$K$1501,MATCH(1,(Sheet2!$B65=Roster!$C$1:$C$1501)*(Sheet2!M$24=Roster!$B$1:$B$1501),0)),"x")</f>
        <v>x</v>
      </c>
      <c r="N65" s="46" t="str">
        <f t="array" aca="1" ref="N65" ca="1">IFERROR(INDEX(Roster!$K$1:$K$1501,MATCH(1,(Sheet2!$B65=Roster!$C$1:$C$1501)*(Sheet2!N$24=Roster!$B$1:$B$1501),0)),"x")</f>
        <v>x</v>
      </c>
      <c r="O65" s="46" t="str">
        <f t="array" aca="1" ref="O65" ca="1">IFERROR(INDEX(Roster!$K$1:$K$1501,MATCH(1,(Sheet2!$B65=Roster!$C$1:$C$1501)*(Sheet2!O$24=Roster!$B$1:$B$1501),0)),"x")</f>
        <v>x</v>
      </c>
      <c r="P65" s="46" t="str">
        <f t="array" aca="1" ref="P65" ca="1">IFERROR(INDEX(Roster!$K$1:$K$1501,MATCH(1,(Sheet2!$B65=Roster!$C$1:$C$1501)*(Sheet2!P$24=Roster!$B$1:$B$1501),0)),"x")</f>
        <v>x</v>
      </c>
      <c r="Q65" s="46" t="str">
        <f t="array" aca="1" ref="Q65" ca="1">IFERROR(INDEX(Roster!$K$1:$K$1501,MATCH(1,(Sheet2!$B65=Roster!$C$1:$C$1501)*(Sheet2!Q$24=Roster!$B$1:$B$1501),0)),"x")</f>
        <v>x</v>
      </c>
      <c r="R65" s="46" t="str">
        <f t="array" aca="1" ref="R65" ca="1">IFERROR(INDEX(Roster!$K$1:$K$1501,MATCH(1,(Sheet2!$B65=Roster!$C$1:$C$1501)*(Sheet2!R$24=Roster!$B$1:$B$1501),0)),"x")</f>
        <v>x</v>
      </c>
      <c r="S65" s="51">
        <f t="shared" ca="1" si="27"/>
        <v>0</v>
      </c>
      <c r="T65" s="76"/>
      <c r="U65" s="11">
        <f ca="1">COUNTIFS('NBA Schedule'!$D:$D,Sheet2!$D65,'NBA Schedule'!$B:$B,Sheet2!U$23)+COUNTIFS('NBA Schedule'!$F:$F,Sheet2!$D65,'NBA Schedule'!$B:$B,Sheet2!U$23)</f>
        <v>0</v>
      </c>
      <c r="V65" s="19">
        <f ca="1">COUNTIFS('NBA Schedule'!$D:$D,Sheet2!$D65,'NBA Schedule'!$B:$B,Sheet2!V$23)+COUNTIFS('NBA Schedule'!$F:$F,Sheet2!$D65,'NBA Schedule'!$B:$B,Sheet2!V$23)</f>
        <v>0</v>
      </c>
      <c r="W65" s="19">
        <f ca="1">COUNTIFS('NBA Schedule'!$D:$D,Sheet2!$D65,'NBA Schedule'!$B:$B,Sheet2!W$23)+COUNTIFS('NBA Schedule'!$F:$F,Sheet2!$D65,'NBA Schedule'!$B:$B,Sheet2!W$23)</f>
        <v>0</v>
      </c>
      <c r="X65" s="19">
        <f ca="1">COUNTIFS('NBA Schedule'!$D:$D,Sheet2!$D65,'NBA Schedule'!$B:$B,Sheet2!X$23)+COUNTIFS('NBA Schedule'!$F:$F,Sheet2!$D65,'NBA Schedule'!$B:$B,Sheet2!X$23)</f>
        <v>0</v>
      </c>
      <c r="Y65" s="19">
        <f ca="1">COUNTIFS('NBA Schedule'!$D:$D,Sheet2!$D65,'NBA Schedule'!$B:$B,Sheet2!Y$23)+COUNTIFS('NBA Schedule'!$F:$F,Sheet2!$D65,'NBA Schedule'!$B:$B,Sheet2!Y$23)</f>
        <v>0</v>
      </c>
      <c r="Z65" s="19">
        <f ca="1">COUNTIFS('NBA Schedule'!$D:$D,Sheet2!$D65,'NBA Schedule'!$B:$B,Sheet2!Z$23)+COUNTIFS('NBA Schedule'!$F:$F,Sheet2!$D65,'NBA Schedule'!$B:$B,Sheet2!Z$23)</f>
        <v>0</v>
      </c>
      <c r="AA65" s="20">
        <f ca="1">COUNTIFS('NBA Schedule'!$D:$D,Sheet2!$D65,'NBA Schedule'!$B:$B,Sheet2!AA$23)+COUNTIFS('NBA Schedule'!$F:$F,Sheet2!$D65,'NBA Schedule'!$B:$B,Sheet2!AA$23)</f>
        <v>0</v>
      </c>
      <c r="AB65" s="20">
        <f ca="1">COUNTIFS('NBA Schedule'!$D:$D,Sheet2!$D65,'NBA Schedule'!$B:$B,Sheet2!AB$23)+COUNTIFS('NBA Schedule'!$F:$F,Sheet2!$D65,'NBA Schedule'!$B:$B,Sheet2!AB$23)</f>
        <v>0</v>
      </c>
      <c r="AC65" s="74"/>
      <c r="AD65" s="62" t="str">
        <f ca="1">IFERROR(INDEX(PUNT_L10gamesAVG!O:O,MATCH($C65,PUNT_L10gamesAVG!$I:$I,0)),"")</f>
        <v/>
      </c>
      <c r="AE65" s="63" t="str">
        <f t="shared" ca="1" si="28"/>
        <v/>
      </c>
      <c r="AF65" s="63" t="str">
        <f ca="1">IFERROR(INDEX(PUNT_L10gamesAVG!W:W,MATCH($C65,PUNT_L10gamesAVG!$I:$I,0)),"")</f>
        <v/>
      </c>
      <c r="AG65" s="64" t="str">
        <f ca="1">IFERROR(INDEX(PUNT_L10gamesAVG!V:V,MATCH($C65,PUNT_L10gamesAVG!$I:$I,0)),"")</f>
        <v/>
      </c>
      <c r="AH65" s="63" t="str">
        <f t="shared" ca="1" si="29"/>
        <v/>
      </c>
      <c r="AI65" s="63" t="str">
        <f ca="1">IFERROR(INDEX(PUNT_L10gamesAVG!Y:Y,MATCH($C65,PUNT_L10gamesAVG!$I:$I,0)),"")</f>
        <v/>
      </c>
      <c r="AJ65" s="64" t="str">
        <f ca="1">IFERROR(INDEX(PUNT_L10gamesAVG!X:X,MATCH($C65,PUNT_L10gamesAVG!$I:$I,0)),"")</f>
        <v/>
      </c>
      <c r="AK65" s="63" t="str">
        <f ca="1">IFERROR(INDEX(PUNT_L10gamesAVG!Q:Q,MATCH($C65,PUNT_L10gamesAVG!$I:$I,0)),"")</f>
        <v/>
      </c>
      <c r="AL65" s="63" t="str">
        <f ca="1">IFERROR(INDEX(PUNT_L10gamesAVG!P:P,MATCH($C65,PUNT_L10gamesAVG!$I:$I,0)),"")</f>
        <v/>
      </c>
      <c r="AM65" s="63" t="str">
        <f ca="1">IFERROR(INDEX(PUNT_L10gamesAVG!R:R,MATCH($C65,PUNT_L10gamesAVG!$I:$I,0)),"")</f>
        <v/>
      </c>
      <c r="AN65" s="63" t="str">
        <f ca="1">IFERROR(INDEX(PUNT_L10gamesAVG!S:S,MATCH($C65,PUNT_L10gamesAVG!$I:$I,0)),"")</f>
        <v/>
      </c>
      <c r="AO65" s="63" t="str">
        <f ca="1">IFERROR(INDEX(PUNT_L10gamesAVG!T:T,MATCH($C65,PUNT_L10gamesAVG!$I:$I,0)),"")</f>
        <v/>
      </c>
      <c r="AP65" s="63" t="str">
        <f ca="1">IFERROR(INDEX(PUNT_L10gamesAVG!U:U,MATCH($C65,PUNT_L10gamesAVG!$I:$I,0)),"")</f>
        <v/>
      </c>
      <c r="AQ65" s="65" t="str">
        <f ca="1">IFERROR(INDEX(PUNT_L10gamesAVG!Z:Z,MATCH($C65,PUNT_L10gamesAVG!$I:$I,0)),"")</f>
        <v/>
      </c>
    </row>
    <row r="66" spans="1:43" x14ac:dyDescent="0.2">
      <c r="A66" s="5">
        <v>18</v>
      </c>
      <c r="B66" s="5" t="str">
        <f ca="1">IFERROR(INDEX(OFFSET(Team!$B$1,MATCH($C$48,Team!$A:$A,0)-1,0,COUNTIF(Team!$A:$A,Sheet2!$C$48),1),MATCH($A66,OFFSET(Team!$K$1,MATCH($C$48,Team!$A:$A,0)-1,0,COUNTIF(Team!$A:$A,Sheet2!$C$48),1),0)),"")</f>
        <v/>
      </c>
      <c r="C66" s="3" t="str">
        <f ca="1">IFERROR(INDEX(OFFSET(Team!$H$1,MATCH($C$48,Team!$A:$A,0)-1,0,COUNTIF(Team!$A:$A,Sheet2!$C$48),1),MATCH($A66,OFFSET(Team!$K$1,MATCH($C$48,Team!$A:$A,0)-1,0,COUNTIF(Team!$A:$A,Sheet2!$C$48),1),0)),"")</f>
        <v/>
      </c>
      <c r="D66" s="6" t="str">
        <f ca="1">IFERROR(INDEX(Team!I:I,MATCH($C66,Team!$H:$H,0)),"")</f>
        <v/>
      </c>
      <c r="E66" s="6" t="str">
        <f ca="1">IFERROR(INDEX(Team!F:F,MATCH($C66,Team!$H:$H,0)),"")</f>
        <v/>
      </c>
      <c r="F66" s="15" t="str">
        <f ca="1">IFERROR(INDEX(PUNT_SeasonAVG!C:C,MATCH(Sheet2!$C66,PUNT_SeasonAVG!$I:$I,0)),"")</f>
        <v/>
      </c>
      <c r="G66" s="5" t="str">
        <f ca="1">IFERROR(INDEX(PUNT_SeasonAVG!D:D,MATCH(Sheet2!$C66,PUNT_SeasonAVG!$I:$I,0)),"")</f>
        <v/>
      </c>
      <c r="H66" s="5" t="str">
        <f ca="1">IFERROR(INDEX(PUNT_SeasonAVG!B:B,MATCH(Sheet2!$C66,PUNT_SeasonAVG!$I:$I,0)),"")</f>
        <v/>
      </c>
      <c r="I66" s="5" t="str">
        <f ca="1">IFERROR(INDEX(PUNT_L10gamesAVG!B:B,MATCH(Sheet2!$C66,PUNT_L10gamesAVG!$I:$I,0)),"")</f>
        <v/>
      </c>
      <c r="J66" s="5" t="str">
        <f ca="1">IFERROR(INDEX(PUNT_L5gamesAVG!B:B,MATCH(Sheet2!$C66,PUNT_L5gamesAVG!$I:$I,0)),"")</f>
        <v/>
      </c>
      <c r="K66" s="75"/>
      <c r="L66" s="50" t="str">
        <f t="array" aca="1" ref="L66" ca="1">IFERROR(INDEX(Roster!$K$1:$K$1501,MATCH(1,(Sheet2!$B66=Roster!$C$1:$C$1501)*(Sheet2!L$24=Roster!$B$1:$B$1501),0)),"x")</f>
        <v>x</v>
      </c>
      <c r="M66" s="46" t="str">
        <f t="array" aca="1" ref="M66" ca="1">IFERROR(INDEX(Roster!$K$1:$K$1501,MATCH(1,(Sheet2!$B66=Roster!$C$1:$C$1501)*(Sheet2!M$24=Roster!$B$1:$B$1501),0)),"x")</f>
        <v>x</v>
      </c>
      <c r="N66" s="46" t="str">
        <f t="array" aca="1" ref="N66" ca="1">IFERROR(INDEX(Roster!$K$1:$K$1501,MATCH(1,(Sheet2!$B66=Roster!$C$1:$C$1501)*(Sheet2!N$24=Roster!$B$1:$B$1501),0)),"x")</f>
        <v>x</v>
      </c>
      <c r="O66" s="46" t="str">
        <f t="array" aca="1" ref="O66" ca="1">IFERROR(INDEX(Roster!$K$1:$K$1501,MATCH(1,(Sheet2!$B66=Roster!$C$1:$C$1501)*(Sheet2!O$24=Roster!$B$1:$B$1501),0)),"x")</f>
        <v>x</v>
      </c>
      <c r="P66" s="46" t="str">
        <f t="array" aca="1" ref="P66" ca="1">IFERROR(INDEX(Roster!$K$1:$K$1501,MATCH(1,(Sheet2!$B66=Roster!$C$1:$C$1501)*(Sheet2!P$24=Roster!$B$1:$B$1501),0)),"x")</f>
        <v>x</v>
      </c>
      <c r="Q66" s="46" t="str">
        <f t="array" aca="1" ref="Q66" ca="1">IFERROR(INDEX(Roster!$K$1:$K$1501,MATCH(1,(Sheet2!$B66=Roster!$C$1:$C$1501)*(Sheet2!Q$24=Roster!$B$1:$B$1501),0)),"x")</f>
        <v>x</v>
      </c>
      <c r="R66" s="46" t="str">
        <f t="array" aca="1" ref="R66" ca="1">IFERROR(INDEX(Roster!$K$1:$K$1501,MATCH(1,(Sheet2!$B66=Roster!$C$1:$C$1501)*(Sheet2!R$24=Roster!$B$1:$B$1501),0)),"x")</f>
        <v>x</v>
      </c>
      <c r="S66" s="51">
        <f t="shared" ca="1" si="27"/>
        <v>0</v>
      </c>
      <c r="T66" s="76"/>
      <c r="U66" s="11">
        <f ca="1">COUNTIFS('NBA Schedule'!$D:$D,Sheet2!$D66,'NBA Schedule'!$B:$B,Sheet2!U$23)+COUNTIFS('NBA Schedule'!$F:$F,Sheet2!$D66,'NBA Schedule'!$B:$B,Sheet2!U$23)</f>
        <v>0</v>
      </c>
      <c r="V66" s="19">
        <f ca="1">COUNTIFS('NBA Schedule'!$D:$D,Sheet2!$D66,'NBA Schedule'!$B:$B,Sheet2!V$23)+COUNTIFS('NBA Schedule'!$F:$F,Sheet2!$D66,'NBA Schedule'!$B:$B,Sheet2!V$23)</f>
        <v>0</v>
      </c>
      <c r="W66" s="19">
        <f ca="1">COUNTIFS('NBA Schedule'!$D:$D,Sheet2!$D66,'NBA Schedule'!$B:$B,Sheet2!W$23)+COUNTIFS('NBA Schedule'!$F:$F,Sheet2!$D66,'NBA Schedule'!$B:$B,Sheet2!W$23)</f>
        <v>0</v>
      </c>
      <c r="X66" s="19">
        <f ca="1">COUNTIFS('NBA Schedule'!$D:$D,Sheet2!$D66,'NBA Schedule'!$B:$B,Sheet2!X$23)+COUNTIFS('NBA Schedule'!$F:$F,Sheet2!$D66,'NBA Schedule'!$B:$B,Sheet2!X$23)</f>
        <v>0</v>
      </c>
      <c r="Y66" s="19">
        <f ca="1">COUNTIFS('NBA Schedule'!$D:$D,Sheet2!$D66,'NBA Schedule'!$B:$B,Sheet2!Y$23)+COUNTIFS('NBA Schedule'!$F:$F,Sheet2!$D66,'NBA Schedule'!$B:$B,Sheet2!Y$23)</f>
        <v>0</v>
      </c>
      <c r="Z66" s="19">
        <f ca="1">COUNTIFS('NBA Schedule'!$D:$D,Sheet2!$D66,'NBA Schedule'!$B:$B,Sheet2!Z$23)+COUNTIFS('NBA Schedule'!$F:$F,Sheet2!$D66,'NBA Schedule'!$B:$B,Sheet2!Z$23)</f>
        <v>0</v>
      </c>
      <c r="AA66" s="20">
        <f ca="1">COUNTIFS('NBA Schedule'!$D:$D,Sheet2!$D66,'NBA Schedule'!$B:$B,Sheet2!AA$23)+COUNTIFS('NBA Schedule'!$F:$F,Sheet2!$D66,'NBA Schedule'!$B:$B,Sheet2!AA$23)</f>
        <v>0</v>
      </c>
      <c r="AB66" s="20">
        <f ca="1">COUNTIFS('NBA Schedule'!$D:$D,Sheet2!$D66,'NBA Schedule'!$B:$B,Sheet2!AB$23)+COUNTIFS('NBA Schedule'!$F:$F,Sheet2!$D66,'NBA Schedule'!$B:$B,Sheet2!AB$23)</f>
        <v>0</v>
      </c>
      <c r="AC66" s="74"/>
      <c r="AD66" s="62" t="str">
        <f ca="1">IFERROR(INDEX(PUNT_L10gamesAVG!O:O,MATCH($C66,PUNT_L10gamesAVG!$I:$I,0)),"")</f>
        <v/>
      </c>
      <c r="AE66" s="63" t="str">
        <f t="shared" ca="1" si="28"/>
        <v/>
      </c>
      <c r="AF66" s="63" t="str">
        <f ca="1">IFERROR(INDEX(PUNT_L10gamesAVG!W:W,MATCH($C66,PUNT_L10gamesAVG!$I:$I,0)),"")</f>
        <v/>
      </c>
      <c r="AG66" s="64" t="str">
        <f ca="1">IFERROR(INDEX(PUNT_L10gamesAVG!V:V,MATCH($C66,PUNT_L10gamesAVG!$I:$I,0)),"")</f>
        <v/>
      </c>
      <c r="AH66" s="63" t="str">
        <f t="shared" ca="1" si="29"/>
        <v/>
      </c>
      <c r="AI66" s="63" t="str">
        <f ca="1">IFERROR(INDEX(PUNT_L10gamesAVG!Y:Y,MATCH($C66,PUNT_L10gamesAVG!$I:$I,0)),"")</f>
        <v/>
      </c>
      <c r="AJ66" s="64" t="str">
        <f ca="1">IFERROR(INDEX(PUNT_L10gamesAVG!X:X,MATCH($C66,PUNT_L10gamesAVG!$I:$I,0)),"")</f>
        <v/>
      </c>
      <c r="AK66" s="63" t="str">
        <f ca="1">IFERROR(INDEX(PUNT_L10gamesAVG!Q:Q,MATCH($C66,PUNT_L10gamesAVG!$I:$I,0)),"")</f>
        <v/>
      </c>
      <c r="AL66" s="63" t="str">
        <f ca="1">IFERROR(INDEX(PUNT_L10gamesAVG!P:P,MATCH($C66,PUNT_L10gamesAVG!$I:$I,0)),"")</f>
        <v/>
      </c>
      <c r="AM66" s="63" t="str">
        <f ca="1">IFERROR(INDEX(PUNT_L10gamesAVG!R:R,MATCH($C66,PUNT_L10gamesAVG!$I:$I,0)),"")</f>
        <v/>
      </c>
      <c r="AN66" s="63" t="str">
        <f ca="1">IFERROR(INDEX(PUNT_L10gamesAVG!S:S,MATCH($C66,PUNT_L10gamesAVG!$I:$I,0)),"")</f>
        <v/>
      </c>
      <c r="AO66" s="63" t="str">
        <f ca="1">IFERROR(INDEX(PUNT_L10gamesAVG!T:T,MATCH($C66,PUNT_L10gamesAVG!$I:$I,0)),"")</f>
        <v/>
      </c>
      <c r="AP66" s="63" t="str">
        <f ca="1">IFERROR(INDEX(PUNT_L10gamesAVG!U:U,MATCH($C66,PUNT_L10gamesAVG!$I:$I,0)),"")</f>
        <v/>
      </c>
      <c r="AQ66" s="65" t="str">
        <f ca="1">IFERROR(INDEX(PUNT_L10gamesAVG!Z:Z,MATCH($C66,PUNT_L10gamesAVG!$I:$I,0)),"")</f>
        <v/>
      </c>
    </row>
    <row r="67" spans="1:43" x14ac:dyDescent="0.2">
      <c r="A67" s="5">
        <v>19</v>
      </c>
      <c r="B67" s="5" t="str">
        <f ca="1">IFERROR(INDEX(OFFSET(Team!$B$1,MATCH($C$48,Team!$A:$A,0)-1,0,COUNTIF(Team!$A:$A,Sheet2!$C$48),1),MATCH($A67,OFFSET(Team!$K$1,MATCH($C$48,Team!$A:$A,0)-1,0,COUNTIF(Team!$A:$A,Sheet2!$C$48),1),0)),"")</f>
        <v/>
      </c>
      <c r="C67" s="3" t="str">
        <f ca="1">IFERROR(INDEX(OFFSET(Team!$H$1,MATCH($C$48,Team!$A:$A,0)-1,0,COUNTIF(Team!$A:$A,Sheet2!$C$48),1),MATCH($A67,OFFSET(Team!$K$1,MATCH($C$48,Team!$A:$A,0)-1,0,COUNTIF(Team!$A:$A,Sheet2!$C$48),1),0)),"")</f>
        <v/>
      </c>
      <c r="D67" s="6" t="str">
        <f ca="1">IFERROR(INDEX(Team!I:I,MATCH($C67,Team!$H:$H,0)),"")</f>
        <v/>
      </c>
      <c r="E67" s="6" t="str">
        <f ca="1">IFERROR(INDEX(Team!F:F,MATCH($C67,Team!$H:$H,0)),"")</f>
        <v/>
      </c>
      <c r="F67" s="15" t="str">
        <f ca="1">IFERROR(INDEX(PUNT_SeasonAVG!C:C,MATCH(Sheet2!$C67,PUNT_SeasonAVG!$I:$I,0)),"")</f>
        <v/>
      </c>
      <c r="G67" s="5" t="str">
        <f ca="1">IFERROR(INDEX(PUNT_SeasonAVG!D:D,MATCH(Sheet2!$C67,PUNT_SeasonAVG!$I:$I,0)),"")</f>
        <v/>
      </c>
      <c r="H67" s="5" t="str">
        <f ca="1">IFERROR(INDEX(PUNT_SeasonAVG!B:B,MATCH(Sheet2!$C67,PUNT_SeasonAVG!$I:$I,0)),"")</f>
        <v/>
      </c>
      <c r="I67" s="5" t="str">
        <f ca="1">IFERROR(INDEX(PUNT_L10gamesAVG!B:B,MATCH(Sheet2!$C67,PUNT_L10gamesAVG!$I:$I,0)),"")</f>
        <v/>
      </c>
      <c r="J67" s="5" t="str">
        <f ca="1">IFERROR(INDEX(PUNT_L5gamesAVG!B:B,MATCH(Sheet2!$C67,PUNT_L5gamesAVG!$I:$I,0)),"")</f>
        <v/>
      </c>
      <c r="K67" s="75"/>
      <c r="L67" s="50" t="str">
        <f t="array" aca="1" ref="L67" ca="1">IFERROR(INDEX(Roster!$K$1:$K$1501,MATCH(1,(Sheet2!$B67=Roster!$C$1:$C$1501)*(Sheet2!L$24=Roster!$B$1:$B$1501),0)),"x")</f>
        <v>x</v>
      </c>
      <c r="M67" s="46" t="str">
        <f t="array" aca="1" ref="M67" ca="1">IFERROR(INDEX(Roster!$K$1:$K$1501,MATCH(1,(Sheet2!$B67=Roster!$C$1:$C$1501)*(Sheet2!M$24=Roster!$B$1:$B$1501),0)),"x")</f>
        <v>x</v>
      </c>
      <c r="N67" s="46" t="str">
        <f t="array" aca="1" ref="N67" ca="1">IFERROR(INDEX(Roster!$K$1:$K$1501,MATCH(1,(Sheet2!$B67=Roster!$C$1:$C$1501)*(Sheet2!N$24=Roster!$B$1:$B$1501),0)),"x")</f>
        <v>x</v>
      </c>
      <c r="O67" s="46" t="str">
        <f t="array" aca="1" ref="O67" ca="1">IFERROR(INDEX(Roster!$K$1:$K$1501,MATCH(1,(Sheet2!$B67=Roster!$C$1:$C$1501)*(Sheet2!O$24=Roster!$B$1:$B$1501),0)),"x")</f>
        <v>x</v>
      </c>
      <c r="P67" s="46" t="str">
        <f t="array" aca="1" ref="P67" ca="1">IFERROR(INDEX(Roster!$K$1:$K$1501,MATCH(1,(Sheet2!$B67=Roster!$C$1:$C$1501)*(Sheet2!P$24=Roster!$B$1:$B$1501),0)),"x")</f>
        <v>x</v>
      </c>
      <c r="Q67" s="46" t="str">
        <f t="array" aca="1" ref="Q67" ca="1">IFERROR(INDEX(Roster!$K$1:$K$1501,MATCH(1,(Sheet2!$B67=Roster!$C$1:$C$1501)*(Sheet2!Q$24=Roster!$B$1:$B$1501),0)),"x")</f>
        <v>x</v>
      </c>
      <c r="R67" s="46" t="str">
        <f t="array" aca="1" ref="R67" ca="1">IFERROR(INDEX(Roster!$K$1:$K$1501,MATCH(1,(Sheet2!$B67=Roster!$C$1:$C$1501)*(Sheet2!R$24=Roster!$B$1:$B$1501),0)),"x")</f>
        <v>x</v>
      </c>
      <c r="S67" s="51">
        <f t="shared" ca="1" si="27"/>
        <v>0</v>
      </c>
      <c r="T67" s="76"/>
      <c r="U67" s="11">
        <f ca="1">COUNTIFS('NBA Schedule'!$D:$D,Sheet2!$D67,'NBA Schedule'!$B:$B,Sheet2!U$23)+COUNTIFS('NBA Schedule'!$F:$F,Sheet2!$D67,'NBA Schedule'!$B:$B,Sheet2!U$23)</f>
        <v>0</v>
      </c>
      <c r="V67" s="19">
        <f ca="1">COUNTIFS('NBA Schedule'!$D:$D,Sheet2!$D67,'NBA Schedule'!$B:$B,Sheet2!V$23)+COUNTIFS('NBA Schedule'!$F:$F,Sheet2!$D67,'NBA Schedule'!$B:$B,Sheet2!V$23)</f>
        <v>0</v>
      </c>
      <c r="W67" s="19">
        <f ca="1">COUNTIFS('NBA Schedule'!$D:$D,Sheet2!$D67,'NBA Schedule'!$B:$B,Sheet2!W$23)+COUNTIFS('NBA Schedule'!$F:$F,Sheet2!$D67,'NBA Schedule'!$B:$B,Sheet2!W$23)</f>
        <v>0</v>
      </c>
      <c r="X67" s="19">
        <f ca="1">COUNTIFS('NBA Schedule'!$D:$D,Sheet2!$D67,'NBA Schedule'!$B:$B,Sheet2!X$23)+COUNTIFS('NBA Schedule'!$F:$F,Sheet2!$D67,'NBA Schedule'!$B:$B,Sheet2!X$23)</f>
        <v>0</v>
      </c>
      <c r="Y67" s="19">
        <f ca="1">COUNTIFS('NBA Schedule'!$D:$D,Sheet2!$D67,'NBA Schedule'!$B:$B,Sheet2!Y$23)+COUNTIFS('NBA Schedule'!$F:$F,Sheet2!$D67,'NBA Schedule'!$B:$B,Sheet2!Y$23)</f>
        <v>0</v>
      </c>
      <c r="Z67" s="19">
        <f ca="1">COUNTIFS('NBA Schedule'!$D:$D,Sheet2!$D67,'NBA Schedule'!$B:$B,Sheet2!Z$23)+COUNTIFS('NBA Schedule'!$F:$F,Sheet2!$D67,'NBA Schedule'!$B:$B,Sheet2!Z$23)</f>
        <v>0</v>
      </c>
      <c r="AA67" s="20">
        <f ca="1">COUNTIFS('NBA Schedule'!$D:$D,Sheet2!$D67,'NBA Schedule'!$B:$B,Sheet2!AA$23)+COUNTIFS('NBA Schedule'!$F:$F,Sheet2!$D67,'NBA Schedule'!$B:$B,Sheet2!AA$23)</f>
        <v>0</v>
      </c>
      <c r="AB67" s="20">
        <f ca="1">COUNTIFS('NBA Schedule'!$D:$D,Sheet2!$D67,'NBA Schedule'!$B:$B,Sheet2!AB$23)+COUNTIFS('NBA Schedule'!$F:$F,Sheet2!$D67,'NBA Schedule'!$B:$B,Sheet2!AB$23)</f>
        <v>0</v>
      </c>
      <c r="AC67" s="74"/>
      <c r="AD67" s="62" t="str">
        <f ca="1">IFERROR(INDEX(PUNT_L10gamesAVG!O:O,MATCH($C67,PUNT_L10gamesAVG!$I:$I,0)),"")</f>
        <v/>
      </c>
      <c r="AE67" s="63" t="str">
        <f t="shared" ca="1" si="28"/>
        <v/>
      </c>
      <c r="AF67" s="63" t="str">
        <f ca="1">IFERROR(INDEX(PUNT_L10gamesAVG!W:W,MATCH($C67,PUNT_L10gamesAVG!$I:$I,0)),"")</f>
        <v/>
      </c>
      <c r="AG67" s="64" t="str">
        <f ca="1">IFERROR(INDEX(PUNT_L10gamesAVG!V:V,MATCH($C67,PUNT_L10gamesAVG!$I:$I,0)),"")</f>
        <v/>
      </c>
      <c r="AH67" s="63" t="str">
        <f t="shared" ca="1" si="29"/>
        <v/>
      </c>
      <c r="AI67" s="63" t="str">
        <f ca="1">IFERROR(INDEX(PUNT_L10gamesAVG!Y:Y,MATCH($C67,PUNT_L10gamesAVG!$I:$I,0)),"")</f>
        <v/>
      </c>
      <c r="AJ67" s="64" t="str">
        <f ca="1">IFERROR(INDEX(PUNT_L10gamesAVG!X:X,MATCH($C67,PUNT_L10gamesAVG!$I:$I,0)),"")</f>
        <v/>
      </c>
      <c r="AK67" s="63" t="str">
        <f ca="1">IFERROR(INDEX(PUNT_L10gamesAVG!Q:Q,MATCH($C67,PUNT_L10gamesAVG!$I:$I,0)),"")</f>
        <v/>
      </c>
      <c r="AL67" s="63" t="str">
        <f ca="1">IFERROR(INDEX(PUNT_L10gamesAVG!P:P,MATCH($C67,PUNT_L10gamesAVG!$I:$I,0)),"")</f>
        <v/>
      </c>
      <c r="AM67" s="63" t="str">
        <f ca="1">IFERROR(INDEX(PUNT_L10gamesAVG!R:R,MATCH($C67,PUNT_L10gamesAVG!$I:$I,0)),"")</f>
        <v/>
      </c>
      <c r="AN67" s="63" t="str">
        <f ca="1">IFERROR(INDEX(PUNT_L10gamesAVG!S:S,MATCH($C67,PUNT_L10gamesAVG!$I:$I,0)),"")</f>
        <v/>
      </c>
      <c r="AO67" s="63" t="str">
        <f ca="1">IFERROR(INDEX(PUNT_L10gamesAVG!T:T,MATCH($C67,PUNT_L10gamesAVG!$I:$I,0)),"")</f>
        <v/>
      </c>
      <c r="AP67" s="63" t="str">
        <f ca="1">IFERROR(INDEX(PUNT_L10gamesAVG!U:U,MATCH($C67,PUNT_L10gamesAVG!$I:$I,0)),"")</f>
        <v/>
      </c>
      <c r="AQ67" s="65" t="str">
        <f ca="1">IFERROR(INDEX(PUNT_L10gamesAVG!Z:Z,MATCH($C67,PUNT_L10gamesAVG!$I:$I,0)),"")</f>
        <v/>
      </c>
    </row>
    <row r="68" spans="1:43" x14ac:dyDescent="0.2">
      <c r="A68" s="5">
        <v>20</v>
      </c>
      <c r="B68" s="5" t="str">
        <f ca="1">IFERROR(INDEX(OFFSET(Team!$B$1,MATCH($C$48,Team!$A:$A,0)-1,0,COUNTIF(Team!$A:$A,Sheet2!$C$48),1),MATCH($A68,OFFSET(Team!$K$1,MATCH($C$48,Team!$A:$A,0)-1,0,COUNTIF(Team!$A:$A,Sheet2!$C$48),1),0)),"")</f>
        <v/>
      </c>
      <c r="C68" s="3" t="str">
        <f ca="1">IFERROR(INDEX(OFFSET(Team!$H$1,MATCH($C$48,Team!$A:$A,0)-1,0,COUNTIF(Team!$A:$A,Sheet2!$C$48),1),MATCH($A68,OFFSET(Team!$K$1,MATCH($C$48,Team!$A:$A,0)-1,0,COUNTIF(Team!$A:$A,Sheet2!$C$48),1),0)),"")</f>
        <v/>
      </c>
      <c r="D68" s="6" t="str">
        <f ca="1">IFERROR(INDEX(Team!I:I,MATCH($C68,Team!$H:$H,0)),"")</f>
        <v/>
      </c>
      <c r="E68" s="6" t="str">
        <f ca="1">IFERROR(INDEX(Team!F:F,MATCH($C68,Team!$H:$H,0)),"")</f>
        <v/>
      </c>
      <c r="F68" s="15" t="str">
        <f ca="1">IFERROR(INDEX(PUNT_SeasonAVG!C:C,MATCH(Sheet2!$C68,PUNT_SeasonAVG!$I:$I,0)),"")</f>
        <v/>
      </c>
      <c r="G68" s="5" t="str">
        <f ca="1">IFERROR(INDEX(PUNT_SeasonAVG!D:D,MATCH(Sheet2!$C68,PUNT_SeasonAVG!$I:$I,0)),"")</f>
        <v/>
      </c>
      <c r="H68" s="5" t="str">
        <f ca="1">IFERROR(INDEX(PUNT_SeasonAVG!B:B,MATCH(Sheet2!$C68,PUNT_SeasonAVG!$I:$I,0)),"")</f>
        <v/>
      </c>
      <c r="I68" s="5" t="str">
        <f ca="1">IFERROR(INDEX(PUNT_L10gamesAVG!B:B,MATCH(Sheet2!$C68,PUNT_L10gamesAVG!$I:$I,0)),"")</f>
        <v/>
      </c>
      <c r="J68" s="5" t="str">
        <f ca="1">IFERROR(INDEX(PUNT_L5gamesAVG!B:B,MATCH(Sheet2!$C68,PUNT_L5gamesAVG!$I:$I,0)),"")</f>
        <v/>
      </c>
      <c r="K68" s="75"/>
      <c r="L68" s="52" t="str">
        <f t="array" aca="1" ref="L68" ca="1">IFERROR(INDEX(Roster!$K$1:$K$1501,MATCH(1,(Sheet2!$B68=Roster!$C$1:$C$1501)*(Sheet2!L$24=Roster!$B$1:$B$1501),0)),"x")</f>
        <v>x</v>
      </c>
      <c r="M68" s="53" t="str">
        <f t="array" aca="1" ref="M68" ca="1">IFERROR(INDEX(Roster!$K$1:$K$1501,MATCH(1,(Sheet2!$B68=Roster!$C$1:$C$1501)*(Sheet2!M$24=Roster!$B$1:$B$1501),0)),"x")</f>
        <v>x</v>
      </c>
      <c r="N68" s="53" t="str">
        <f t="array" aca="1" ref="N68" ca="1">IFERROR(INDEX(Roster!$K$1:$K$1501,MATCH(1,(Sheet2!$B68=Roster!$C$1:$C$1501)*(Sheet2!N$24=Roster!$B$1:$B$1501),0)),"x")</f>
        <v>x</v>
      </c>
      <c r="O68" s="53" t="str">
        <f t="array" aca="1" ref="O68" ca="1">IFERROR(INDEX(Roster!$K$1:$K$1501,MATCH(1,(Sheet2!$B68=Roster!$C$1:$C$1501)*(Sheet2!O$24=Roster!$B$1:$B$1501),0)),"x")</f>
        <v>x</v>
      </c>
      <c r="P68" s="53" t="str">
        <f t="array" aca="1" ref="P68" ca="1">IFERROR(INDEX(Roster!$K$1:$K$1501,MATCH(1,(Sheet2!$B68=Roster!$C$1:$C$1501)*(Sheet2!P$24=Roster!$B$1:$B$1501),0)),"x")</f>
        <v>x</v>
      </c>
      <c r="Q68" s="53" t="str">
        <f t="array" aca="1" ref="Q68" ca="1">IFERROR(INDEX(Roster!$K$1:$K$1501,MATCH(1,(Sheet2!$B68=Roster!$C$1:$C$1501)*(Sheet2!Q$24=Roster!$B$1:$B$1501),0)),"x")</f>
        <v>x</v>
      </c>
      <c r="R68" s="53" t="str">
        <f t="array" aca="1" ref="R68" ca="1">IFERROR(INDEX(Roster!$K$1:$K$1501,MATCH(1,(Sheet2!$B68=Roster!$C$1:$C$1501)*(Sheet2!R$24=Roster!$B$1:$B$1501),0)),"x")</f>
        <v>x</v>
      </c>
      <c r="S68" s="54">
        <f t="shared" ca="1" si="27"/>
        <v>0</v>
      </c>
      <c r="T68" s="76"/>
      <c r="U68" s="21">
        <f ca="1">COUNTIFS('NBA Schedule'!$D:$D,Sheet2!$D68,'NBA Schedule'!$B:$B,Sheet2!U$23)+COUNTIFS('NBA Schedule'!$F:$F,Sheet2!$D68,'NBA Schedule'!$B:$B,Sheet2!U$23)</f>
        <v>0</v>
      </c>
      <c r="V68" s="22">
        <f ca="1">COUNTIFS('NBA Schedule'!$D:$D,Sheet2!$D68,'NBA Schedule'!$B:$B,Sheet2!V$23)+COUNTIFS('NBA Schedule'!$F:$F,Sheet2!$D68,'NBA Schedule'!$B:$B,Sheet2!V$23)</f>
        <v>0</v>
      </c>
      <c r="W68" s="22">
        <f ca="1">COUNTIFS('NBA Schedule'!$D:$D,Sheet2!$D68,'NBA Schedule'!$B:$B,Sheet2!W$23)+COUNTIFS('NBA Schedule'!$F:$F,Sheet2!$D68,'NBA Schedule'!$B:$B,Sheet2!W$23)</f>
        <v>0</v>
      </c>
      <c r="X68" s="22">
        <f ca="1">COUNTIFS('NBA Schedule'!$D:$D,Sheet2!$D68,'NBA Schedule'!$B:$B,Sheet2!X$23)+COUNTIFS('NBA Schedule'!$F:$F,Sheet2!$D68,'NBA Schedule'!$B:$B,Sheet2!X$23)</f>
        <v>0</v>
      </c>
      <c r="Y68" s="22">
        <f ca="1">COUNTIFS('NBA Schedule'!$D:$D,Sheet2!$D68,'NBA Schedule'!$B:$B,Sheet2!Y$23)+COUNTIFS('NBA Schedule'!$F:$F,Sheet2!$D68,'NBA Schedule'!$B:$B,Sheet2!Y$23)</f>
        <v>0</v>
      </c>
      <c r="Z68" s="22">
        <f ca="1">COUNTIFS('NBA Schedule'!$D:$D,Sheet2!$D68,'NBA Schedule'!$B:$B,Sheet2!Z$23)+COUNTIFS('NBA Schedule'!$F:$F,Sheet2!$D68,'NBA Schedule'!$B:$B,Sheet2!Z$23)</f>
        <v>0</v>
      </c>
      <c r="AA68" s="23">
        <f ca="1">COUNTIFS('NBA Schedule'!$D:$D,Sheet2!$D68,'NBA Schedule'!$B:$B,Sheet2!AA$23)+COUNTIFS('NBA Schedule'!$F:$F,Sheet2!$D68,'NBA Schedule'!$B:$B,Sheet2!AA$23)</f>
        <v>0</v>
      </c>
      <c r="AB68" s="23">
        <f ca="1">COUNTIFS('NBA Schedule'!$D:$D,Sheet2!$D68,'NBA Schedule'!$B:$B,Sheet2!AB$23)+COUNTIFS('NBA Schedule'!$F:$F,Sheet2!$D68,'NBA Schedule'!$B:$B,Sheet2!AB$23)</f>
        <v>0</v>
      </c>
      <c r="AC68" s="74"/>
      <c r="AD68" s="66" t="str">
        <f ca="1">IFERROR(INDEX(PUNT_L10gamesAVG!O:O,MATCH($C68,PUNT_L10gamesAVG!$I:$I,0)),"")</f>
        <v/>
      </c>
      <c r="AE68" s="67" t="str">
        <f t="shared" ca="1" si="28"/>
        <v/>
      </c>
      <c r="AF68" s="67" t="str">
        <f ca="1">IFERROR(INDEX(PUNT_L10gamesAVG!W:W,MATCH($C68,PUNT_L10gamesAVG!$I:$I,0)),"")</f>
        <v/>
      </c>
      <c r="AG68" s="68" t="str">
        <f ca="1">IFERROR(INDEX(PUNT_L10gamesAVG!V:V,MATCH($C68,PUNT_L10gamesAVG!$I:$I,0)),"")</f>
        <v/>
      </c>
      <c r="AH68" s="67" t="str">
        <f t="shared" ca="1" si="29"/>
        <v/>
      </c>
      <c r="AI68" s="67" t="str">
        <f ca="1">IFERROR(INDEX(PUNT_L10gamesAVG!Y:Y,MATCH($C68,PUNT_L10gamesAVG!$I:$I,0)),"")</f>
        <v/>
      </c>
      <c r="AJ68" s="68" t="str">
        <f ca="1">IFERROR(INDEX(PUNT_L10gamesAVG!X:X,MATCH($C68,PUNT_L10gamesAVG!$I:$I,0)),"")</f>
        <v/>
      </c>
      <c r="AK68" s="67" t="str">
        <f ca="1">IFERROR(INDEX(PUNT_L10gamesAVG!Q:Q,MATCH($C68,PUNT_L10gamesAVG!$I:$I,0)),"")</f>
        <v/>
      </c>
      <c r="AL68" s="67" t="str">
        <f ca="1">IFERROR(INDEX(PUNT_L10gamesAVG!P:P,MATCH($C68,PUNT_L10gamesAVG!$I:$I,0)),"")</f>
        <v/>
      </c>
      <c r="AM68" s="67" t="str">
        <f ca="1">IFERROR(INDEX(PUNT_L10gamesAVG!R:R,MATCH($C68,PUNT_L10gamesAVG!$I:$I,0)),"")</f>
        <v/>
      </c>
      <c r="AN68" s="67" t="str">
        <f ca="1">IFERROR(INDEX(PUNT_L10gamesAVG!S:S,MATCH($C68,PUNT_L10gamesAVG!$I:$I,0)),"")</f>
        <v/>
      </c>
      <c r="AO68" s="67" t="str">
        <f ca="1">IFERROR(INDEX(PUNT_L10gamesAVG!T:T,MATCH($C68,PUNT_L10gamesAVG!$I:$I,0)),"")</f>
        <v/>
      </c>
      <c r="AP68" s="67" t="str">
        <f ca="1">IFERROR(INDEX(PUNT_L10gamesAVG!U:U,MATCH($C68,PUNT_L10gamesAVG!$I:$I,0)),"")</f>
        <v/>
      </c>
      <c r="AQ68" s="69" t="str">
        <f ca="1">IFERROR(INDEX(PUNT_L10gamesAVG!Z:Z,MATCH($C68,PUNT_L10gamesAVG!$I:$I,0)),"")</f>
        <v/>
      </c>
    </row>
    <row r="69" spans="1:43" x14ac:dyDescent="0.2">
      <c r="H69" s="5"/>
    </row>
  </sheetData>
  <mergeCells count="22">
    <mergeCell ref="AD22:AQ22"/>
    <mergeCell ref="L46:R46"/>
    <mergeCell ref="U46:AB46"/>
    <mergeCell ref="AD46:AQ46"/>
    <mergeCell ref="U22:AB22"/>
    <mergeCell ref="T22:T44"/>
    <mergeCell ref="L22:R22"/>
    <mergeCell ref="F47:F48"/>
    <mergeCell ref="H47:H48"/>
    <mergeCell ref="I47:I48"/>
    <mergeCell ref="J47:J48"/>
    <mergeCell ref="AC22:AC44"/>
    <mergeCell ref="F23:F24"/>
    <mergeCell ref="J23:J24"/>
    <mergeCell ref="H23:H24"/>
    <mergeCell ref="I23:I24"/>
    <mergeCell ref="K46:K68"/>
    <mergeCell ref="T46:T68"/>
    <mergeCell ref="AC46:AC68"/>
    <mergeCell ref="G23:G24"/>
    <mergeCell ref="G47:G48"/>
    <mergeCell ref="K22:K44"/>
  </mergeCells>
  <conditionalFormatting sqref="L23:S23 L24:R24">
    <cfRule type="expression" dxfId="18" priority="50">
      <formula>L$24=$C$21</formula>
    </cfRule>
  </conditionalFormatting>
  <conditionalFormatting sqref="U25:Z28 U35:Z44 AB35:AB44 AB25:AB28">
    <cfRule type="expression" dxfId="17" priority="49">
      <formula>U25=0</formula>
    </cfRule>
  </conditionalFormatting>
  <conditionalFormatting sqref="U29:Z34 AB29:AB34">
    <cfRule type="expression" dxfId="16" priority="34">
      <formula>U29=0</formula>
    </cfRule>
  </conditionalFormatting>
  <conditionalFormatting sqref="C25:E44">
    <cfRule type="expression" dxfId="15" priority="52">
      <formula>#REF!&lt;&gt;1</formula>
    </cfRule>
  </conditionalFormatting>
  <conditionalFormatting sqref="L25:Q44 L49:Q68">
    <cfRule type="expression" dxfId="14" priority="14">
      <formula>L25="x"</formula>
    </cfRule>
    <cfRule type="expression" dxfId="13" priority="29">
      <formula>AND(U25=1, L25="BN")</formula>
    </cfRule>
  </conditionalFormatting>
  <conditionalFormatting sqref="L47:S48">
    <cfRule type="expression" dxfId="12" priority="27">
      <formula>L$24=$C$21</formula>
    </cfRule>
  </conditionalFormatting>
  <conditionalFormatting sqref="U49:Z52 U59:Z68 AB59:AB68 AB49:AB52">
    <cfRule type="expression" dxfId="11" priority="26">
      <formula>U49=0</formula>
    </cfRule>
  </conditionalFormatting>
  <conditionalFormatting sqref="U53:Z58 AB53:AB58">
    <cfRule type="expression" dxfId="10" priority="23">
      <formula>U53=0</formula>
    </cfRule>
  </conditionalFormatting>
  <conditionalFormatting sqref="C49:E68">
    <cfRule type="expression" dxfId="9" priority="28">
      <formula>#REF!&lt;&gt;1</formula>
    </cfRule>
  </conditionalFormatting>
  <conditionalFormatting sqref="H25:H40 G25:G44">
    <cfRule type="colorScale" priority="17">
      <colorScale>
        <cfvo type="num" val="1"/>
        <cfvo type="num" val="70"/>
        <cfvo type="num" val="140"/>
        <color rgb="FF63BE7B"/>
        <color rgb="FFFFEB84"/>
        <color rgb="FFF8696B"/>
      </colorScale>
    </cfRule>
  </conditionalFormatting>
  <conditionalFormatting sqref="J25:J40">
    <cfRule type="colorScale" priority="16">
      <colorScale>
        <cfvo type="num" val="1"/>
        <cfvo type="num" val="70"/>
        <cfvo type="num" val="140"/>
        <color rgb="FF63BE7B"/>
        <color rgb="FFFFEB84"/>
        <color rgb="FFF8696B"/>
      </colorScale>
    </cfRule>
  </conditionalFormatting>
  <conditionalFormatting sqref="I25:I40">
    <cfRule type="colorScale" priority="15">
      <colorScale>
        <cfvo type="num" val="1"/>
        <cfvo type="num" val="70"/>
        <cfvo type="num" val="140"/>
        <color rgb="FF63BE7B"/>
        <color rgb="FFFFEB84"/>
        <color rgb="FFF8696B"/>
      </colorScale>
    </cfRule>
  </conditionalFormatting>
  <conditionalFormatting sqref="S24">
    <cfRule type="expression" dxfId="8" priority="10">
      <formula>S$24=$C$21</formula>
    </cfRule>
  </conditionalFormatting>
  <conditionalFormatting sqref="G49:G68">
    <cfRule type="colorScale" priority="9">
      <colorScale>
        <cfvo type="num" val="1"/>
        <cfvo type="num" val="70"/>
        <cfvo type="num" val="140"/>
        <color rgb="FF63BE7B"/>
        <color rgb="FFFFEB84"/>
        <color rgb="FFF8696B"/>
      </colorScale>
    </cfRule>
  </conditionalFormatting>
  <conditionalFormatting sqref="H69">
    <cfRule type="colorScale" priority="8">
      <colorScale>
        <cfvo type="num" val="1"/>
        <cfvo type="num" val="70"/>
        <cfvo type="num" val="140"/>
        <color rgb="FF63BE7B"/>
        <color rgb="FFFFEB84"/>
        <color rgb="FFF8696B"/>
      </colorScale>
    </cfRule>
  </conditionalFormatting>
  <conditionalFormatting sqref="I49:I68">
    <cfRule type="colorScale" priority="7">
      <colorScale>
        <cfvo type="num" val="1"/>
        <cfvo type="num" val="70"/>
        <cfvo type="num" val="140"/>
        <color rgb="FF63BE7B"/>
        <color rgb="FFFFEB84"/>
        <color rgb="FFF8696B"/>
      </colorScale>
    </cfRule>
  </conditionalFormatting>
  <conditionalFormatting sqref="J49:J68">
    <cfRule type="colorScale" priority="6">
      <colorScale>
        <cfvo type="num" val="1"/>
        <cfvo type="num" val="70"/>
        <cfvo type="num" val="140"/>
        <color rgb="FF63BE7B"/>
        <color rgb="FFFFEB84"/>
        <color rgb="FFF8696B"/>
      </colorScale>
    </cfRule>
  </conditionalFormatting>
  <conditionalFormatting sqref="H49:H68">
    <cfRule type="colorScale" priority="5">
      <colorScale>
        <cfvo type="num" val="1"/>
        <cfvo type="num" val="70"/>
        <cfvo type="num" val="140"/>
        <color rgb="FF63BE7B"/>
        <color rgb="FFFFEB84"/>
        <color rgb="FFF8696B"/>
      </colorScale>
    </cfRule>
  </conditionalFormatting>
  <conditionalFormatting sqref="R25:R44 R49:R68">
    <cfRule type="expression" dxfId="7" priority="56">
      <formula>R25="x"</formula>
    </cfRule>
    <cfRule type="expression" dxfId="6" priority="57">
      <formula>AND(AB25=1, R25="BN")</formula>
    </cfRule>
    <cfRule type="expression" dxfId="5" priority="58">
      <formula>AND(AB25=1,R25&lt;&gt;"x")</formula>
    </cfRule>
  </conditionalFormatting>
  <conditionalFormatting sqref="AA35:AA44 AA25:AA28">
    <cfRule type="expression" dxfId="4" priority="4">
      <formula>AA25=0</formula>
    </cfRule>
  </conditionalFormatting>
  <conditionalFormatting sqref="AA29:AA34">
    <cfRule type="expression" dxfId="3" priority="3">
      <formula>AA29=0</formula>
    </cfRule>
  </conditionalFormatting>
  <conditionalFormatting sqref="AA59:AA68 AA49:AA52">
    <cfRule type="expression" dxfId="2" priority="2">
      <formula>AA49=0</formula>
    </cfRule>
  </conditionalFormatting>
  <conditionalFormatting sqref="AA53:AA58">
    <cfRule type="expression" dxfId="1" priority="1">
      <formula>AA53=0</formula>
    </cfRule>
  </conditionalFormatting>
  <conditionalFormatting sqref="L25:R44 L49:Q68">
    <cfRule type="expression" dxfId="0" priority="30">
      <formula>AND(U25=1,L25&lt;&gt;"x")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'Fantasy Schedule'!$A$2:$A$21</xm:f>
          </x14:formula1>
          <xm:sqref>L22:S22 L46:S46</xm:sqref>
        </x14:dataValidation>
        <x14:dataValidation type="list" allowBlank="1" showInputMessage="1" showErrorMessage="1" xr:uid="{4BC1315E-67A8-7C40-A78F-42BF56F48645}">
          <x14:formula1>
            <xm:f>'Fantasy Schedule'!$C$2:$C$10</xm:f>
          </x14:formula1>
          <xm:sqref>C24 C48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2"/>
  <sheetViews>
    <sheetView workbookViewId="0">
      <selection activeCell="B31" sqref="B31"/>
    </sheetView>
  </sheetViews>
  <sheetFormatPr baseColWidth="10" defaultColWidth="8.83203125" defaultRowHeight="15" x14ac:dyDescent="0.2"/>
  <cols>
    <col min="1" max="1" width="14" bestFit="1" customWidth="1"/>
    <col min="2" max="2" width="8.1640625" bestFit="1" customWidth="1"/>
    <col min="3" max="3" width="19.83203125" bestFit="1" customWidth="1"/>
    <col min="4" max="4" width="5" bestFit="1" customWidth="1"/>
    <col min="5" max="5" width="7.33203125" bestFit="1" customWidth="1"/>
    <col min="6" max="6" width="3.83203125" bestFit="1" customWidth="1"/>
    <col min="7" max="7" width="5.83203125" bestFit="1" customWidth="1"/>
    <col min="8" max="8" width="19.83203125" bestFit="1" customWidth="1"/>
    <col min="9" max="9" width="5.1640625" bestFit="1" customWidth="1"/>
    <col min="10" max="10" width="6.33203125" bestFit="1" customWidth="1"/>
    <col min="11" max="11" width="4.83203125" bestFit="1" customWidth="1"/>
    <col min="14" max="14" width="11.6640625" bestFit="1" customWidth="1"/>
  </cols>
  <sheetData>
    <row r="1" spans="1:14" x14ac:dyDescent="0.2">
      <c r="A1" t="s">
        <v>1637</v>
      </c>
      <c r="B1" t="s">
        <v>607</v>
      </c>
      <c r="C1" t="s">
        <v>608</v>
      </c>
      <c r="D1" t="s">
        <v>612</v>
      </c>
      <c r="E1" t="s">
        <v>613</v>
      </c>
      <c r="F1" t="s">
        <v>614</v>
      </c>
      <c r="G1" t="s">
        <v>267</v>
      </c>
      <c r="H1" t="s">
        <v>1615</v>
      </c>
      <c r="I1" t="s">
        <v>7</v>
      </c>
      <c r="J1" s="5" t="s">
        <v>1616</v>
      </c>
      <c r="K1" t="s">
        <v>1</v>
      </c>
      <c r="M1" s="2" t="s">
        <v>1643</v>
      </c>
      <c r="N1" s="2" t="s">
        <v>1644</v>
      </c>
    </row>
    <row r="2" spans="1:14" x14ac:dyDescent="0.2">
      <c r="A2" t="s">
        <v>1649</v>
      </c>
      <c r="B2">
        <v>3971</v>
      </c>
      <c r="C2" t="s">
        <v>104</v>
      </c>
      <c r="D2" t="s">
        <v>35</v>
      </c>
      <c r="E2">
        <v>23</v>
      </c>
      <c r="F2" t="s">
        <v>258</v>
      </c>
      <c r="G2">
        <f>COUNTIF(PUNT_SeasonAVG!I:I,Team!C2)</f>
        <v>1</v>
      </c>
      <c r="H2" t="str">
        <f>IFERROR(INDEX(PUNT_SeasonAVG!I:I,MATCH($C2,PUNT_SeasonAVG!$I:$I,0)),INDEX(N:N,MATCH(C2,M:M,0)))</f>
        <v>Lou Williams</v>
      </c>
      <c r="I2" t="str">
        <f>INDEX(PUNT_SeasonAVG!K:K,MATCH($H2,PUNT_SeasonAVG!$I:$I,0))</f>
        <v>LAC</v>
      </c>
      <c r="J2" s="5">
        <f>IFERROR(INDEX(PUNT_SeasonAVG!B:B,MATCH($H2,PUNT_SeasonAVG!$I:$I,0)),999)</f>
        <v>50</v>
      </c>
      <c r="K2">
        <f ca="1">RANK(J2,OFFSET($J$1,MATCH(A2,A:A,0)-1,0,COUNTIF(A:A,A2),1),1)</f>
        <v>7</v>
      </c>
      <c r="M2" t="s">
        <v>702</v>
      </c>
      <c r="N2" t="s">
        <v>205</v>
      </c>
    </row>
    <row r="3" spans="1:14" x14ac:dyDescent="0.2">
      <c r="A3" t="s">
        <v>1649</v>
      </c>
      <c r="B3">
        <v>4130</v>
      </c>
      <c r="C3" t="s">
        <v>112</v>
      </c>
      <c r="D3" t="s">
        <v>700</v>
      </c>
      <c r="E3">
        <v>12</v>
      </c>
      <c r="F3" t="s">
        <v>633</v>
      </c>
      <c r="G3">
        <f>COUNTIF(PUNT_SeasonAVG!I:I,Team!C3)</f>
        <v>1</v>
      </c>
      <c r="H3" t="str">
        <f>IFERROR(INDEX(PUNT_SeasonAVG!I:I,MATCH($C3,PUNT_SeasonAVG!$I:$I,0)),INDEX(N:N,MATCH(C3,M:M,0)))</f>
        <v>LaMarcus Aldridge</v>
      </c>
      <c r="I3" t="str">
        <f>INDEX(PUNT_SeasonAVG!K:K,MATCH($H3,PUNT_SeasonAVG!$I:$I,0))</f>
        <v>SAS</v>
      </c>
      <c r="J3" s="5">
        <f>IFERROR(INDEX(PUNT_SeasonAVG!B:B,MATCH($H3,PUNT_SeasonAVG!$I:$I,0)),999)</f>
        <v>62</v>
      </c>
      <c r="K3">
        <f t="shared" ref="K3:K66" ca="1" si="0">RANK(J3,OFFSET($J$1,MATCH(A3,A:A,0)-1,0,COUNTIF(A:A,A3),1),1)</f>
        <v>8</v>
      </c>
      <c r="M3" t="s">
        <v>876</v>
      </c>
      <c r="N3" t="s">
        <v>128</v>
      </c>
    </row>
    <row r="4" spans="1:14" x14ac:dyDescent="0.2">
      <c r="A4" t="s">
        <v>1649</v>
      </c>
      <c r="B4">
        <v>4152</v>
      </c>
      <c r="C4" t="s">
        <v>61</v>
      </c>
      <c r="D4" t="s">
        <v>708</v>
      </c>
      <c r="E4">
        <v>7</v>
      </c>
      <c r="F4" t="s">
        <v>258</v>
      </c>
      <c r="G4">
        <f>COUNTIF(PUNT_SeasonAVG!I:I,Team!C4)</f>
        <v>1</v>
      </c>
      <c r="H4" t="str">
        <f>IFERROR(INDEX(PUNT_SeasonAVG!I:I,MATCH($C4,PUNT_SeasonAVG!$I:$I,0)),INDEX(N:N,MATCH(C4,M:M,0)))</f>
        <v>Kyle Lowry</v>
      </c>
      <c r="I4" t="str">
        <f>INDEX(PUNT_SeasonAVG!K:K,MATCH($H4,PUNT_SeasonAVG!$I:$I,0))</f>
        <v>TOR</v>
      </c>
      <c r="J4" s="5">
        <f>IFERROR(INDEX(PUNT_SeasonAVG!B:B,MATCH($H4,PUNT_SeasonAVG!$I:$I,0)),999)</f>
        <v>13</v>
      </c>
      <c r="K4">
        <f t="shared" ca="1" si="0"/>
        <v>3</v>
      </c>
      <c r="M4" t="s">
        <v>1068</v>
      </c>
      <c r="N4" t="s">
        <v>133</v>
      </c>
    </row>
    <row r="5" spans="1:14" x14ac:dyDescent="0.2">
      <c r="A5" t="s">
        <v>1649</v>
      </c>
      <c r="B5">
        <v>4387</v>
      </c>
      <c r="C5" t="s">
        <v>139</v>
      </c>
      <c r="D5" t="s">
        <v>636</v>
      </c>
      <c r="E5">
        <v>25</v>
      </c>
      <c r="F5" t="s">
        <v>258</v>
      </c>
      <c r="G5">
        <f>COUNTIF(PUNT_SeasonAVG!I:I,Team!C5)</f>
        <v>1</v>
      </c>
      <c r="H5" t="str">
        <f>IFERROR(INDEX(PUNT_SeasonAVG!I:I,MATCH($C5,PUNT_SeasonAVG!$I:$I,0)),INDEX(N:N,MATCH(C5,M:M,0)))</f>
        <v>Derrick Rose</v>
      </c>
      <c r="I5" t="str">
        <f>INDEX(PUNT_SeasonAVG!K:K,MATCH($H5,PUNT_SeasonAVG!$I:$I,0))</f>
        <v>DET</v>
      </c>
      <c r="J5" s="5">
        <f>IFERROR(INDEX(PUNT_SeasonAVG!B:B,MATCH($H5,PUNT_SeasonAVG!$I:$I,0)),999)</f>
        <v>97</v>
      </c>
      <c r="K5">
        <f t="shared" ca="1" si="0"/>
        <v>11</v>
      </c>
    </row>
    <row r="6" spans="1:14" x14ac:dyDescent="0.2">
      <c r="A6" t="s">
        <v>1649</v>
      </c>
      <c r="B6">
        <v>4614</v>
      </c>
      <c r="C6" t="s">
        <v>149</v>
      </c>
      <c r="D6" t="s">
        <v>700</v>
      </c>
      <c r="E6">
        <v>10</v>
      </c>
      <c r="F6" t="s">
        <v>620</v>
      </c>
      <c r="G6">
        <f>COUNTIF(PUNT_SeasonAVG!I:I,Team!C6)</f>
        <v>1</v>
      </c>
      <c r="H6" t="str">
        <f>IFERROR(INDEX(PUNT_SeasonAVG!I:I,MATCH($C6,PUNT_SeasonAVG!$I:$I,0)),INDEX(N:N,MATCH(C6,M:M,0)))</f>
        <v>DeMar DeRozan</v>
      </c>
      <c r="I6" t="str">
        <f>INDEX(PUNT_SeasonAVG!K:K,MATCH($H6,PUNT_SeasonAVG!$I:$I,0))</f>
        <v>SAS</v>
      </c>
      <c r="J6" s="5">
        <f>IFERROR(INDEX(PUNT_SeasonAVG!B:B,MATCH($H6,PUNT_SeasonAVG!$I:$I,0)),999)</f>
        <v>79</v>
      </c>
      <c r="K6">
        <f t="shared" ca="1" si="0"/>
        <v>10</v>
      </c>
    </row>
    <row r="7" spans="1:14" x14ac:dyDescent="0.2">
      <c r="A7" t="s">
        <v>1649</v>
      </c>
      <c r="B7">
        <v>5007</v>
      </c>
      <c r="C7" t="s">
        <v>41</v>
      </c>
      <c r="D7" t="s">
        <v>42</v>
      </c>
      <c r="E7">
        <v>3</v>
      </c>
      <c r="F7" t="s">
        <v>633</v>
      </c>
      <c r="G7">
        <f>COUNTIF(PUNT_SeasonAVG!I:I,Team!C7)</f>
        <v>1</v>
      </c>
      <c r="H7" t="str">
        <f>IFERROR(INDEX(PUNT_SeasonAVG!I:I,MATCH($C7,PUNT_SeasonAVG!$I:$I,0)),INDEX(N:N,MATCH(C7,M:M,0)))</f>
        <v>Anthony Davis</v>
      </c>
      <c r="I7" t="str">
        <f>INDEX(PUNT_SeasonAVG!K:K,MATCH($H7,PUNT_SeasonAVG!$I:$I,0))</f>
        <v>LAL</v>
      </c>
      <c r="J7" s="5">
        <f>IFERROR(INDEX(PUNT_SeasonAVG!B:B,MATCH($H7,PUNT_SeasonAVG!$I:$I,0)),999)</f>
        <v>2</v>
      </c>
      <c r="K7">
        <f t="shared" ca="1" si="0"/>
        <v>1</v>
      </c>
    </row>
    <row r="8" spans="1:14" x14ac:dyDescent="0.2">
      <c r="A8" t="s">
        <v>1649</v>
      </c>
      <c r="B8">
        <v>5163</v>
      </c>
      <c r="C8" t="s">
        <v>448</v>
      </c>
      <c r="D8" t="s">
        <v>94</v>
      </c>
      <c r="E8">
        <v>12</v>
      </c>
      <c r="F8" t="s">
        <v>45</v>
      </c>
      <c r="G8">
        <f>COUNTIF(PUNT_SeasonAVG!I:I,Team!C8)</f>
        <v>1</v>
      </c>
      <c r="H8" t="str">
        <f>IFERROR(INDEX(PUNT_SeasonAVG!I:I,MATCH($C8,PUNT_SeasonAVG!$I:$I,0)),INDEX(N:N,MATCH(C8,M:M,0)))</f>
        <v>Steven Adams</v>
      </c>
      <c r="I8" t="str">
        <f>INDEX(PUNT_SeasonAVG!K:K,MATCH($H8,PUNT_SeasonAVG!$I:$I,0))</f>
        <v>OKC</v>
      </c>
      <c r="J8" s="5">
        <f>IFERROR(INDEX(PUNT_SeasonAVG!B:B,MATCH($H8,PUNT_SeasonAVG!$I:$I,0)),999)</f>
        <v>244</v>
      </c>
      <c r="K8">
        <f t="shared" ca="1" si="0"/>
        <v>14</v>
      </c>
    </row>
    <row r="9" spans="1:14" x14ac:dyDescent="0.2">
      <c r="A9" t="s">
        <v>1649</v>
      </c>
      <c r="B9">
        <v>5506</v>
      </c>
      <c r="C9" t="s">
        <v>225</v>
      </c>
      <c r="D9" t="s">
        <v>708</v>
      </c>
      <c r="E9">
        <v>24</v>
      </c>
      <c r="F9" t="s">
        <v>620</v>
      </c>
      <c r="G9">
        <f>COUNTIF(PUNT_SeasonAVG!I:I,Team!C9)</f>
        <v>1</v>
      </c>
      <c r="H9" t="str">
        <f>IFERROR(INDEX(PUNT_SeasonAVG!I:I,MATCH($C9,PUNT_SeasonAVG!$I:$I,0)),INDEX(N:N,MATCH(C9,M:M,0)))</f>
        <v>Norman Powell</v>
      </c>
      <c r="I9" t="str">
        <f>INDEX(PUNT_SeasonAVG!K:K,MATCH($H9,PUNT_SeasonAVG!$I:$I,0))</f>
        <v>TOR</v>
      </c>
      <c r="J9" s="5">
        <f>IFERROR(INDEX(PUNT_SeasonAVG!B:B,MATCH($H9,PUNT_SeasonAVG!$I:$I,0)),999)</f>
        <v>162</v>
      </c>
      <c r="K9">
        <f t="shared" ca="1" si="0"/>
        <v>12</v>
      </c>
    </row>
    <row r="10" spans="1:14" x14ac:dyDescent="0.2">
      <c r="A10" t="s">
        <v>1649</v>
      </c>
      <c r="B10">
        <v>5601</v>
      </c>
      <c r="C10" t="s">
        <v>89</v>
      </c>
      <c r="D10" t="s">
        <v>704</v>
      </c>
      <c r="E10">
        <v>14</v>
      </c>
      <c r="F10" t="s">
        <v>620</v>
      </c>
      <c r="G10">
        <f>COUNTIF(PUNT_SeasonAVG!I:I,Team!C10)</f>
        <v>1</v>
      </c>
      <c r="H10" t="str">
        <f>IFERROR(INDEX(PUNT_SeasonAVG!I:I,MATCH($C10,PUNT_SeasonAVG!$I:$I,0)),INDEX(N:N,MATCH(C10,M:M,0)))</f>
        <v>Brandon Ingram</v>
      </c>
      <c r="I10" t="str">
        <f>INDEX(PUNT_SeasonAVG!K:K,MATCH($H10,PUNT_SeasonAVG!$I:$I,0))</f>
        <v>NOR</v>
      </c>
      <c r="J10" s="5">
        <f>IFERROR(INDEX(PUNT_SeasonAVG!B:B,MATCH($H10,PUNT_SeasonAVG!$I:$I,0)),999)</f>
        <v>22</v>
      </c>
      <c r="K10">
        <f t="shared" ca="1" si="0"/>
        <v>4</v>
      </c>
    </row>
    <row r="11" spans="1:14" x14ac:dyDescent="0.2">
      <c r="A11" t="s">
        <v>1649</v>
      </c>
      <c r="B11">
        <v>5602</v>
      </c>
      <c r="C11" t="s">
        <v>132</v>
      </c>
      <c r="D11" t="s">
        <v>788</v>
      </c>
      <c r="E11">
        <v>7</v>
      </c>
      <c r="F11" t="s">
        <v>620</v>
      </c>
      <c r="G11">
        <f>COUNTIF(PUNT_SeasonAVG!I:I,Team!C11)</f>
        <v>1</v>
      </c>
      <c r="H11" t="str">
        <f>IFERROR(INDEX(PUNT_SeasonAVG!I:I,MATCH($C11,PUNT_SeasonAVG!$I:$I,0)),INDEX(N:N,MATCH(C11,M:M,0)))</f>
        <v>Jaylen Brown</v>
      </c>
      <c r="I11" t="str">
        <f>INDEX(PUNT_SeasonAVG!K:K,MATCH($H11,PUNT_SeasonAVG!$I:$I,0))</f>
        <v>BOS</v>
      </c>
      <c r="J11" s="5">
        <f>IFERROR(INDEX(PUNT_SeasonAVG!B:B,MATCH($H11,PUNT_SeasonAVG!$I:$I,0)),999)</f>
        <v>66</v>
      </c>
      <c r="K11">
        <f t="shared" ca="1" si="0"/>
        <v>9</v>
      </c>
    </row>
    <row r="12" spans="1:14" x14ac:dyDescent="0.2">
      <c r="A12" t="s">
        <v>1649</v>
      </c>
      <c r="B12">
        <v>5642</v>
      </c>
      <c r="C12" t="s">
        <v>97</v>
      </c>
      <c r="D12" t="s">
        <v>796</v>
      </c>
      <c r="E12">
        <v>11</v>
      </c>
      <c r="F12" t="s">
        <v>633</v>
      </c>
      <c r="G12">
        <f>COUNTIF(PUNT_SeasonAVG!I:I,Team!C12)</f>
        <v>1</v>
      </c>
      <c r="H12" t="str">
        <f>IFERROR(INDEX(PUNT_SeasonAVG!I:I,MATCH($C12,PUNT_SeasonAVG!$I:$I,0)),INDEX(N:N,MATCH(C12,M:M,0)))</f>
        <v>Domantas Sabonis</v>
      </c>
      <c r="I12" t="str">
        <f>INDEX(PUNT_SeasonAVG!K:K,MATCH($H12,PUNT_SeasonAVG!$I:$I,0))</f>
        <v>IND</v>
      </c>
      <c r="J12" s="5">
        <f>IFERROR(INDEX(PUNT_SeasonAVG!B:B,MATCH($H12,PUNT_SeasonAVG!$I:$I,0)),999)</f>
        <v>41</v>
      </c>
      <c r="K12">
        <f t="shared" ca="1" si="0"/>
        <v>6</v>
      </c>
    </row>
    <row r="13" spans="1:14" x14ac:dyDescent="0.2">
      <c r="A13" t="s">
        <v>1649</v>
      </c>
      <c r="B13">
        <v>5826</v>
      </c>
      <c r="C13" t="s">
        <v>80</v>
      </c>
      <c r="D13" t="s">
        <v>718</v>
      </c>
      <c r="E13">
        <v>45</v>
      </c>
      <c r="F13" t="s">
        <v>258</v>
      </c>
      <c r="G13">
        <f>COUNTIF(PUNT_SeasonAVG!I:I,Team!C13)</f>
        <v>1</v>
      </c>
      <c r="H13" t="str">
        <f>IFERROR(INDEX(PUNT_SeasonAVG!I:I,MATCH($C13,PUNT_SeasonAVG!$I:$I,0)),INDEX(N:N,MATCH(C13,M:M,0)))</f>
        <v>Donovan Mitchell</v>
      </c>
      <c r="I13" t="str">
        <f>INDEX(PUNT_SeasonAVG!K:K,MATCH($H13,PUNT_SeasonAVG!$I:$I,0))</f>
        <v>UTA</v>
      </c>
      <c r="J13" s="5">
        <f>IFERROR(INDEX(PUNT_SeasonAVG!B:B,MATCH($H13,PUNT_SeasonAVG!$I:$I,0)),999)</f>
        <v>25</v>
      </c>
      <c r="K13">
        <f t="shared" ca="1" si="0"/>
        <v>5</v>
      </c>
    </row>
    <row r="14" spans="1:14" x14ac:dyDescent="0.2">
      <c r="A14" t="s">
        <v>1649</v>
      </c>
      <c r="B14">
        <v>6016</v>
      </c>
      <c r="C14" t="s">
        <v>50</v>
      </c>
      <c r="D14" t="s">
        <v>619</v>
      </c>
      <c r="E14">
        <v>11</v>
      </c>
      <c r="F14" t="s">
        <v>258</v>
      </c>
      <c r="G14">
        <f>COUNTIF(PUNT_SeasonAVG!I:I,Team!C14)</f>
        <v>1</v>
      </c>
      <c r="H14" t="str">
        <f>IFERROR(INDEX(PUNT_SeasonAVG!I:I,MATCH($C14,PUNT_SeasonAVG!$I:$I,0)),INDEX(N:N,MATCH(C14,M:M,0)))</f>
        <v>Trae Young</v>
      </c>
      <c r="I14" t="str">
        <f>INDEX(PUNT_SeasonAVG!K:K,MATCH($H14,PUNT_SeasonAVG!$I:$I,0))</f>
        <v>ATL</v>
      </c>
      <c r="J14" s="5">
        <f>IFERROR(INDEX(PUNT_SeasonAVG!B:B,MATCH($H14,PUNT_SeasonAVG!$I:$I,0)),999)</f>
        <v>10</v>
      </c>
      <c r="K14">
        <f t="shared" ca="1" si="0"/>
        <v>2</v>
      </c>
    </row>
    <row r="15" spans="1:14" x14ac:dyDescent="0.2">
      <c r="A15" t="s">
        <v>1649</v>
      </c>
      <c r="B15">
        <v>6171</v>
      </c>
      <c r="C15" t="s">
        <v>231</v>
      </c>
      <c r="D15" t="s">
        <v>688</v>
      </c>
      <c r="E15">
        <v>8</v>
      </c>
      <c r="F15" t="s">
        <v>259</v>
      </c>
      <c r="G15">
        <f>COUNTIF(PUNT_SeasonAVG!I:I,Team!C15)</f>
        <v>1</v>
      </c>
      <c r="H15" t="str">
        <f>IFERROR(INDEX(PUNT_SeasonAVG!I:I,MATCH($C15,PUNT_SeasonAVG!$I:$I,0)),INDEX(N:N,MATCH(C15,M:M,0)))</f>
        <v>Rui Hachimura</v>
      </c>
      <c r="I15" t="str">
        <f>INDEX(PUNT_SeasonAVG!K:K,MATCH($H15,PUNT_SeasonAVG!$I:$I,0))</f>
        <v>WAS</v>
      </c>
      <c r="J15" s="5">
        <f>IFERROR(INDEX(PUNT_SeasonAVG!B:B,MATCH($H15,PUNT_SeasonAVG!$I:$I,0)),999)</f>
        <v>189</v>
      </c>
      <c r="K15">
        <f t="shared" ca="1" si="0"/>
        <v>13</v>
      </c>
    </row>
    <row r="16" spans="1:14" x14ac:dyDescent="0.2">
      <c r="A16" t="s">
        <v>1646</v>
      </c>
      <c r="B16">
        <v>3706</v>
      </c>
      <c r="C16" t="s">
        <v>642</v>
      </c>
      <c r="D16" t="s">
        <v>632</v>
      </c>
      <c r="E16">
        <v>0</v>
      </c>
      <c r="F16" t="s">
        <v>259</v>
      </c>
      <c r="G16">
        <f>COUNTIF(PUNT_SeasonAVG!I:I,Team!C16)</f>
        <v>1</v>
      </c>
      <c r="H16" t="str">
        <f>IFERROR(INDEX(PUNT_SeasonAVG!I:I,MATCH($C16,PUNT_SeasonAVG!$I:$I,0)),INDEX(N:N,MATCH(C16,M:M,0)))</f>
        <v>Carmelo Anthony</v>
      </c>
      <c r="I16" t="str">
        <f>INDEX(PUNT_SeasonAVG!K:K,MATCH($H16,PUNT_SeasonAVG!$I:$I,0))</f>
        <v>POR</v>
      </c>
      <c r="J16" s="5">
        <f>IFERROR(INDEX(PUNT_SeasonAVG!B:B,MATCH($H16,PUNT_SeasonAVG!$I:$I,0)),999)</f>
        <v>135</v>
      </c>
      <c r="K16">
        <f t="shared" ca="1" si="0"/>
        <v>10</v>
      </c>
    </row>
    <row r="17" spans="1:11" x14ac:dyDescent="0.2">
      <c r="A17" t="s">
        <v>1646</v>
      </c>
      <c r="B17">
        <v>4497</v>
      </c>
      <c r="C17" t="s">
        <v>208</v>
      </c>
      <c r="D17" t="s">
        <v>715</v>
      </c>
      <c r="E17">
        <v>6</v>
      </c>
      <c r="F17" t="s">
        <v>45</v>
      </c>
      <c r="G17">
        <f>COUNTIF(PUNT_SeasonAVG!I:I,Team!C17)</f>
        <v>1</v>
      </c>
      <c r="H17" t="str">
        <f>IFERROR(INDEX(PUNT_SeasonAVG!I:I,MATCH($C17,PUNT_SeasonAVG!$I:$I,0)),INDEX(N:N,MATCH(C17,M:M,0)))</f>
        <v>DeAndre Jordan</v>
      </c>
      <c r="I17" t="str">
        <f>INDEX(PUNT_SeasonAVG!K:K,MATCH($H17,PUNT_SeasonAVG!$I:$I,0))</f>
        <v>BKN</v>
      </c>
      <c r="J17" s="5">
        <f>IFERROR(INDEX(PUNT_SeasonAVG!B:B,MATCH($H17,PUNT_SeasonAVG!$I:$I,0)),999)</f>
        <v>178</v>
      </c>
      <c r="K17">
        <f t="shared" ca="1" si="0"/>
        <v>12</v>
      </c>
    </row>
    <row r="18" spans="1:11" x14ac:dyDescent="0.2">
      <c r="A18" t="s">
        <v>1646</v>
      </c>
      <c r="B18">
        <v>4561</v>
      </c>
      <c r="C18" t="s">
        <v>116</v>
      </c>
      <c r="D18" t="s">
        <v>636</v>
      </c>
      <c r="E18">
        <v>23</v>
      </c>
      <c r="F18" t="s">
        <v>633</v>
      </c>
      <c r="G18">
        <f>COUNTIF(PUNT_SeasonAVG!I:I,Team!C18)</f>
        <v>1</v>
      </c>
      <c r="H18" t="str">
        <f>IFERROR(INDEX(PUNT_SeasonAVG!I:I,MATCH($C18,PUNT_SeasonAVG!$I:$I,0)),INDEX(N:N,MATCH(C18,M:M,0)))</f>
        <v>Blake Griffin</v>
      </c>
      <c r="I18" t="str">
        <f>INDEX(PUNT_SeasonAVG!K:K,MATCH($H18,PUNT_SeasonAVG!$I:$I,0))</f>
        <v>DET</v>
      </c>
      <c r="J18" s="5">
        <f>IFERROR(INDEX(PUNT_SeasonAVG!B:B,MATCH($H18,PUNT_SeasonAVG!$I:$I,0)),999)</f>
        <v>93</v>
      </c>
      <c r="K18">
        <f t="shared" ca="1" si="0"/>
        <v>6</v>
      </c>
    </row>
    <row r="19" spans="1:11" x14ac:dyDescent="0.2">
      <c r="A19" t="s">
        <v>1646</v>
      </c>
      <c r="B19">
        <v>5185</v>
      </c>
      <c r="C19" t="s">
        <v>70</v>
      </c>
      <c r="D19" t="s">
        <v>650</v>
      </c>
      <c r="E19">
        <v>34</v>
      </c>
      <c r="F19" t="s">
        <v>259</v>
      </c>
      <c r="G19">
        <f>COUNTIF(PUNT_SeasonAVG!I:I,Team!C19)</f>
        <v>1</v>
      </c>
      <c r="H19" t="str">
        <f>IFERROR(INDEX(PUNT_SeasonAVG!I:I,MATCH($C19,PUNT_SeasonAVG!$I:$I,0)),INDEX(N:N,MATCH(C19,M:M,0)))</f>
        <v>Giannis Antetokounmpo</v>
      </c>
      <c r="I19" t="str">
        <f>INDEX(PUNT_SeasonAVG!K:K,MATCH($H19,PUNT_SeasonAVG!$I:$I,0))</f>
        <v>MIL</v>
      </c>
      <c r="J19" s="5">
        <f>IFERROR(INDEX(PUNT_SeasonAVG!B:B,MATCH($H19,PUNT_SeasonAVG!$I:$I,0)),999)</f>
        <v>28</v>
      </c>
      <c r="K19">
        <f t="shared" ca="1" si="0"/>
        <v>3</v>
      </c>
    </row>
    <row r="20" spans="1:11" x14ac:dyDescent="0.2">
      <c r="A20" t="s">
        <v>1646</v>
      </c>
      <c r="B20">
        <v>5187</v>
      </c>
      <c r="C20" t="s">
        <v>169</v>
      </c>
      <c r="D20" t="s">
        <v>94</v>
      </c>
      <c r="E20">
        <v>17</v>
      </c>
      <c r="F20" t="s">
        <v>258</v>
      </c>
      <c r="G20">
        <f>COUNTIF(PUNT_SeasonAVG!I:I,Team!C20)</f>
        <v>1</v>
      </c>
      <c r="H20" t="str">
        <f>IFERROR(INDEX(PUNT_SeasonAVG!I:I,MATCH($C20,PUNT_SeasonAVG!$I:$I,0)),INDEX(N:N,MATCH(C20,M:M,0)))</f>
        <v>Dennis Schroder</v>
      </c>
      <c r="I20" t="str">
        <f>INDEX(PUNT_SeasonAVG!K:K,MATCH($H20,PUNT_SeasonAVG!$I:$I,0))</f>
        <v>OKC</v>
      </c>
      <c r="J20" s="5">
        <f>IFERROR(INDEX(PUNT_SeasonAVG!B:B,MATCH($H20,PUNT_SeasonAVG!$I:$I,0)),999)</f>
        <v>121</v>
      </c>
      <c r="K20">
        <f t="shared" ca="1" si="0"/>
        <v>8</v>
      </c>
    </row>
    <row r="21" spans="1:11" x14ac:dyDescent="0.2">
      <c r="A21" t="s">
        <v>1646</v>
      </c>
      <c r="B21">
        <v>5194</v>
      </c>
      <c r="C21" t="s">
        <v>423</v>
      </c>
      <c r="D21" t="s">
        <v>662</v>
      </c>
      <c r="E21">
        <v>11</v>
      </c>
      <c r="F21" t="s">
        <v>620</v>
      </c>
      <c r="G21">
        <f>COUNTIF(PUNT_SeasonAVG!I:I,Team!C21)</f>
        <v>1</v>
      </c>
      <c r="H21" t="str">
        <f>IFERROR(INDEX(PUNT_SeasonAVG!I:I,MATCH($C21,PUNT_SeasonAVG!$I:$I,0)),INDEX(N:N,MATCH(C21,M:M,0)))</f>
        <v>Tim Hardaway Jr.</v>
      </c>
      <c r="I21" t="str">
        <f>INDEX(PUNT_SeasonAVG!K:K,MATCH($H21,PUNT_SeasonAVG!$I:$I,0))</f>
        <v>DAL</v>
      </c>
      <c r="J21" s="5">
        <f>IFERROR(INDEX(PUNT_SeasonAVG!B:B,MATCH($H21,PUNT_SeasonAVG!$I:$I,0)),999)</f>
        <v>204</v>
      </c>
      <c r="K21">
        <f t="shared" ca="1" si="0"/>
        <v>13</v>
      </c>
    </row>
    <row r="22" spans="1:11" x14ac:dyDescent="0.2">
      <c r="A22" t="s">
        <v>1646</v>
      </c>
      <c r="B22">
        <v>5318</v>
      </c>
      <c r="C22" t="s">
        <v>200</v>
      </c>
      <c r="D22" t="s">
        <v>765</v>
      </c>
      <c r="E22">
        <v>30</v>
      </c>
      <c r="F22" t="s">
        <v>633</v>
      </c>
      <c r="G22">
        <f>COUNTIF(PUNT_SeasonAVG!I:I,Team!C22)</f>
        <v>1</v>
      </c>
      <c r="H22" t="str">
        <f>IFERROR(INDEX(PUNT_SeasonAVG!I:I,MATCH($C22,PUNT_SeasonAVG!$I:$I,0)),INDEX(N:N,MATCH(C22,M:M,0)))</f>
        <v>Julius Randle</v>
      </c>
      <c r="I22" t="str">
        <f>INDEX(PUNT_SeasonAVG!K:K,MATCH($H22,PUNT_SeasonAVG!$I:$I,0))</f>
        <v>NYK</v>
      </c>
      <c r="J22" s="5">
        <f>IFERROR(INDEX(PUNT_SeasonAVG!B:B,MATCH($H22,PUNT_SeasonAVG!$I:$I,0)),999)</f>
        <v>133</v>
      </c>
      <c r="K22">
        <f t="shared" ca="1" si="0"/>
        <v>9</v>
      </c>
    </row>
    <row r="23" spans="1:11" x14ac:dyDescent="0.2">
      <c r="A23" t="s">
        <v>1646</v>
      </c>
      <c r="B23">
        <v>5600</v>
      </c>
      <c r="C23" t="s">
        <v>109</v>
      </c>
      <c r="D23" t="s">
        <v>694</v>
      </c>
      <c r="E23">
        <v>25</v>
      </c>
      <c r="F23" t="s">
        <v>258</v>
      </c>
      <c r="G23">
        <f>COUNTIF(PUNT_SeasonAVG!I:I,Team!C23)</f>
        <v>1</v>
      </c>
      <c r="H23" t="str">
        <f>IFERROR(INDEX(PUNT_SeasonAVG!I:I,MATCH($C23,PUNT_SeasonAVG!$I:$I,0)),INDEX(N:N,MATCH(C23,M:M,0)))</f>
        <v>Ben Simmons</v>
      </c>
      <c r="I23" t="str">
        <f>INDEX(PUNT_SeasonAVG!K:K,MATCH($H23,PUNT_SeasonAVG!$I:$I,0))</f>
        <v>PHI</v>
      </c>
      <c r="J23" s="5">
        <f>IFERROR(INDEX(PUNT_SeasonAVG!B:B,MATCH($H23,PUNT_SeasonAVG!$I:$I,0)),999)</f>
        <v>38</v>
      </c>
      <c r="K23">
        <f t="shared" ca="1" si="0"/>
        <v>4</v>
      </c>
    </row>
    <row r="24" spans="1:11" x14ac:dyDescent="0.2">
      <c r="A24" t="s">
        <v>1646</v>
      </c>
      <c r="B24">
        <v>5638</v>
      </c>
      <c r="C24" t="s">
        <v>122</v>
      </c>
      <c r="D24" t="s">
        <v>711</v>
      </c>
      <c r="E24">
        <v>27</v>
      </c>
      <c r="F24" t="s">
        <v>258</v>
      </c>
      <c r="G24">
        <f>COUNTIF(PUNT_SeasonAVG!I:I,Team!C24)</f>
        <v>1</v>
      </c>
      <c r="H24" t="str">
        <f>IFERROR(INDEX(PUNT_SeasonAVG!I:I,MATCH($C24,PUNT_SeasonAVG!$I:$I,0)),INDEX(N:N,MATCH(C24,M:M,0)))</f>
        <v>Jamal Murray</v>
      </c>
      <c r="I24" t="str">
        <f>INDEX(PUNT_SeasonAVG!K:K,MATCH($H24,PUNT_SeasonAVG!$I:$I,0))</f>
        <v>DEN</v>
      </c>
      <c r="J24" s="5">
        <f>IFERROR(INDEX(PUNT_SeasonAVG!B:B,MATCH($H24,PUNT_SeasonAVG!$I:$I,0)),999)</f>
        <v>27</v>
      </c>
      <c r="K24">
        <f t="shared" ca="1" si="0"/>
        <v>2</v>
      </c>
    </row>
    <row r="25" spans="1:11" x14ac:dyDescent="0.2">
      <c r="A25" t="s">
        <v>1646</v>
      </c>
      <c r="B25">
        <v>5769</v>
      </c>
      <c r="C25" t="s">
        <v>126</v>
      </c>
      <c r="D25" t="s">
        <v>644</v>
      </c>
      <c r="E25">
        <v>24</v>
      </c>
      <c r="F25" t="s">
        <v>259</v>
      </c>
      <c r="G25">
        <f>COUNTIF(PUNT_SeasonAVG!I:I,Team!C25)</f>
        <v>1</v>
      </c>
      <c r="H25" t="str">
        <f>IFERROR(INDEX(PUNT_SeasonAVG!I:I,MATCH($C25,PUNT_SeasonAVG!$I:$I,0)),INDEX(N:N,MATCH(C25,M:M,0)))</f>
        <v>Lauri Markkanen</v>
      </c>
      <c r="I25" t="str">
        <f>INDEX(PUNT_SeasonAVG!K:K,MATCH($H25,PUNT_SeasonAVG!$I:$I,0))</f>
        <v>CHI</v>
      </c>
      <c r="J25" s="5">
        <f>IFERROR(INDEX(PUNT_SeasonAVG!B:B,MATCH($H25,PUNT_SeasonAVG!$I:$I,0)),999)</f>
        <v>95</v>
      </c>
      <c r="K25">
        <f t="shared" ca="1" si="0"/>
        <v>7</v>
      </c>
    </row>
    <row r="26" spans="1:11" x14ac:dyDescent="0.2">
      <c r="A26" t="s">
        <v>1646</v>
      </c>
      <c r="B26">
        <v>6014</v>
      </c>
      <c r="C26" t="s">
        <v>38</v>
      </c>
      <c r="D26" t="s">
        <v>662</v>
      </c>
      <c r="E26">
        <v>77</v>
      </c>
      <c r="F26" t="s">
        <v>620</v>
      </c>
      <c r="G26">
        <f>COUNTIF(PUNT_SeasonAVG!I:I,Team!C26)</f>
        <v>1</v>
      </c>
      <c r="H26" t="str">
        <f>IFERROR(INDEX(PUNT_SeasonAVG!I:I,MATCH($C26,PUNT_SeasonAVG!$I:$I,0)),INDEX(N:N,MATCH(C26,M:M,0)))</f>
        <v>Luka Doncic</v>
      </c>
      <c r="I26" t="str">
        <f>INDEX(PUNT_SeasonAVG!K:K,MATCH($H26,PUNT_SeasonAVG!$I:$I,0))</f>
        <v>DAL</v>
      </c>
      <c r="J26" s="5">
        <f>IFERROR(INDEX(PUNT_SeasonAVG!B:B,MATCH($H26,PUNT_SeasonAVG!$I:$I,0)),999)</f>
        <v>3</v>
      </c>
      <c r="K26">
        <f t="shared" ca="1" si="0"/>
        <v>1</v>
      </c>
    </row>
    <row r="27" spans="1:11" x14ac:dyDescent="0.2">
      <c r="A27" t="s">
        <v>1646</v>
      </c>
      <c r="B27">
        <v>6045</v>
      </c>
      <c r="C27" t="s">
        <v>95</v>
      </c>
      <c r="D27" t="s">
        <v>678</v>
      </c>
      <c r="E27">
        <v>4</v>
      </c>
      <c r="F27" t="s">
        <v>258</v>
      </c>
      <c r="G27">
        <f>COUNTIF(PUNT_SeasonAVG!I:I,Team!C27)</f>
        <v>1</v>
      </c>
      <c r="H27" t="str">
        <f>IFERROR(INDEX(PUNT_SeasonAVG!I:I,MATCH($C27,PUNT_SeasonAVG!$I:$I,0)),INDEX(N:N,MATCH(C27,M:M,0)))</f>
        <v>Devonte' Graham</v>
      </c>
      <c r="I27" t="str">
        <f>INDEX(PUNT_SeasonAVG!K:K,MATCH($H27,PUNT_SeasonAVG!$I:$I,0))</f>
        <v>CHA</v>
      </c>
      <c r="J27" s="5">
        <f>IFERROR(INDEX(PUNT_SeasonAVG!B:B,MATCH($H27,PUNT_SeasonAVG!$I:$I,0)),999)</f>
        <v>40</v>
      </c>
      <c r="K27">
        <f t="shared" ca="1" si="0"/>
        <v>5</v>
      </c>
    </row>
    <row r="28" spans="1:11" x14ac:dyDescent="0.2">
      <c r="A28" t="s">
        <v>1646</v>
      </c>
      <c r="B28">
        <v>6209</v>
      </c>
      <c r="C28" t="s">
        <v>182</v>
      </c>
      <c r="D28" t="s">
        <v>668</v>
      </c>
      <c r="E28">
        <v>15</v>
      </c>
      <c r="F28" t="s">
        <v>633</v>
      </c>
      <c r="G28">
        <f>COUNTIF(PUNT_SeasonAVG!I:I,Team!C28)</f>
        <v>1</v>
      </c>
      <c r="H28" t="str">
        <f>IFERROR(INDEX(PUNT_SeasonAVG!I:I,MATCH($C28,PUNT_SeasonAVG!$I:$I,0)),INDEX(N:N,MATCH(C28,M:M,0)))</f>
        <v>Brandon Clarke</v>
      </c>
      <c r="I28" t="str">
        <f>INDEX(PUNT_SeasonAVG!K:K,MATCH($H28,PUNT_SeasonAVG!$I:$I,0))</f>
        <v>MEM</v>
      </c>
      <c r="J28" s="5">
        <f>IFERROR(INDEX(PUNT_SeasonAVG!B:B,MATCH($H28,PUNT_SeasonAVG!$I:$I,0)),999)</f>
        <v>139</v>
      </c>
      <c r="K28">
        <f t="shared" ca="1" si="0"/>
        <v>11</v>
      </c>
    </row>
    <row r="29" spans="1:11" x14ac:dyDescent="0.2">
      <c r="A29" t="s">
        <v>1652</v>
      </c>
      <c r="B29">
        <v>4163</v>
      </c>
      <c r="C29" t="s">
        <v>140</v>
      </c>
      <c r="D29" t="s">
        <v>628</v>
      </c>
      <c r="E29">
        <v>17</v>
      </c>
      <c r="F29" t="s">
        <v>259</v>
      </c>
      <c r="G29">
        <f>COUNTIF(PUNT_SeasonAVG!I:I,Team!C29)</f>
        <v>1</v>
      </c>
      <c r="H29" t="str">
        <f>IFERROR(INDEX(PUNT_SeasonAVG!I:I,MATCH($C29,PUNT_SeasonAVG!$I:$I,0)),INDEX(N:N,MATCH(C29,M:M,0)))</f>
        <v>P.J. Tucker</v>
      </c>
      <c r="I29" t="str">
        <f>INDEX(PUNT_SeasonAVG!K:K,MATCH($H29,PUNT_SeasonAVG!$I:$I,0))</f>
        <v>HOU</v>
      </c>
      <c r="J29" s="5">
        <f>IFERROR(INDEX(PUNT_SeasonAVG!B:B,MATCH($H29,PUNT_SeasonAVG!$I:$I,0)),999)</f>
        <v>86</v>
      </c>
      <c r="K29">
        <f t="shared" ca="1" si="0"/>
        <v>9</v>
      </c>
    </row>
    <row r="30" spans="1:11" x14ac:dyDescent="0.2">
      <c r="A30" t="s">
        <v>1652</v>
      </c>
      <c r="B30">
        <v>4468</v>
      </c>
      <c r="C30" t="s">
        <v>102</v>
      </c>
      <c r="D30" t="s">
        <v>94</v>
      </c>
      <c r="E30">
        <v>8</v>
      </c>
      <c r="F30" t="s">
        <v>259</v>
      </c>
      <c r="G30">
        <f>COUNTIF(PUNT_SeasonAVG!I:I,Team!C30)</f>
        <v>1</v>
      </c>
      <c r="H30" t="str">
        <f>IFERROR(INDEX(PUNT_SeasonAVG!I:I,MATCH($C30,PUNT_SeasonAVG!$I:$I,0)),INDEX(N:N,MATCH(C30,M:M,0)))</f>
        <v>Danilo Gallinari</v>
      </c>
      <c r="I30" t="str">
        <f>INDEX(PUNT_SeasonAVG!K:K,MATCH($H30,PUNT_SeasonAVG!$I:$I,0))</f>
        <v>OKC</v>
      </c>
      <c r="J30" s="5">
        <f>IFERROR(INDEX(PUNT_SeasonAVG!B:B,MATCH($H30,PUNT_SeasonAVG!$I:$I,0)),999)</f>
        <v>59</v>
      </c>
      <c r="K30">
        <f t="shared" ca="1" si="0"/>
        <v>5</v>
      </c>
    </row>
    <row r="31" spans="1:11" x14ac:dyDescent="0.2">
      <c r="A31" t="s">
        <v>1652</v>
      </c>
      <c r="B31">
        <v>4612</v>
      </c>
      <c r="C31" t="s">
        <v>58</v>
      </c>
      <c r="D31" t="s">
        <v>659</v>
      </c>
      <c r="E31">
        <v>30</v>
      </c>
      <c r="F31" t="s">
        <v>258</v>
      </c>
      <c r="G31">
        <f>COUNTIF(PUNT_SeasonAVG!I:I,Team!C31)</f>
        <v>1</v>
      </c>
      <c r="H31" t="str">
        <f>IFERROR(INDEX(PUNT_SeasonAVG!I:I,MATCH($C31,PUNT_SeasonAVG!$I:$I,0)),INDEX(N:N,MATCH(C31,M:M,0)))</f>
        <v>Stephen Curry</v>
      </c>
      <c r="I31" t="str">
        <f>INDEX(PUNT_SeasonAVG!K:K,MATCH($H31,PUNT_SeasonAVG!$I:$I,0))</f>
        <v>GSW</v>
      </c>
      <c r="J31" s="5">
        <f>IFERROR(INDEX(PUNT_SeasonAVG!B:B,MATCH($H31,PUNT_SeasonAVG!$I:$I,0)),999)</f>
        <v>11</v>
      </c>
      <c r="K31">
        <f t="shared" ca="1" si="0"/>
        <v>1</v>
      </c>
    </row>
    <row r="32" spans="1:11" x14ac:dyDescent="0.2">
      <c r="A32" t="s">
        <v>1652</v>
      </c>
      <c r="B32">
        <v>4647</v>
      </c>
      <c r="C32" t="s">
        <v>190</v>
      </c>
      <c r="D32" t="s">
        <v>35</v>
      </c>
      <c r="E32">
        <v>21</v>
      </c>
      <c r="F32" t="s">
        <v>258</v>
      </c>
      <c r="G32">
        <f>COUNTIF(PUNT_SeasonAVG!I:I,Team!C32)</f>
        <v>1</v>
      </c>
      <c r="H32" t="str">
        <f>IFERROR(INDEX(PUNT_SeasonAVG!I:I,MATCH($C32,PUNT_SeasonAVG!$I:$I,0)),INDEX(N:N,MATCH(C32,M:M,0)))</f>
        <v>Patrick Beverley</v>
      </c>
      <c r="I32" t="str">
        <f>INDEX(PUNT_SeasonAVG!K:K,MATCH($H32,PUNT_SeasonAVG!$I:$I,0))</f>
        <v>LAC</v>
      </c>
      <c r="J32" s="5">
        <f>IFERROR(INDEX(PUNT_SeasonAVG!B:B,MATCH($H32,PUNT_SeasonAVG!$I:$I,0)),999)</f>
        <v>94</v>
      </c>
      <c r="K32">
        <f t="shared" ca="1" si="0"/>
        <v>10</v>
      </c>
    </row>
    <row r="33" spans="1:11" x14ac:dyDescent="0.2">
      <c r="A33" t="s">
        <v>1652</v>
      </c>
      <c r="B33">
        <v>4749</v>
      </c>
      <c r="C33" t="s">
        <v>142</v>
      </c>
      <c r="D33" t="s">
        <v>650</v>
      </c>
      <c r="E33">
        <v>6</v>
      </c>
      <c r="F33" t="s">
        <v>258</v>
      </c>
      <c r="G33">
        <f>COUNTIF(PUNT_SeasonAVG!I:I,Team!C33)</f>
        <v>1</v>
      </c>
      <c r="H33" t="str">
        <f>IFERROR(INDEX(PUNT_SeasonAVG!I:I,MATCH($C33,PUNT_SeasonAVG!$I:$I,0)),INDEX(N:N,MATCH(C33,M:M,0)))</f>
        <v>Eric Bledsoe</v>
      </c>
      <c r="I33" t="str">
        <f>INDEX(PUNT_SeasonAVG!K:K,MATCH($H33,PUNT_SeasonAVG!$I:$I,0))</f>
        <v>MIL</v>
      </c>
      <c r="J33" s="5">
        <f>IFERROR(INDEX(PUNT_SeasonAVG!B:B,MATCH($H33,PUNT_SeasonAVG!$I:$I,0)),999)</f>
        <v>76</v>
      </c>
      <c r="K33">
        <f t="shared" ca="1" si="0"/>
        <v>7</v>
      </c>
    </row>
    <row r="34" spans="1:11" x14ac:dyDescent="0.2">
      <c r="A34" t="s">
        <v>1652</v>
      </c>
      <c r="B34">
        <v>4895</v>
      </c>
      <c r="C34" t="s">
        <v>105</v>
      </c>
      <c r="D34" t="s">
        <v>765</v>
      </c>
      <c r="E34">
        <v>13</v>
      </c>
      <c r="F34" t="s">
        <v>259</v>
      </c>
      <c r="G34">
        <f>COUNTIF(PUNT_SeasonAVG!I:I,Team!C34)</f>
        <v>1</v>
      </c>
      <c r="H34" t="str">
        <f>IFERROR(INDEX(PUNT_SeasonAVG!I:I,MATCH($C34,PUNT_SeasonAVG!$I:$I,0)),INDEX(N:N,MATCH(C34,M:M,0)))</f>
        <v>Marcus Morris</v>
      </c>
      <c r="I34" t="str">
        <f>INDEX(PUNT_SeasonAVG!K:K,MATCH($H34,PUNT_SeasonAVG!$I:$I,0))</f>
        <v>NYK</v>
      </c>
      <c r="J34" s="5">
        <f>IFERROR(INDEX(PUNT_SeasonAVG!B:B,MATCH($H34,PUNT_SeasonAVG!$I:$I,0)),999)</f>
        <v>45</v>
      </c>
      <c r="K34">
        <f t="shared" ca="1" si="0"/>
        <v>4</v>
      </c>
    </row>
    <row r="35" spans="1:11" x14ac:dyDescent="0.2">
      <c r="A35" t="s">
        <v>1652</v>
      </c>
      <c r="B35">
        <v>5153</v>
      </c>
      <c r="C35" t="s">
        <v>867</v>
      </c>
      <c r="D35" t="s">
        <v>796</v>
      </c>
      <c r="E35">
        <v>4</v>
      </c>
      <c r="F35" t="s">
        <v>258</v>
      </c>
      <c r="G35">
        <f>COUNTIF(PUNT_SeasonAVG!I:I,Team!C35)</f>
        <v>0</v>
      </c>
      <c r="H35" t="e">
        <f>IFERROR(INDEX(PUNT_SeasonAVG!I:I,MATCH($C35,PUNT_SeasonAVG!$I:$I,0)),INDEX(N:N,MATCH(C35,M:M,0)))</f>
        <v>#N/A</v>
      </c>
      <c r="I35" t="e">
        <f>INDEX(PUNT_SeasonAVG!K:K,MATCH($H35,PUNT_SeasonAVG!$I:$I,0))</f>
        <v>#N/A</v>
      </c>
      <c r="J35" s="5">
        <f>IFERROR(INDEX(PUNT_SeasonAVG!B:B,MATCH($H35,PUNT_SeasonAVG!$I:$I,0)),999)</f>
        <v>999</v>
      </c>
      <c r="K35">
        <f t="shared" ca="1" si="0"/>
        <v>15</v>
      </c>
    </row>
    <row r="36" spans="1:11" x14ac:dyDescent="0.2">
      <c r="A36" t="s">
        <v>1652</v>
      </c>
      <c r="B36">
        <v>5317</v>
      </c>
      <c r="C36" t="s">
        <v>120</v>
      </c>
      <c r="D36" t="s">
        <v>788</v>
      </c>
      <c r="E36">
        <v>36</v>
      </c>
      <c r="F36" t="s">
        <v>258</v>
      </c>
      <c r="G36">
        <f>COUNTIF(PUNT_SeasonAVG!I:I,Team!C36)</f>
        <v>1</v>
      </c>
      <c r="H36" t="str">
        <f>IFERROR(INDEX(PUNT_SeasonAVG!I:I,MATCH($C36,PUNT_SeasonAVG!$I:$I,0)),INDEX(N:N,MATCH(C36,M:M,0)))</f>
        <v>Marcus Smart</v>
      </c>
      <c r="I36" t="str">
        <f>INDEX(PUNT_SeasonAVG!K:K,MATCH($H36,PUNT_SeasonAVG!$I:$I,0))</f>
        <v>BOS</v>
      </c>
      <c r="J36" s="5">
        <f>IFERROR(INDEX(PUNT_SeasonAVG!B:B,MATCH($H36,PUNT_SeasonAVG!$I:$I,0)),999)</f>
        <v>44</v>
      </c>
      <c r="K36">
        <f t="shared" ca="1" si="0"/>
        <v>3</v>
      </c>
    </row>
    <row r="37" spans="1:11" x14ac:dyDescent="0.2">
      <c r="A37" t="s">
        <v>1652</v>
      </c>
      <c r="B37">
        <v>5336</v>
      </c>
      <c r="C37" t="s">
        <v>144</v>
      </c>
      <c r="D37" t="s">
        <v>628</v>
      </c>
      <c r="E37">
        <v>15</v>
      </c>
      <c r="F37" t="s">
        <v>633</v>
      </c>
      <c r="G37">
        <f>COUNTIF(PUNT_SeasonAVG!I:I,Team!C37)</f>
        <v>1</v>
      </c>
      <c r="H37" t="str">
        <f>IFERROR(INDEX(PUNT_SeasonAVG!I:I,MATCH($C37,PUNT_SeasonAVG!$I:$I,0)),INDEX(N:N,MATCH(C37,M:M,0)))</f>
        <v>Clint Capela</v>
      </c>
      <c r="I37" t="str">
        <f>INDEX(PUNT_SeasonAVG!K:K,MATCH($H37,PUNT_SeasonAVG!$I:$I,0))</f>
        <v>HOU</v>
      </c>
      <c r="J37" s="5">
        <f>IFERROR(INDEX(PUNT_SeasonAVG!B:B,MATCH($H37,PUNT_SeasonAVG!$I:$I,0)),999)</f>
        <v>78</v>
      </c>
      <c r="K37">
        <f t="shared" ca="1" si="0"/>
        <v>8</v>
      </c>
    </row>
    <row r="38" spans="1:11" x14ac:dyDescent="0.2">
      <c r="A38" t="s">
        <v>1652</v>
      </c>
      <c r="B38">
        <v>5356</v>
      </c>
      <c r="C38" t="s">
        <v>452</v>
      </c>
      <c r="D38" t="s">
        <v>662</v>
      </c>
      <c r="E38">
        <v>7</v>
      </c>
      <c r="F38" t="s">
        <v>633</v>
      </c>
      <c r="G38">
        <f>COUNTIF(PUNT_SeasonAVG!I:I,Team!C38)</f>
        <v>1</v>
      </c>
      <c r="H38" t="str">
        <f>IFERROR(INDEX(PUNT_SeasonAVG!I:I,MATCH($C38,PUNT_SeasonAVG!$I:$I,0)),INDEX(N:N,MATCH(C38,M:M,0)))</f>
        <v>Dwight Powell</v>
      </c>
      <c r="I38" t="str">
        <f>INDEX(PUNT_SeasonAVG!K:K,MATCH($H38,PUNT_SeasonAVG!$I:$I,0))</f>
        <v>DAL</v>
      </c>
      <c r="J38" s="5">
        <f>IFERROR(INDEX(PUNT_SeasonAVG!B:B,MATCH($H38,PUNT_SeasonAVG!$I:$I,0)),999)</f>
        <v>284</v>
      </c>
      <c r="K38">
        <f t="shared" ca="1" si="0"/>
        <v>14</v>
      </c>
    </row>
    <row r="39" spans="1:11" x14ac:dyDescent="0.2">
      <c r="A39" t="s">
        <v>1652</v>
      </c>
      <c r="B39">
        <v>5388</v>
      </c>
      <c r="C39" t="s">
        <v>184</v>
      </c>
      <c r="D39" t="s">
        <v>636</v>
      </c>
      <c r="E39">
        <v>9</v>
      </c>
      <c r="F39" t="s">
        <v>258</v>
      </c>
      <c r="G39">
        <f>COUNTIF(PUNT_SeasonAVG!I:I,Team!C39)</f>
        <v>1</v>
      </c>
      <c r="H39" t="str">
        <f>IFERROR(INDEX(PUNT_SeasonAVG!I:I,MATCH($C39,PUNT_SeasonAVG!$I:$I,0)),INDEX(N:N,MATCH(C39,M:M,0)))</f>
        <v>Langston Galloway</v>
      </c>
      <c r="I39" t="str">
        <f>INDEX(PUNT_SeasonAVG!K:K,MATCH($H39,PUNT_SeasonAVG!$I:$I,0))</f>
        <v>DET</v>
      </c>
      <c r="J39" s="5">
        <f>IFERROR(INDEX(PUNT_SeasonAVG!B:B,MATCH($H39,PUNT_SeasonAVG!$I:$I,0)),999)</f>
        <v>132</v>
      </c>
      <c r="K39">
        <f t="shared" ca="1" si="0"/>
        <v>12</v>
      </c>
    </row>
    <row r="40" spans="1:11" x14ac:dyDescent="0.2">
      <c r="A40" t="s">
        <v>1652</v>
      </c>
      <c r="B40">
        <v>5471</v>
      </c>
      <c r="C40" t="s">
        <v>103</v>
      </c>
      <c r="D40" t="s">
        <v>796</v>
      </c>
      <c r="E40">
        <v>33</v>
      </c>
      <c r="F40" t="s">
        <v>633</v>
      </c>
      <c r="G40">
        <f>COUNTIF(PUNT_SeasonAVG!I:I,Team!C40)</f>
        <v>1</v>
      </c>
      <c r="H40" t="str">
        <f>IFERROR(INDEX(PUNT_SeasonAVG!I:I,MATCH($C40,PUNT_SeasonAVG!$I:$I,0)),INDEX(N:N,MATCH(C40,M:M,0)))</f>
        <v>Myles Turner</v>
      </c>
      <c r="I40" t="str">
        <f>INDEX(PUNT_SeasonAVG!K:K,MATCH($H40,PUNT_SeasonAVG!$I:$I,0))</f>
        <v>IND</v>
      </c>
      <c r="J40" s="5">
        <f>IFERROR(INDEX(PUNT_SeasonAVG!B:B,MATCH($H40,PUNT_SeasonAVG!$I:$I,0)),999)</f>
        <v>63</v>
      </c>
      <c r="K40">
        <f t="shared" ca="1" si="0"/>
        <v>6</v>
      </c>
    </row>
    <row r="41" spans="1:11" x14ac:dyDescent="0.2">
      <c r="A41" t="s">
        <v>1652</v>
      </c>
      <c r="B41">
        <v>5832</v>
      </c>
      <c r="C41" t="s">
        <v>91</v>
      </c>
      <c r="D41" t="s">
        <v>619</v>
      </c>
      <c r="E41">
        <v>20</v>
      </c>
      <c r="F41" t="s">
        <v>633</v>
      </c>
      <c r="G41">
        <f>COUNTIF(PUNT_SeasonAVG!I:I,Team!C41)</f>
        <v>1</v>
      </c>
      <c r="H41" t="str">
        <f>IFERROR(INDEX(PUNT_SeasonAVG!I:I,MATCH($C41,PUNT_SeasonAVG!$I:$I,0)),INDEX(N:N,MATCH(C41,M:M,0)))</f>
        <v>John Collins</v>
      </c>
      <c r="I41" t="str">
        <f>INDEX(PUNT_SeasonAVG!K:K,MATCH($H41,PUNT_SeasonAVG!$I:$I,0))</f>
        <v>ATL</v>
      </c>
      <c r="J41" s="5">
        <f>IFERROR(INDEX(PUNT_SeasonAVG!B:B,MATCH($H41,PUNT_SeasonAVG!$I:$I,0)),999)</f>
        <v>37</v>
      </c>
      <c r="K41">
        <f t="shared" ca="1" si="0"/>
        <v>2</v>
      </c>
    </row>
    <row r="42" spans="1:11" x14ac:dyDescent="0.2">
      <c r="A42" t="s">
        <v>1652</v>
      </c>
      <c r="B42">
        <v>5836</v>
      </c>
      <c r="C42" t="s">
        <v>1105</v>
      </c>
      <c r="D42" t="s">
        <v>708</v>
      </c>
      <c r="E42">
        <v>3</v>
      </c>
      <c r="F42" t="s">
        <v>259</v>
      </c>
      <c r="G42">
        <f>COUNTIF(PUNT_SeasonAVG!I:I,Team!C42)</f>
        <v>0</v>
      </c>
      <c r="H42" t="e">
        <f>IFERROR(INDEX(PUNT_SeasonAVG!I:I,MATCH($C42,PUNT_SeasonAVG!$I:$I,0)),INDEX(N:N,MATCH(C42,M:M,0)))</f>
        <v>#N/A</v>
      </c>
      <c r="I42" t="e">
        <f>INDEX(PUNT_SeasonAVG!K:K,MATCH($H42,PUNT_SeasonAVG!$I:$I,0))</f>
        <v>#N/A</v>
      </c>
      <c r="J42" s="5">
        <f>IFERROR(INDEX(PUNT_SeasonAVG!B:B,MATCH($H42,PUNT_SeasonAVG!$I:$I,0)),999)</f>
        <v>999</v>
      </c>
      <c r="K42">
        <f t="shared" ca="1" si="0"/>
        <v>15</v>
      </c>
    </row>
    <row r="43" spans="1:11" x14ac:dyDescent="0.2">
      <c r="A43" t="s">
        <v>1652</v>
      </c>
      <c r="B43">
        <v>5840</v>
      </c>
      <c r="C43" t="s">
        <v>362</v>
      </c>
      <c r="D43" t="s">
        <v>42</v>
      </c>
      <c r="E43">
        <v>0</v>
      </c>
      <c r="F43" t="s">
        <v>259</v>
      </c>
      <c r="G43">
        <f>COUNTIF(PUNT_SeasonAVG!I:I,Team!C43)</f>
        <v>1</v>
      </c>
      <c r="H43" t="str">
        <f>IFERROR(INDEX(PUNT_SeasonAVG!I:I,MATCH($C43,PUNT_SeasonAVG!$I:$I,0)),INDEX(N:N,MATCH(C43,M:M,0)))</f>
        <v>Kyle Kuzma</v>
      </c>
      <c r="I43" t="str">
        <f>INDEX(PUNT_SeasonAVG!K:K,MATCH($H43,PUNT_SeasonAVG!$I:$I,0))</f>
        <v>LAL</v>
      </c>
      <c r="J43" s="5">
        <f>IFERROR(INDEX(PUNT_SeasonAVG!B:B,MATCH($H43,PUNT_SeasonAVG!$I:$I,0)),999)</f>
        <v>219</v>
      </c>
      <c r="K43">
        <f t="shared" ca="1" si="0"/>
        <v>13</v>
      </c>
    </row>
    <row r="44" spans="1:11" x14ac:dyDescent="0.2">
      <c r="A44" t="s">
        <v>1652</v>
      </c>
      <c r="B44">
        <v>6023</v>
      </c>
      <c r="C44" t="s">
        <v>230</v>
      </c>
      <c r="D44" t="s">
        <v>678</v>
      </c>
      <c r="E44">
        <v>0</v>
      </c>
      <c r="F44" t="s">
        <v>259</v>
      </c>
      <c r="G44">
        <f>COUNTIF(PUNT_SeasonAVG!I:I,Team!C44)</f>
        <v>1</v>
      </c>
      <c r="H44" t="str">
        <f>IFERROR(INDEX(PUNT_SeasonAVG!I:I,MATCH($C44,PUNT_SeasonAVG!$I:$I,0)),INDEX(N:N,MATCH(C44,M:M,0)))</f>
        <v>Miles Bridges</v>
      </c>
      <c r="I44" t="str">
        <f>INDEX(PUNT_SeasonAVG!K:K,MATCH($H44,PUNT_SeasonAVG!$I:$I,0))</f>
        <v>CHA</v>
      </c>
      <c r="J44" s="5">
        <f>IFERROR(INDEX(PUNT_SeasonAVG!B:B,MATCH($H44,PUNT_SeasonAVG!$I:$I,0)),999)</f>
        <v>127</v>
      </c>
      <c r="K44">
        <f t="shared" ca="1" si="0"/>
        <v>11</v>
      </c>
    </row>
    <row r="45" spans="1:11" x14ac:dyDescent="0.2">
      <c r="A45" t="s">
        <v>1652</v>
      </c>
      <c r="B45">
        <v>6163</v>
      </c>
      <c r="C45" t="s">
        <v>1386</v>
      </c>
      <c r="D45" t="s">
        <v>704</v>
      </c>
      <c r="E45">
        <v>1</v>
      </c>
      <c r="F45" t="s">
        <v>259</v>
      </c>
      <c r="G45">
        <f>COUNTIF(PUNT_SeasonAVG!I:I,Team!C45)</f>
        <v>0</v>
      </c>
      <c r="H45" t="e">
        <f>IFERROR(INDEX(PUNT_SeasonAVG!I:I,MATCH($C45,PUNT_SeasonAVG!$I:$I,0)),INDEX(N:N,MATCH(C45,M:M,0)))</f>
        <v>#N/A</v>
      </c>
      <c r="I45" t="e">
        <f>INDEX(PUNT_SeasonAVG!K:K,MATCH($H45,PUNT_SeasonAVG!$I:$I,0))</f>
        <v>#N/A</v>
      </c>
      <c r="J45" s="5">
        <f>IFERROR(INDEX(PUNT_SeasonAVG!B:B,MATCH($H45,PUNT_SeasonAVG!$I:$I,0)),999)</f>
        <v>999</v>
      </c>
      <c r="K45">
        <f t="shared" ca="1" si="0"/>
        <v>15</v>
      </c>
    </row>
    <row r="46" spans="1:11" x14ac:dyDescent="0.2">
      <c r="A46" t="s">
        <v>1647</v>
      </c>
      <c r="B46">
        <v>3818</v>
      </c>
      <c r="C46" t="s">
        <v>379</v>
      </c>
      <c r="D46" t="s">
        <v>42</v>
      </c>
      <c r="E46">
        <v>39</v>
      </c>
      <c r="F46" t="s">
        <v>633</v>
      </c>
      <c r="G46">
        <f>COUNTIF(PUNT_SeasonAVG!I:I,Team!C46)</f>
        <v>1</v>
      </c>
      <c r="H46" t="str">
        <f>IFERROR(INDEX(PUNT_SeasonAVG!I:I,MATCH($C46,PUNT_SeasonAVG!$I:$I,0)),INDEX(N:N,MATCH(C46,M:M,0)))</f>
        <v>Dwight Howard</v>
      </c>
      <c r="I46" t="str">
        <f>INDEX(PUNT_SeasonAVG!K:K,MATCH($H46,PUNT_SeasonAVG!$I:$I,0))</f>
        <v>LAL</v>
      </c>
      <c r="J46" s="5">
        <f>IFERROR(INDEX(PUNT_SeasonAVG!B:B,MATCH($H46,PUNT_SeasonAVG!$I:$I,0)),999)</f>
        <v>237</v>
      </c>
      <c r="K46">
        <f t="shared" ca="1" si="0"/>
        <v>15</v>
      </c>
    </row>
    <row r="47" spans="1:11" x14ac:dyDescent="0.2">
      <c r="A47" t="s">
        <v>1647</v>
      </c>
      <c r="B47">
        <v>4622</v>
      </c>
      <c r="C47" t="s">
        <v>72</v>
      </c>
      <c r="D47" t="s">
        <v>704</v>
      </c>
      <c r="E47">
        <v>11</v>
      </c>
      <c r="F47" t="s">
        <v>258</v>
      </c>
      <c r="G47">
        <f>COUNTIF(PUNT_SeasonAVG!I:I,Team!C47)</f>
        <v>1</v>
      </c>
      <c r="H47" t="str">
        <f>IFERROR(INDEX(PUNT_SeasonAVG!I:I,MATCH($C47,PUNT_SeasonAVG!$I:$I,0)),INDEX(N:N,MATCH(C47,M:M,0)))</f>
        <v>Jrue Holiday</v>
      </c>
      <c r="I47" t="str">
        <f>INDEX(PUNT_SeasonAVG!K:K,MATCH($H47,PUNT_SeasonAVG!$I:$I,0))</f>
        <v>NOR</v>
      </c>
      <c r="J47" s="5">
        <f>IFERROR(INDEX(PUNT_SeasonAVG!B:B,MATCH($H47,PUNT_SeasonAVG!$I:$I,0)),999)</f>
        <v>12</v>
      </c>
      <c r="K47">
        <f t="shared" ca="1" si="0"/>
        <v>1</v>
      </c>
    </row>
    <row r="48" spans="1:11" x14ac:dyDescent="0.2">
      <c r="A48" t="s">
        <v>1647</v>
      </c>
      <c r="B48">
        <v>4901</v>
      </c>
      <c r="C48" t="s">
        <v>108</v>
      </c>
      <c r="D48" t="s">
        <v>694</v>
      </c>
      <c r="E48">
        <v>12</v>
      </c>
      <c r="F48" t="s">
        <v>259</v>
      </c>
      <c r="G48">
        <f>COUNTIF(PUNT_SeasonAVG!I:I,Team!C48)</f>
        <v>1</v>
      </c>
      <c r="H48" t="str">
        <f>IFERROR(INDEX(PUNT_SeasonAVG!I:I,MATCH($C48,PUNT_SeasonAVG!$I:$I,0)),INDEX(N:N,MATCH(C48,M:M,0)))</f>
        <v>Tobias Harris</v>
      </c>
      <c r="I48" t="str">
        <f>INDEX(PUNT_SeasonAVG!K:K,MATCH($H48,PUNT_SeasonAVG!$I:$I,0))</f>
        <v>PHI</v>
      </c>
      <c r="J48" s="5">
        <f>IFERROR(INDEX(PUNT_SeasonAVG!B:B,MATCH($H48,PUNT_SeasonAVG!$I:$I,0)),999)</f>
        <v>54</v>
      </c>
      <c r="K48">
        <f t="shared" ca="1" si="0"/>
        <v>7</v>
      </c>
    </row>
    <row r="49" spans="1:11" x14ac:dyDescent="0.2">
      <c r="A49" t="s">
        <v>1647</v>
      </c>
      <c r="B49">
        <v>5066</v>
      </c>
      <c r="C49" t="s">
        <v>163</v>
      </c>
      <c r="D49" t="s">
        <v>644</v>
      </c>
      <c r="E49">
        <v>31</v>
      </c>
      <c r="F49" t="s">
        <v>258</v>
      </c>
      <c r="G49">
        <f>COUNTIF(PUNT_SeasonAVG!I:I,Team!C49)</f>
        <v>1</v>
      </c>
      <c r="H49" t="str">
        <f>IFERROR(INDEX(PUNT_SeasonAVG!I:I,MATCH($C49,PUNT_SeasonAVG!$I:$I,0)),INDEX(N:N,MATCH(C49,M:M,0)))</f>
        <v>Tomas Satoransky</v>
      </c>
      <c r="I49" t="str">
        <f>INDEX(PUNT_SeasonAVG!K:K,MATCH($H49,PUNT_SeasonAVG!$I:$I,0))</f>
        <v>CHI</v>
      </c>
      <c r="J49" s="5">
        <f>IFERROR(INDEX(PUNT_SeasonAVG!B:B,MATCH($H49,PUNT_SeasonAVG!$I:$I,0)),999)</f>
        <v>92</v>
      </c>
      <c r="K49">
        <f t="shared" ca="1" si="0"/>
        <v>9</v>
      </c>
    </row>
    <row r="50" spans="1:11" x14ac:dyDescent="0.2">
      <c r="A50" t="s">
        <v>1647</v>
      </c>
      <c r="B50">
        <v>5157</v>
      </c>
      <c r="C50" t="s">
        <v>207</v>
      </c>
      <c r="D50" t="s">
        <v>94</v>
      </c>
      <c r="E50">
        <v>9</v>
      </c>
      <c r="F50" t="s">
        <v>633</v>
      </c>
      <c r="G50">
        <f>COUNTIF(PUNT_SeasonAVG!I:I,Team!C50)</f>
        <v>1</v>
      </c>
      <c r="H50" t="str">
        <f>IFERROR(INDEX(PUNT_SeasonAVG!I:I,MATCH($C50,PUNT_SeasonAVG!$I:$I,0)),INDEX(N:N,MATCH(C50,M:M,0)))</f>
        <v>Nerlens Noel</v>
      </c>
      <c r="I50" t="str">
        <f>INDEX(PUNT_SeasonAVG!K:K,MATCH($H50,PUNT_SeasonAVG!$I:$I,0))</f>
        <v>OKC</v>
      </c>
      <c r="J50" s="5">
        <f>IFERROR(INDEX(PUNT_SeasonAVG!B:B,MATCH($H50,PUNT_SeasonAVG!$I:$I,0)),999)</f>
        <v>123</v>
      </c>
      <c r="K50">
        <f t="shared" ca="1" si="0"/>
        <v>11</v>
      </c>
    </row>
    <row r="51" spans="1:11" x14ac:dyDescent="0.2">
      <c r="A51" t="s">
        <v>1647</v>
      </c>
      <c r="B51">
        <v>5330</v>
      </c>
      <c r="C51" t="s">
        <v>185</v>
      </c>
      <c r="D51" t="s">
        <v>711</v>
      </c>
      <c r="E51">
        <v>14</v>
      </c>
      <c r="F51" t="s">
        <v>620</v>
      </c>
      <c r="G51">
        <f>COUNTIF(PUNT_SeasonAVG!I:I,Team!C51)</f>
        <v>1</v>
      </c>
      <c r="H51" t="str">
        <f>IFERROR(INDEX(PUNT_SeasonAVG!I:I,MATCH($C51,PUNT_SeasonAVG!$I:$I,0)),INDEX(N:N,MATCH(C51,M:M,0)))</f>
        <v>Gary Harris</v>
      </c>
      <c r="I51" t="str">
        <f>INDEX(PUNT_SeasonAVG!K:K,MATCH($H51,PUNT_SeasonAVG!$I:$I,0))</f>
        <v>DEN</v>
      </c>
      <c r="J51" s="5">
        <f>IFERROR(INDEX(PUNT_SeasonAVG!B:B,MATCH($H51,PUNT_SeasonAVG!$I:$I,0)),999)</f>
        <v>158</v>
      </c>
      <c r="K51">
        <f t="shared" ca="1" si="0"/>
        <v>13</v>
      </c>
    </row>
    <row r="52" spans="1:11" x14ac:dyDescent="0.2">
      <c r="A52" t="s">
        <v>1647</v>
      </c>
      <c r="B52">
        <v>5338</v>
      </c>
      <c r="C52" t="s">
        <v>138</v>
      </c>
      <c r="D52" t="s">
        <v>673</v>
      </c>
      <c r="E52">
        <v>8</v>
      </c>
      <c r="F52" t="s">
        <v>620</v>
      </c>
      <c r="G52">
        <f>COUNTIF(PUNT_SeasonAVG!I:I,Team!C52)</f>
        <v>1</v>
      </c>
      <c r="H52" t="str">
        <f>IFERROR(INDEX(PUNT_SeasonAVG!I:I,MATCH($C52,PUNT_SeasonAVG!$I:$I,0)),INDEX(N:N,MATCH(C52,M:M,0)))</f>
        <v>Bogdan Bogdanovic</v>
      </c>
      <c r="I52" t="str">
        <f>INDEX(PUNT_SeasonAVG!K:K,MATCH($H52,PUNT_SeasonAVG!$I:$I,0))</f>
        <v>SAC</v>
      </c>
      <c r="J52" s="5">
        <f>IFERROR(INDEX(PUNT_SeasonAVG!B:B,MATCH($H52,PUNT_SeasonAVG!$I:$I,0)),999)</f>
        <v>51</v>
      </c>
      <c r="K52">
        <f t="shared" ca="1" si="0"/>
        <v>5</v>
      </c>
    </row>
    <row r="53" spans="1:11" x14ac:dyDescent="0.2">
      <c r="A53" t="s">
        <v>1647</v>
      </c>
      <c r="B53">
        <v>5352</v>
      </c>
      <c r="C53" t="s">
        <v>85</v>
      </c>
      <c r="D53" t="s">
        <v>711</v>
      </c>
      <c r="E53">
        <v>15</v>
      </c>
      <c r="F53" t="s">
        <v>633</v>
      </c>
      <c r="G53">
        <f>COUNTIF(PUNT_SeasonAVG!I:I,Team!C53)</f>
        <v>1</v>
      </c>
      <c r="H53" t="str">
        <f>IFERROR(INDEX(PUNT_SeasonAVG!I:I,MATCH($C53,PUNT_SeasonAVG!$I:$I,0)),INDEX(N:N,MATCH(C53,M:M,0)))</f>
        <v>Nikola Jokic</v>
      </c>
      <c r="I53" t="str">
        <f>INDEX(PUNT_SeasonAVG!K:K,MATCH($H53,PUNT_SeasonAVG!$I:$I,0))</f>
        <v>DEN</v>
      </c>
      <c r="J53" s="5">
        <f>IFERROR(INDEX(PUNT_SeasonAVG!B:B,MATCH($H53,PUNT_SeasonAVG!$I:$I,0)),999)</f>
        <v>33</v>
      </c>
      <c r="K53">
        <f t="shared" ca="1" si="0"/>
        <v>4</v>
      </c>
    </row>
    <row r="54" spans="1:11" x14ac:dyDescent="0.2">
      <c r="A54" t="s">
        <v>1647</v>
      </c>
      <c r="B54">
        <v>5636</v>
      </c>
      <c r="C54" t="s">
        <v>186</v>
      </c>
      <c r="D54" t="s">
        <v>644</v>
      </c>
      <c r="E54">
        <v>32</v>
      </c>
      <c r="F54" t="s">
        <v>258</v>
      </c>
      <c r="G54">
        <f>COUNTIF(PUNT_SeasonAVG!I:I,Team!C54)</f>
        <v>1</v>
      </c>
      <c r="H54" t="str">
        <f>IFERROR(INDEX(PUNT_SeasonAVG!I:I,MATCH($C54,PUNT_SeasonAVG!$I:$I,0)),INDEX(N:N,MATCH(C54,M:M,0)))</f>
        <v>Kris Dunn</v>
      </c>
      <c r="I54" t="str">
        <f>INDEX(PUNT_SeasonAVG!K:K,MATCH($H54,PUNT_SeasonAVG!$I:$I,0))</f>
        <v>CHI</v>
      </c>
      <c r="J54" s="5">
        <f>IFERROR(INDEX(PUNT_SeasonAVG!B:B,MATCH($H54,PUNT_SeasonAVG!$I:$I,0)),999)</f>
        <v>136</v>
      </c>
      <c r="K54">
        <f t="shared" ca="1" si="0"/>
        <v>12</v>
      </c>
    </row>
    <row r="55" spans="1:11" x14ac:dyDescent="0.2">
      <c r="A55" t="s">
        <v>1647</v>
      </c>
      <c r="B55">
        <v>5767</v>
      </c>
      <c r="C55" t="s">
        <v>155</v>
      </c>
      <c r="D55" t="s">
        <v>673</v>
      </c>
      <c r="E55">
        <v>5</v>
      </c>
      <c r="F55" t="s">
        <v>258</v>
      </c>
      <c r="G55">
        <f>COUNTIF(PUNT_SeasonAVG!I:I,Team!C55)</f>
        <v>1</v>
      </c>
      <c r="H55" t="str">
        <f>IFERROR(INDEX(PUNT_SeasonAVG!I:I,MATCH($C55,PUNT_SeasonAVG!$I:$I,0)),INDEX(N:N,MATCH(C55,M:M,0)))</f>
        <v>De'Aaron Fox</v>
      </c>
      <c r="I55" t="str">
        <f>INDEX(PUNT_SeasonAVG!K:K,MATCH($H55,PUNT_SeasonAVG!$I:$I,0))</f>
        <v>SAC</v>
      </c>
      <c r="J55" s="5">
        <f>IFERROR(INDEX(PUNT_SeasonAVG!B:B,MATCH($H55,PUNT_SeasonAVG!$I:$I,0)),999)</f>
        <v>98</v>
      </c>
      <c r="K55">
        <f t="shared" ca="1" si="0"/>
        <v>10</v>
      </c>
    </row>
    <row r="56" spans="1:11" x14ac:dyDescent="0.2">
      <c r="A56" t="s">
        <v>1647</v>
      </c>
      <c r="B56">
        <v>5768</v>
      </c>
      <c r="C56" t="s">
        <v>77</v>
      </c>
      <c r="D56" t="s">
        <v>740</v>
      </c>
      <c r="E56">
        <v>1</v>
      </c>
      <c r="F56" t="s">
        <v>259</v>
      </c>
      <c r="G56">
        <f>COUNTIF(PUNT_SeasonAVG!I:I,Team!C56)</f>
        <v>1</v>
      </c>
      <c r="H56" t="str">
        <f>IFERROR(INDEX(PUNT_SeasonAVG!I:I,MATCH($C56,PUNT_SeasonAVG!$I:$I,0)),INDEX(N:N,MATCH(C56,M:M,0)))</f>
        <v>Jonathan Isaac</v>
      </c>
      <c r="I56" t="str">
        <f>INDEX(PUNT_SeasonAVG!K:K,MATCH($H56,PUNT_SeasonAVG!$I:$I,0))</f>
        <v>ORL</v>
      </c>
      <c r="J56" s="5">
        <f>IFERROR(INDEX(PUNT_SeasonAVG!B:B,MATCH($H56,PUNT_SeasonAVG!$I:$I,0)),999)</f>
        <v>21</v>
      </c>
      <c r="K56">
        <f t="shared" ca="1" si="0"/>
        <v>3</v>
      </c>
    </row>
    <row r="57" spans="1:11" x14ac:dyDescent="0.2">
      <c r="A57" t="s">
        <v>1647</v>
      </c>
      <c r="B57">
        <v>5827</v>
      </c>
      <c r="C57" t="s">
        <v>124</v>
      </c>
      <c r="D57" t="s">
        <v>653</v>
      </c>
      <c r="E57">
        <v>13</v>
      </c>
      <c r="F57" t="s">
        <v>633</v>
      </c>
      <c r="G57">
        <f>COUNTIF(PUNT_SeasonAVG!I:I,Team!C57)</f>
        <v>1</v>
      </c>
      <c r="H57" t="str">
        <f>IFERROR(INDEX(PUNT_SeasonAVG!I:I,MATCH($C57,PUNT_SeasonAVG!$I:$I,0)),INDEX(N:N,MATCH(C57,M:M,0)))</f>
        <v>Bam Adebayo</v>
      </c>
      <c r="I57" t="str">
        <f>INDEX(PUNT_SeasonAVG!K:K,MATCH($H57,PUNT_SeasonAVG!$I:$I,0))</f>
        <v>MIA</v>
      </c>
      <c r="J57" s="5">
        <f>IFERROR(INDEX(PUNT_SeasonAVG!B:B,MATCH($H57,PUNT_SeasonAVG!$I:$I,0)),999)</f>
        <v>58</v>
      </c>
      <c r="K57">
        <f t="shared" ca="1" si="0"/>
        <v>8</v>
      </c>
    </row>
    <row r="58" spans="1:11" x14ac:dyDescent="0.2">
      <c r="A58" t="s">
        <v>1647</v>
      </c>
      <c r="B58">
        <v>5958</v>
      </c>
      <c r="C58" t="s">
        <v>68</v>
      </c>
      <c r="D58" t="s">
        <v>625</v>
      </c>
      <c r="E58">
        <v>22</v>
      </c>
      <c r="F58" t="s">
        <v>45</v>
      </c>
      <c r="G58">
        <f>COUNTIF(PUNT_SeasonAVG!I:I,Team!C58)</f>
        <v>1</v>
      </c>
      <c r="H58" t="str">
        <f>IFERROR(INDEX(PUNT_SeasonAVG!I:I,MATCH($C58,PUNT_SeasonAVG!$I:$I,0)),INDEX(N:N,MATCH(C58,M:M,0)))</f>
        <v>Deandre Ayton</v>
      </c>
      <c r="I58" t="str">
        <f>INDEX(PUNT_SeasonAVG!K:K,MATCH($H58,PUNT_SeasonAVG!$I:$I,0))</f>
        <v>PHO</v>
      </c>
      <c r="J58" s="5">
        <f>IFERROR(INDEX(PUNT_SeasonAVG!B:B,MATCH($H58,PUNT_SeasonAVG!$I:$I,0)),999)</f>
        <v>15</v>
      </c>
      <c r="K58">
        <f t="shared" ca="1" si="0"/>
        <v>2</v>
      </c>
    </row>
    <row r="59" spans="1:11" x14ac:dyDescent="0.2">
      <c r="A59" t="s">
        <v>1647</v>
      </c>
      <c r="B59">
        <v>6018</v>
      </c>
      <c r="C59" t="s">
        <v>243</v>
      </c>
      <c r="D59" t="s">
        <v>644</v>
      </c>
      <c r="E59">
        <v>34</v>
      </c>
      <c r="F59" t="s">
        <v>45</v>
      </c>
      <c r="G59">
        <f>COUNTIF(PUNT_SeasonAVG!I:I,Team!C59)</f>
        <v>1</v>
      </c>
      <c r="H59" t="str">
        <f>IFERROR(INDEX(PUNT_SeasonAVG!I:I,MATCH($C59,PUNT_SeasonAVG!$I:$I,0)),INDEX(N:N,MATCH(C59,M:M,0)))</f>
        <v>Wendell Carter Jr.</v>
      </c>
      <c r="I59" t="str">
        <f>INDEX(PUNT_SeasonAVG!K:K,MATCH($H59,PUNT_SeasonAVG!$I:$I,0))</f>
        <v>CHI</v>
      </c>
      <c r="J59" s="5">
        <f>IFERROR(INDEX(PUNT_SeasonAVG!B:B,MATCH($H59,PUNT_SeasonAVG!$I:$I,0)),999)</f>
        <v>165</v>
      </c>
      <c r="K59">
        <f t="shared" ca="1" si="0"/>
        <v>14</v>
      </c>
    </row>
    <row r="60" spans="1:11" x14ac:dyDescent="0.2">
      <c r="A60" t="s">
        <v>1647</v>
      </c>
      <c r="B60">
        <v>6164</v>
      </c>
      <c r="C60" t="s">
        <v>156</v>
      </c>
      <c r="D60" t="s">
        <v>668</v>
      </c>
      <c r="E60">
        <v>12</v>
      </c>
      <c r="F60" t="s">
        <v>258</v>
      </c>
      <c r="G60">
        <f>COUNTIF(PUNT_SeasonAVG!I:I,Team!C60)</f>
        <v>1</v>
      </c>
      <c r="H60" t="str">
        <f>IFERROR(INDEX(PUNT_SeasonAVG!I:I,MATCH($C60,PUNT_SeasonAVG!$I:$I,0)),INDEX(N:N,MATCH(C60,M:M,0)))</f>
        <v>Ja Morant</v>
      </c>
      <c r="I60" t="str">
        <f>INDEX(PUNT_SeasonAVG!K:K,MATCH($H60,PUNT_SeasonAVG!$I:$I,0))</f>
        <v>MEM</v>
      </c>
      <c r="J60" s="5">
        <f>IFERROR(INDEX(PUNT_SeasonAVG!B:B,MATCH($H60,PUNT_SeasonAVG!$I:$I,0)),999)</f>
        <v>53</v>
      </c>
      <c r="K60">
        <f t="shared" ca="1" si="0"/>
        <v>6</v>
      </c>
    </row>
    <row r="61" spans="1:11" x14ac:dyDescent="0.2">
      <c r="A61" t="s">
        <v>1638</v>
      </c>
      <c r="B61">
        <v>4139</v>
      </c>
      <c r="C61" t="s">
        <v>702</v>
      </c>
      <c r="D61" t="s">
        <v>704</v>
      </c>
      <c r="E61">
        <v>4</v>
      </c>
      <c r="F61" t="s">
        <v>258</v>
      </c>
      <c r="G61">
        <f>COUNTIF(PUNT_SeasonAVG!I:I,Team!C61)</f>
        <v>0</v>
      </c>
      <c r="H61" t="str">
        <f>IFERROR(INDEX(PUNT_SeasonAVG!I:I,MATCH($C61,PUNT_SeasonAVG!$I:$I,0)),INDEX(N:N,MATCH(C61,M:M,0)))</f>
        <v>J.J. Redick</v>
      </c>
      <c r="I61" t="str">
        <f>INDEX(PUNT_SeasonAVG!K:K,MATCH($H61,PUNT_SeasonAVG!$I:$I,0))</f>
        <v>NOR</v>
      </c>
      <c r="J61" s="5">
        <f>IFERROR(INDEX(PUNT_SeasonAVG!B:B,MATCH($H61,PUNT_SeasonAVG!$I:$I,0)),999)</f>
        <v>104</v>
      </c>
      <c r="K61">
        <f t="shared" ca="1" si="0"/>
        <v>11</v>
      </c>
    </row>
    <row r="62" spans="1:11" x14ac:dyDescent="0.2">
      <c r="A62" t="s">
        <v>1638</v>
      </c>
      <c r="B62">
        <v>4245</v>
      </c>
      <c r="C62" t="s">
        <v>125</v>
      </c>
      <c r="D62" t="s">
        <v>694</v>
      </c>
      <c r="E62">
        <v>42</v>
      </c>
      <c r="F62" t="s">
        <v>633</v>
      </c>
      <c r="G62">
        <f>COUNTIF(PUNT_SeasonAVG!I:I,Team!C62)</f>
        <v>1</v>
      </c>
      <c r="H62" t="str">
        <f>IFERROR(INDEX(PUNT_SeasonAVG!I:I,MATCH($C62,PUNT_SeasonAVG!$I:$I,0)),INDEX(N:N,MATCH(C62,M:M,0)))</f>
        <v>Al Horford</v>
      </c>
      <c r="I62" t="str">
        <f>INDEX(PUNT_SeasonAVG!K:K,MATCH($H62,PUNT_SeasonAVG!$I:$I,0))</f>
        <v>PHI</v>
      </c>
      <c r="J62" s="5">
        <f>IFERROR(INDEX(PUNT_SeasonAVG!B:B,MATCH($H62,PUNT_SeasonAVG!$I:$I,0)),999)</f>
        <v>64</v>
      </c>
      <c r="K62">
        <f t="shared" ca="1" si="0"/>
        <v>8</v>
      </c>
    </row>
    <row r="63" spans="1:11" x14ac:dyDescent="0.2">
      <c r="A63" t="s">
        <v>1638</v>
      </c>
      <c r="B63">
        <v>4246</v>
      </c>
      <c r="C63" t="s">
        <v>181</v>
      </c>
      <c r="D63" t="s">
        <v>718</v>
      </c>
      <c r="E63">
        <v>10</v>
      </c>
      <c r="F63" t="s">
        <v>258</v>
      </c>
      <c r="G63">
        <f>COUNTIF(PUNT_SeasonAVG!I:I,Team!C63)</f>
        <v>1</v>
      </c>
      <c r="H63" t="str">
        <f>IFERROR(INDEX(PUNT_SeasonAVG!I:I,MATCH($C63,PUNT_SeasonAVG!$I:$I,0)),INDEX(N:N,MATCH(C63,M:M,0)))</f>
        <v>Mike Conley</v>
      </c>
      <c r="I63" t="str">
        <f>INDEX(PUNT_SeasonAVG!K:K,MATCH($H63,PUNT_SeasonAVG!$I:$I,0))</f>
        <v>UTA</v>
      </c>
      <c r="J63" s="5">
        <f>IFERROR(INDEX(PUNT_SeasonAVG!B:B,MATCH($H63,PUNT_SeasonAVG!$I:$I,0)),999)</f>
        <v>112</v>
      </c>
      <c r="K63">
        <f t="shared" ca="1" si="0"/>
        <v>12</v>
      </c>
    </row>
    <row r="64" spans="1:11" x14ac:dyDescent="0.2">
      <c r="A64" t="s">
        <v>1638</v>
      </c>
      <c r="B64">
        <v>4325</v>
      </c>
      <c r="C64" t="s">
        <v>209</v>
      </c>
      <c r="D64" t="s">
        <v>708</v>
      </c>
      <c r="E64">
        <v>33</v>
      </c>
      <c r="F64" t="s">
        <v>45</v>
      </c>
      <c r="G64">
        <f>COUNTIF(PUNT_SeasonAVG!I:I,Team!C64)</f>
        <v>1</v>
      </c>
      <c r="H64" t="str">
        <f>IFERROR(INDEX(PUNT_SeasonAVG!I:I,MATCH($C64,PUNT_SeasonAVG!$I:$I,0)),INDEX(N:N,MATCH(C64,M:M,0)))</f>
        <v>Marc Gasol</v>
      </c>
      <c r="I64" t="str">
        <f>INDEX(PUNT_SeasonAVG!K:K,MATCH($H64,PUNT_SeasonAVG!$I:$I,0))</f>
        <v>TOR</v>
      </c>
      <c r="J64" s="5">
        <f>IFERROR(INDEX(PUNT_SeasonAVG!B:B,MATCH($H64,PUNT_SeasonAVG!$I:$I,0)),999)</f>
        <v>126</v>
      </c>
      <c r="K64">
        <f t="shared" ca="1" si="0"/>
        <v>14</v>
      </c>
    </row>
    <row r="65" spans="1:11" x14ac:dyDescent="0.2">
      <c r="A65" t="s">
        <v>1638</v>
      </c>
      <c r="B65">
        <v>4563</v>
      </c>
      <c r="C65" t="s">
        <v>31</v>
      </c>
      <c r="D65" t="s">
        <v>628</v>
      </c>
      <c r="E65">
        <v>13</v>
      </c>
      <c r="F65" t="s">
        <v>258</v>
      </c>
      <c r="G65">
        <f>COUNTIF(PUNT_SeasonAVG!I:I,Team!C65)</f>
        <v>1</v>
      </c>
      <c r="H65" t="str">
        <f>IFERROR(INDEX(PUNT_SeasonAVG!I:I,MATCH($C65,PUNT_SeasonAVG!$I:$I,0)),INDEX(N:N,MATCH(C65,M:M,0)))</f>
        <v>James Harden</v>
      </c>
      <c r="I65" t="str">
        <f>INDEX(PUNT_SeasonAVG!K:K,MATCH($H65,PUNT_SeasonAVG!$I:$I,0))</f>
        <v>HOU</v>
      </c>
      <c r="J65" s="5">
        <f>IFERROR(INDEX(PUNT_SeasonAVG!B:B,MATCH($H65,PUNT_SeasonAVG!$I:$I,0)),999)</f>
        <v>1</v>
      </c>
      <c r="K65">
        <f t="shared" ca="1" si="0"/>
        <v>1</v>
      </c>
    </row>
    <row r="66" spans="1:11" x14ac:dyDescent="0.2">
      <c r="A66" t="s">
        <v>1638</v>
      </c>
      <c r="B66">
        <v>4724</v>
      </c>
      <c r="C66" t="s">
        <v>121</v>
      </c>
      <c r="D66" t="s">
        <v>788</v>
      </c>
      <c r="E66">
        <v>20</v>
      </c>
      <c r="F66" t="s">
        <v>620</v>
      </c>
      <c r="G66">
        <f>COUNTIF(PUNT_SeasonAVG!I:I,Team!C66)</f>
        <v>1</v>
      </c>
      <c r="H66" t="str">
        <f>IFERROR(INDEX(PUNT_SeasonAVG!I:I,MATCH($C66,PUNT_SeasonAVG!$I:$I,0)),INDEX(N:N,MATCH(C66,M:M,0)))</f>
        <v>Gordon Hayward</v>
      </c>
      <c r="I66" t="str">
        <f>INDEX(PUNT_SeasonAVG!K:K,MATCH($H66,PUNT_SeasonAVG!$I:$I,0))</f>
        <v>BOS</v>
      </c>
      <c r="J66" s="5">
        <f>IFERROR(INDEX(PUNT_SeasonAVG!B:B,MATCH($H66,PUNT_SeasonAVG!$I:$I,0)),999)</f>
        <v>60</v>
      </c>
      <c r="K66">
        <f t="shared" ca="1" si="0"/>
        <v>7</v>
      </c>
    </row>
    <row r="67" spans="1:11" x14ac:dyDescent="0.2">
      <c r="A67" t="s">
        <v>1638</v>
      </c>
      <c r="B67">
        <v>4890</v>
      </c>
      <c r="C67" t="s">
        <v>48</v>
      </c>
      <c r="D67" t="s">
        <v>788</v>
      </c>
      <c r="E67">
        <v>8</v>
      </c>
      <c r="F67" t="s">
        <v>258</v>
      </c>
      <c r="G67">
        <f>COUNTIF(PUNT_SeasonAVG!I:I,Team!C67)</f>
        <v>1</v>
      </c>
      <c r="H67" t="str">
        <f>IFERROR(INDEX(PUNT_SeasonAVG!I:I,MATCH($C67,PUNT_SeasonAVG!$I:$I,0)),INDEX(N:N,MATCH(C67,M:M,0)))</f>
        <v>Kemba Walker</v>
      </c>
      <c r="I67" t="str">
        <f>INDEX(PUNT_SeasonAVG!K:K,MATCH($H67,PUNT_SeasonAVG!$I:$I,0))</f>
        <v>BOS</v>
      </c>
      <c r="J67" s="5">
        <f>IFERROR(INDEX(PUNT_SeasonAVG!B:B,MATCH($H67,PUNT_SeasonAVG!$I:$I,0)),999)</f>
        <v>16</v>
      </c>
      <c r="K67">
        <f t="shared" ref="K67:K130" ca="1" si="1">RANK(J67,OFFSET($J$1,MATCH(A67,A:A,0)-1,0,COUNTIF(A:A,A67),1),1)</f>
        <v>2</v>
      </c>
    </row>
    <row r="68" spans="1:11" x14ac:dyDescent="0.2">
      <c r="A68" t="s">
        <v>1638</v>
      </c>
      <c r="B68">
        <v>4897</v>
      </c>
      <c r="C68" t="s">
        <v>92</v>
      </c>
      <c r="D68" t="s">
        <v>740</v>
      </c>
      <c r="E68">
        <v>9</v>
      </c>
      <c r="F68" t="s">
        <v>633</v>
      </c>
      <c r="G68">
        <f>COUNTIF(PUNT_SeasonAVG!I:I,Team!C68)</f>
        <v>1</v>
      </c>
      <c r="H68" t="str">
        <f>IFERROR(INDEX(PUNT_SeasonAVG!I:I,MATCH($C68,PUNT_SeasonAVG!$I:$I,0)),INDEX(N:N,MATCH(C68,M:M,0)))</f>
        <v>Nikola Vucevic</v>
      </c>
      <c r="I68" t="str">
        <f>INDEX(PUNT_SeasonAVG!K:K,MATCH($H68,PUNT_SeasonAVG!$I:$I,0))</f>
        <v>ORL</v>
      </c>
      <c r="J68" s="5">
        <f>IFERROR(INDEX(PUNT_SeasonAVG!B:B,MATCH($H68,PUNT_SeasonAVG!$I:$I,0)),999)</f>
        <v>36</v>
      </c>
      <c r="K68">
        <f t="shared" ca="1" si="1"/>
        <v>5</v>
      </c>
    </row>
    <row r="69" spans="1:11" x14ac:dyDescent="0.2">
      <c r="A69" t="s">
        <v>1638</v>
      </c>
      <c r="B69">
        <v>5015</v>
      </c>
      <c r="C69" t="s">
        <v>54</v>
      </c>
      <c r="D69" t="s">
        <v>636</v>
      </c>
      <c r="E69">
        <v>0</v>
      </c>
      <c r="F69" t="s">
        <v>633</v>
      </c>
      <c r="G69">
        <f>COUNTIF(PUNT_SeasonAVG!I:I,Team!C69)</f>
        <v>1</v>
      </c>
      <c r="H69" t="str">
        <f>IFERROR(INDEX(PUNT_SeasonAVG!I:I,MATCH($C69,PUNT_SeasonAVG!$I:$I,0)),INDEX(N:N,MATCH(C69,M:M,0)))</f>
        <v>Andre Drummond</v>
      </c>
      <c r="I69" t="str">
        <f>INDEX(PUNT_SeasonAVG!K:K,MATCH($H69,PUNT_SeasonAVG!$I:$I,0))</f>
        <v>DET</v>
      </c>
      <c r="J69" s="5">
        <f>IFERROR(INDEX(PUNT_SeasonAVG!B:B,MATCH($H69,PUNT_SeasonAVG!$I:$I,0)),999)</f>
        <v>19</v>
      </c>
      <c r="K69">
        <f t="shared" ca="1" si="1"/>
        <v>4</v>
      </c>
    </row>
    <row r="70" spans="1:11" x14ac:dyDescent="0.2">
      <c r="A70" t="s">
        <v>1638</v>
      </c>
      <c r="B70">
        <v>5068</v>
      </c>
      <c r="C70" t="s">
        <v>162</v>
      </c>
      <c r="D70" t="s">
        <v>668</v>
      </c>
      <c r="E70">
        <v>99</v>
      </c>
      <c r="F70" t="s">
        <v>259</v>
      </c>
      <c r="G70">
        <f>COUNTIF(PUNT_SeasonAVG!I:I,Team!C70)</f>
        <v>1</v>
      </c>
      <c r="H70" t="str">
        <f>IFERROR(INDEX(PUNT_SeasonAVG!I:I,MATCH($C70,PUNT_SeasonAVG!$I:$I,0)),INDEX(N:N,MATCH(C70,M:M,0)))</f>
        <v>Jae Crowder</v>
      </c>
      <c r="I70" t="str">
        <f>INDEX(PUNT_SeasonAVG!K:K,MATCH($H70,PUNT_SeasonAVG!$I:$I,0))</f>
        <v>MEM</v>
      </c>
      <c r="J70" s="5">
        <f>IFERROR(INDEX(PUNT_SeasonAVG!B:B,MATCH($H70,PUNT_SeasonAVG!$I:$I,0)),999)</f>
        <v>103</v>
      </c>
      <c r="K70">
        <f t="shared" ca="1" si="1"/>
        <v>10</v>
      </c>
    </row>
    <row r="71" spans="1:11" x14ac:dyDescent="0.2">
      <c r="A71" t="s">
        <v>1638</v>
      </c>
      <c r="B71">
        <v>5349</v>
      </c>
      <c r="C71" t="s">
        <v>157</v>
      </c>
      <c r="D71" t="s">
        <v>715</v>
      </c>
      <c r="E71">
        <v>8</v>
      </c>
      <c r="F71" t="s">
        <v>258</v>
      </c>
      <c r="G71">
        <f>COUNTIF(PUNT_SeasonAVG!I:I,Team!C71)</f>
        <v>1</v>
      </c>
      <c r="H71" t="str">
        <f>IFERROR(INDEX(PUNT_SeasonAVG!I:I,MATCH($C71,PUNT_SeasonAVG!$I:$I,0)),INDEX(N:N,MATCH(C71,M:M,0)))</f>
        <v>Spencer Dinwiddie</v>
      </c>
      <c r="I71" t="str">
        <f>INDEX(PUNT_SeasonAVG!K:K,MATCH($H71,PUNT_SeasonAVG!$I:$I,0))</f>
        <v>BKN</v>
      </c>
      <c r="J71" s="5">
        <f>IFERROR(INDEX(PUNT_SeasonAVG!B:B,MATCH($H71,PUNT_SeasonAVG!$I:$I,0)),999)</f>
        <v>52</v>
      </c>
      <c r="K71">
        <f t="shared" ca="1" si="1"/>
        <v>6</v>
      </c>
    </row>
    <row r="72" spans="1:11" x14ac:dyDescent="0.2">
      <c r="A72" t="s">
        <v>1638</v>
      </c>
      <c r="B72">
        <v>5487</v>
      </c>
      <c r="C72" t="s">
        <v>192</v>
      </c>
      <c r="D72" t="s">
        <v>671</v>
      </c>
      <c r="E72">
        <v>22</v>
      </c>
      <c r="F72" t="s">
        <v>633</v>
      </c>
      <c r="G72">
        <f>COUNTIF(PUNT_SeasonAVG!I:I,Team!C72)</f>
        <v>1</v>
      </c>
      <c r="H72" t="str">
        <f>IFERROR(INDEX(PUNT_SeasonAVG!I:I,MATCH($C72,PUNT_SeasonAVG!$I:$I,0)),INDEX(N:N,MATCH(C72,M:M,0)))</f>
        <v>Larry Nance Jr.</v>
      </c>
      <c r="I72" t="str">
        <f>INDEX(PUNT_SeasonAVG!K:K,MATCH($H72,PUNT_SeasonAVG!$I:$I,0))</f>
        <v>CLE</v>
      </c>
      <c r="J72" s="5">
        <f>IFERROR(INDEX(PUNT_SeasonAVG!B:B,MATCH($H72,PUNT_SeasonAVG!$I:$I,0)),999)</f>
        <v>116</v>
      </c>
      <c r="K72">
        <f t="shared" ca="1" si="1"/>
        <v>13</v>
      </c>
    </row>
    <row r="73" spans="1:11" x14ac:dyDescent="0.2">
      <c r="A73" t="s">
        <v>1638</v>
      </c>
      <c r="B73">
        <v>5500</v>
      </c>
      <c r="C73" t="s">
        <v>115</v>
      </c>
      <c r="D73" t="s">
        <v>694</v>
      </c>
      <c r="E73">
        <v>0</v>
      </c>
      <c r="F73" t="s">
        <v>620</v>
      </c>
      <c r="G73">
        <f>COUNTIF(PUNT_SeasonAVG!I:I,Team!C73)</f>
        <v>1</v>
      </c>
      <c r="H73" t="str">
        <f>IFERROR(INDEX(PUNT_SeasonAVG!I:I,MATCH($C73,PUNT_SeasonAVG!$I:$I,0)),INDEX(N:N,MATCH(C73,M:M,0)))</f>
        <v>Josh Richardson</v>
      </c>
      <c r="I73" t="str">
        <f>INDEX(PUNT_SeasonAVG!K:K,MATCH($H73,PUNT_SeasonAVG!$I:$I,0))</f>
        <v>PHI</v>
      </c>
      <c r="J73" s="5">
        <f>IFERROR(INDEX(PUNT_SeasonAVG!B:B,MATCH($H73,PUNT_SeasonAVG!$I:$I,0)),999)</f>
        <v>70</v>
      </c>
      <c r="K73">
        <f t="shared" ca="1" si="1"/>
        <v>9</v>
      </c>
    </row>
    <row r="74" spans="1:11" x14ac:dyDescent="0.2">
      <c r="A74" t="s">
        <v>1638</v>
      </c>
      <c r="B74">
        <v>5727</v>
      </c>
      <c r="C74" t="s">
        <v>67</v>
      </c>
      <c r="D74" t="s">
        <v>708</v>
      </c>
      <c r="E74">
        <v>23</v>
      </c>
      <c r="F74" t="s">
        <v>258</v>
      </c>
      <c r="G74">
        <f>COUNTIF(PUNT_SeasonAVG!I:I,Team!C74)</f>
        <v>1</v>
      </c>
      <c r="H74" t="str">
        <f>IFERROR(INDEX(PUNT_SeasonAVG!I:I,MATCH($C74,PUNT_SeasonAVG!$I:$I,0)),INDEX(N:N,MATCH(C74,M:M,0)))</f>
        <v>Fred VanVleet</v>
      </c>
      <c r="I74" t="str">
        <f>INDEX(PUNT_SeasonAVG!K:K,MATCH($H74,PUNT_SeasonAVG!$I:$I,0))</f>
        <v>TOR</v>
      </c>
      <c r="J74" s="5">
        <f>IFERROR(INDEX(PUNT_SeasonAVG!B:B,MATCH($H74,PUNT_SeasonAVG!$I:$I,0)),999)</f>
        <v>18</v>
      </c>
      <c r="K74">
        <f t="shared" ca="1" si="1"/>
        <v>3</v>
      </c>
    </row>
    <row r="75" spans="1:11" x14ac:dyDescent="0.2">
      <c r="A75" t="s">
        <v>1638</v>
      </c>
      <c r="B75">
        <v>6229</v>
      </c>
      <c r="C75" t="s">
        <v>232</v>
      </c>
      <c r="D75" t="s">
        <v>659</v>
      </c>
      <c r="E75">
        <v>7</v>
      </c>
      <c r="F75" t="s">
        <v>259</v>
      </c>
      <c r="G75">
        <f>COUNTIF(PUNT_SeasonAVG!I:I,Team!C75)</f>
        <v>1</v>
      </c>
      <c r="H75" t="str">
        <f>IFERROR(INDEX(PUNT_SeasonAVG!I:I,MATCH($C75,PUNT_SeasonAVG!$I:$I,0)),INDEX(N:N,MATCH(C75,M:M,0)))</f>
        <v>Eric Paschall</v>
      </c>
      <c r="I75" t="str">
        <f>INDEX(PUNT_SeasonAVG!K:K,MATCH($H75,PUNT_SeasonAVG!$I:$I,0))</f>
        <v>GSW</v>
      </c>
      <c r="J75" s="5">
        <f>IFERROR(INDEX(PUNT_SeasonAVG!B:B,MATCH($H75,PUNT_SeasonAVG!$I:$I,0)),999)</f>
        <v>161</v>
      </c>
      <c r="K75">
        <f t="shared" ca="1" si="1"/>
        <v>15</v>
      </c>
    </row>
    <row r="76" spans="1:11" x14ac:dyDescent="0.2">
      <c r="A76" t="s">
        <v>1651</v>
      </c>
      <c r="B76">
        <v>4718</v>
      </c>
      <c r="C76" t="s">
        <v>253</v>
      </c>
      <c r="D76" t="s">
        <v>704</v>
      </c>
      <c r="E76">
        <v>22</v>
      </c>
      <c r="F76" t="s">
        <v>633</v>
      </c>
      <c r="G76">
        <f>COUNTIF(PUNT_SeasonAVG!I:I,Team!C76)</f>
        <v>1</v>
      </c>
      <c r="H76" t="str">
        <f>IFERROR(INDEX(PUNT_SeasonAVG!I:I,MATCH($C76,PUNT_SeasonAVG!$I:$I,0)),INDEX(N:N,MATCH(C76,M:M,0)))</f>
        <v>Derrick Favors</v>
      </c>
      <c r="I76" t="str">
        <f>INDEX(PUNT_SeasonAVG!K:K,MATCH($H76,PUNT_SeasonAVG!$I:$I,0))</f>
        <v>NOR</v>
      </c>
      <c r="J76" s="5">
        <f>IFERROR(INDEX(PUNT_SeasonAVG!B:B,MATCH($H76,PUNT_SeasonAVG!$I:$I,0)),999)</f>
        <v>199</v>
      </c>
      <c r="K76">
        <f t="shared" ca="1" si="1"/>
        <v>13</v>
      </c>
    </row>
    <row r="77" spans="1:11" x14ac:dyDescent="0.2">
      <c r="A77" t="s">
        <v>1651</v>
      </c>
      <c r="B77">
        <v>4725</v>
      </c>
      <c r="C77" t="s">
        <v>34</v>
      </c>
      <c r="D77" t="s">
        <v>35</v>
      </c>
      <c r="E77">
        <v>13</v>
      </c>
      <c r="F77" t="s">
        <v>259</v>
      </c>
      <c r="G77">
        <f>COUNTIF(PUNT_SeasonAVG!I:I,Team!C77)</f>
        <v>1</v>
      </c>
      <c r="H77" t="str">
        <f>IFERROR(INDEX(PUNT_SeasonAVG!I:I,MATCH($C77,PUNT_SeasonAVG!$I:$I,0)),INDEX(N:N,MATCH(C77,M:M,0)))</f>
        <v>Paul George</v>
      </c>
      <c r="I77" t="str">
        <f>INDEX(PUNT_SeasonAVG!K:K,MATCH($H77,PUNT_SeasonAVG!$I:$I,0))</f>
        <v>LAC</v>
      </c>
      <c r="J77" s="5">
        <f>IFERROR(INDEX(PUNT_SeasonAVG!B:B,MATCH($H77,PUNT_SeasonAVG!$I:$I,0)),999)</f>
        <v>6</v>
      </c>
      <c r="K77">
        <f t="shared" ca="1" si="1"/>
        <v>2</v>
      </c>
    </row>
    <row r="78" spans="1:11" x14ac:dyDescent="0.2">
      <c r="A78" t="s">
        <v>1651</v>
      </c>
      <c r="B78">
        <v>4766</v>
      </c>
      <c r="C78" t="s">
        <v>171</v>
      </c>
      <c r="D78" t="s">
        <v>673</v>
      </c>
      <c r="E78">
        <v>88</v>
      </c>
      <c r="F78" t="s">
        <v>259</v>
      </c>
      <c r="G78">
        <f>COUNTIF(PUNT_SeasonAVG!I:I,Team!C78)</f>
        <v>1</v>
      </c>
      <c r="H78" t="str">
        <f>IFERROR(INDEX(PUNT_SeasonAVG!I:I,MATCH($C78,PUNT_SeasonAVG!$I:$I,0)),INDEX(N:N,MATCH(C78,M:M,0)))</f>
        <v>Nemanja Bjelica</v>
      </c>
      <c r="I78" t="str">
        <f>INDEX(PUNT_SeasonAVG!K:K,MATCH($H78,PUNT_SeasonAVG!$I:$I,0))</f>
        <v>SAC</v>
      </c>
      <c r="J78" s="5">
        <f>IFERROR(INDEX(PUNT_SeasonAVG!B:B,MATCH($H78,PUNT_SeasonAVG!$I:$I,0)),999)</f>
        <v>105</v>
      </c>
      <c r="K78">
        <f t="shared" ca="1" si="1"/>
        <v>10</v>
      </c>
    </row>
    <row r="79" spans="1:11" x14ac:dyDescent="0.2">
      <c r="A79" t="s">
        <v>1651</v>
      </c>
      <c r="B79">
        <v>5013</v>
      </c>
      <c r="C79" t="s">
        <v>167</v>
      </c>
      <c r="D79" t="s">
        <v>673</v>
      </c>
      <c r="E79">
        <v>40</v>
      </c>
      <c r="F79" t="s">
        <v>259</v>
      </c>
      <c r="G79">
        <f>COUNTIF(PUNT_SeasonAVG!I:I,Team!C79)</f>
        <v>1</v>
      </c>
      <c r="H79" t="str">
        <f>IFERROR(INDEX(PUNT_SeasonAVG!I:I,MATCH($C79,PUNT_SeasonAVG!$I:$I,0)),INDEX(N:N,MATCH(C79,M:M,0)))</f>
        <v>Harrison Barnes</v>
      </c>
      <c r="I79" t="str">
        <f>INDEX(PUNT_SeasonAVG!K:K,MATCH($H79,PUNT_SeasonAVG!$I:$I,0))</f>
        <v>SAC</v>
      </c>
      <c r="J79" s="5">
        <f>IFERROR(INDEX(PUNT_SeasonAVG!B:B,MATCH($H79,PUNT_SeasonAVG!$I:$I,0)),999)</f>
        <v>108</v>
      </c>
      <c r="K79">
        <f t="shared" ca="1" si="1"/>
        <v>11</v>
      </c>
    </row>
    <row r="80" spans="1:11" x14ac:dyDescent="0.2">
      <c r="A80" t="s">
        <v>1651</v>
      </c>
      <c r="B80">
        <v>5018</v>
      </c>
      <c r="C80" t="s">
        <v>101</v>
      </c>
      <c r="D80" t="s">
        <v>796</v>
      </c>
      <c r="E80">
        <v>26</v>
      </c>
      <c r="F80" t="s">
        <v>620</v>
      </c>
      <c r="G80">
        <f>COUNTIF(PUNT_SeasonAVG!I:I,Team!C80)</f>
        <v>1</v>
      </c>
      <c r="H80" t="str">
        <f>IFERROR(INDEX(PUNT_SeasonAVG!I:I,MATCH($C80,PUNT_SeasonAVG!$I:$I,0)),INDEX(N:N,MATCH(C80,M:M,0)))</f>
        <v>Jeremy Lamb</v>
      </c>
      <c r="I80" t="str">
        <f>INDEX(PUNT_SeasonAVG!K:K,MATCH($H80,PUNT_SeasonAVG!$I:$I,0))</f>
        <v>IND</v>
      </c>
      <c r="J80" s="5">
        <f>IFERROR(INDEX(PUNT_SeasonAVG!B:B,MATCH($H80,PUNT_SeasonAVG!$I:$I,0)),999)</f>
        <v>48</v>
      </c>
      <c r="K80">
        <f t="shared" ca="1" si="1"/>
        <v>6</v>
      </c>
    </row>
    <row r="81" spans="1:11" x14ac:dyDescent="0.2">
      <c r="A81" t="s">
        <v>1651</v>
      </c>
      <c r="B81">
        <v>5161</v>
      </c>
      <c r="C81" t="s">
        <v>876</v>
      </c>
      <c r="D81" t="s">
        <v>632</v>
      </c>
      <c r="E81">
        <v>3</v>
      </c>
      <c r="F81" t="s">
        <v>258</v>
      </c>
      <c r="G81">
        <f>COUNTIF(PUNT_SeasonAVG!I:I,Team!C81)</f>
        <v>0</v>
      </c>
      <c r="H81" t="str">
        <f>IFERROR(INDEX(PUNT_SeasonAVG!I:I,MATCH($C81,PUNT_SeasonAVG!$I:$I,0)),INDEX(N:N,MATCH(C81,M:M,0)))</f>
        <v>C.J. McCollum</v>
      </c>
      <c r="I81" t="str">
        <f>INDEX(PUNT_SeasonAVG!K:K,MATCH($H81,PUNT_SeasonAVG!$I:$I,0))</f>
        <v>POR</v>
      </c>
      <c r="J81" s="5">
        <f>IFERROR(INDEX(PUNT_SeasonAVG!B:B,MATCH($H81,PUNT_SeasonAVG!$I:$I,0)),999)</f>
        <v>43</v>
      </c>
      <c r="K81">
        <f t="shared" ca="1" si="1"/>
        <v>5</v>
      </c>
    </row>
    <row r="82" spans="1:11" x14ac:dyDescent="0.2">
      <c r="A82" t="s">
        <v>1651</v>
      </c>
      <c r="B82">
        <v>5197</v>
      </c>
      <c r="C82" t="s">
        <v>160</v>
      </c>
      <c r="D82" t="s">
        <v>718</v>
      </c>
      <c r="E82">
        <v>27</v>
      </c>
      <c r="F82" t="s">
        <v>45</v>
      </c>
      <c r="G82">
        <f>COUNTIF(PUNT_SeasonAVG!I:I,Team!C82)</f>
        <v>1</v>
      </c>
      <c r="H82" t="str">
        <f>IFERROR(INDEX(PUNT_SeasonAVG!I:I,MATCH($C82,PUNT_SeasonAVG!$I:$I,0)),INDEX(N:N,MATCH(C82,M:M,0)))</f>
        <v>Rudy Gobert</v>
      </c>
      <c r="I82" t="str">
        <f>INDEX(PUNT_SeasonAVG!K:K,MATCH($H82,PUNT_SeasonAVG!$I:$I,0))</f>
        <v>UTA</v>
      </c>
      <c r="J82" s="5">
        <f>IFERROR(INDEX(PUNT_SeasonAVG!B:B,MATCH($H82,PUNT_SeasonAVG!$I:$I,0)),999)</f>
        <v>72</v>
      </c>
      <c r="K82">
        <f t="shared" ca="1" si="1"/>
        <v>8</v>
      </c>
    </row>
    <row r="83" spans="1:11" x14ac:dyDescent="0.2">
      <c r="A83" t="s">
        <v>1651</v>
      </c>
      <c r="B83">
        <v>5253</v>
      </c>
      <c r="C83" t="s">
        <v>107</v>
      </c>
      <c r="D83" t="s">
        <v>745</v>
      </c>
      <c r="E83">
        <v>33</v>
      </c>
      <c r="F83" t="s">
        <v>259</v>
      </c>
      <c r="G83">
        <f>COUNTIF(PUNT_SeasonAVG!I:I,Team!C83)</f>
        <v>1</v>
      </c>
      <c r="H83" t="str">
        <f>IFERROR(INDEX(PUNT_SeasonAVG!I:I,MATCH($C83,PUNT_SeasonAVG!$I:$I,0)),INDEX(N:N,MATCH(C83,M:M,0)))</f>
        <v>Robert Covington</v>
      </c>
      <c r="I83" t="str">
        <f>INDEX(PUNT_SeasonAVG!K:K,MATCH($H83,PUNT_SeasonAVG!$I:$I,0))</f>
        <v>MIN</v>
      </c>
      <c r="J83" s="5">
        <f>IFERROR(INDEX(PUNT_SeasonAVG!B:B,MATCH($H83,PUNT_SeasonAVG!$I:$I,0)),999)</f>
        <v>57</v>
      </c>
      <c r="K83">
        <f t="shared" ca="1" si="1"/>
        <v>7</v>
      </c>
    </row>
    <row r="84" spans="1:11" x14ac:dyDescent="0.2">
      <c r="A84" t="s">
        <v>1651</v>
      </c>
      <c r="B84">
        <v>5325</v>
      </c>
      <c r="C84" t="s">
        <v>177</v>
      </c>
      <c r="D84" t="s">
        <v>796</v>
      </c>
      <c r="E84">
        <v>1</v>
      </c>
      <c r="F84" t="s">
        <v>259</v>
      </c>
      <c r="G84">
        <f>COUNTIF(PUNT_SeasonAVG!I:I,Team!C84)</f>
        <v>1</v>
      </c>
      <c r="H84" t="str">
        <f>IFERROR(INDEX(PUNT_SeasonAVG!I:I,MATCH($C84,PUNT_SeasonAVG!$I:$I,0)),INDEX(N:N,MATCH(C84,M:M,0)))</f>
        <v>T.J. Warren</v>
      </c>
      <c r="I84" t="str">
        <f>INDEX(PUNT_SeasonAVG!K:K,MATCH($H84,PUNT_SeasonAVG!$I:$I,0))</f>
        <v>IND</v>
      </c>
      <c r="J84" s="5">
        <f>IFERROR(INDEX(PUNT_SeasonAVG!B:B,MATCH($H84,PUNT_SeasonAVG!$I:$I,0)),999)</f>
        <v>128</v>
      </c>
      <c r="K84">
        <f t="shared" ca="1" si="1"/>
        <v>12</v>
      </c>
    </row>
    <row r="85" spans="1:11" x14ac:dyDescent="0.2">
      <c r="A85" t="s">
        <v>1651</v>
      </c>
      <c r="B85">
        <v>5432</v>
      </c>
      <c r="C85" t="s">
        <v>43</v>
      </c>
      <c r="D85" t="s">
        <v>745</v>
      </c>
      <c r="E85">
        <v>32</v>
      </c>
      <c r="F85" t="s">
        <v>45</v>
      </c>
      <c r="G85">
        <f>COUNTIF(PUNT_SeasonAVG!I:I,Team!C85)</f>
        <v>1</v>
      </c>
      <c r="H85" t="str">
        <f>IFERROR(INDEX(PUNT_SeasonAVG!I:I,MATCH($C85,PUNT_SeasonAVG!$I:$I,0)),INDEX(N:N,MATCH(C85,M:M,0)))</f>
        <v>Karl-Anthony Towns</v>
      </c>
      <c r="I85" t="str">
        <f>INDEX(PUNT_SeasonAVG!K:K,MATCH($H85,PUNT_SeasonAVG!$I:$I,0))</f>
        <v>MIN</v>
      </c>
      <c r="J85" s="5">
        <f>IFERROR(INDEX(PUNT_SeasonAVG!B:B,MATCH($H85,PUNT_SeasonAVG!$I:$I,0)),999)</f>
        <v>4</v>
      </c>
      <c r="K85">
        <f t="shared" ca="1" si="1"/>
        <v>1</v>
      </c>
    </row>
    <row r="86" spans="1:11" x14ac:dyDescent="0.2">
      <c r="A86" t="s">
        <v>1651</v>
      </c>
      <c r="B86">
        <v>5637</v>
      </c>
      <c r="C86" t="s">
        <v>118</v>
      </c>
      <c r="D86" t="s">
        <v>673</v>
      </c>
      <c r="E86">
        <v>24</v>
      </c>
      <c r="F86" t="s">
        <v>258</v>
      </c>
      <c r="G86">
        <f>COUNTIF(PUNT_SeasonAVG!I:I,Team!C86)</f>
        <v>1</v>
      </c>
      <c r="H86" t="str">
        <f>IFERROR(INDEX(PUNT_SeasonAVG!I:I,MATCH($C86,PUNT_SeasonAVG!$I:$I,0)),INDEX(N:N,MATCH(C86,M:M,0)))</f>
        <v>Buddy Hield</v>
      </c>
      <c r="I86" t="str">
        <f>INDEX(PUNT_SeasonAVG!K:K,MATCH($H86,PUNT_SeasonAVG!$I:$I,0))</f>
        <v>SAC</v>
      </c>
      <c r="J86" s="5">
        <f>IFERROR(INDEX(PUNT_SeasonAVG!B:B,MATCH($H86,PUNT_SeasonAVG!$I:$I,0)),999)</f>
        <v>42</v>
      </c>
      <c r="K86">
        <f t="shared" ca="1" si="1"/>
        <v>4</v>
      </c>
    </row>
    <row r="87" spans="1:11" x14ac:dyDescent="0.2">
      <c r="A87" t="s">
        <v>1651</v>
      </c>
      <c r="B87">
        <v>5667</v>
      </c>
      <c r="C87" t="s">
        <v>74</v>
      </c>
      <c r="D87" t="s">
        <v>796</v>
      </c>
      <c r="E87">
        <v>7</v>
      </c>
      <c r="F87" t="s">
        <v>258</v>
      </c>
      <c r="G87">
        <f>COUNTIF(PUNT_SeasonAVG!I:I,Team!C87)</f>
        <v>1</v>
      </c>
      <c r="H87" t="str">
        <f>IFERROR(INDEX(PUNT_SeasonAVG!I:I,MATCH($C87,PUNT_SeasonAVG!$I:$I,0)),INDEX(N:N,MATCH(C87,M:M,0)))</f>
        <v>Malcolm Brogdon</v>
      </c>
      <c r="I87" t="str">
        <f>INDEX(PUNT_SeasonAVG!K:K,MATCH($H87,PUNT_SeasonAVG!$I:$I,0))</f>
        <v>IND</v>
      </c>
      <c r="J87" s="5">
        <f>IFERROR(INDEX(PUNT_SeasonAVG!B:B,MATCH($H87,PUNT_SeasonAVG!$I:$I,0)),999)</f>
        <v>26</v>
      </c>
      <c r="K87">
        <f t="shared" ca="1" si="1"/>
        <v>3</v>
      </c>
    </row>
    <row r="88" spans="1:11" x14ac:dyDescent="0.2">
      <c r="A88" t="s">
        <v>1651</v>
      </c>
      <c r="B88">
        <v>5728</v>
      </c>
      <c r="C88" t="s">
        <v>1068</v>
      </c>
      <c r="D88" t="s">
        <v>628</v>
      </c>
      <c r="E88">
        <v>4</v>
      </c>
      <c r="F88" t="s">
        <v>620</v>
      </c>
      <c r="G88">
        <f>COUNTIF(PUNT_SeasonAVG!I:I,Team!C88)</f>
        <v>0</v>
      </c>
      <c r="H88" t="str">
        <f>IFERROR(INDEX(PUNT_SeasonAVG!I:I,MATCH($C88,PUNT_SeasonAVG!$I:$I,0)),INDEX(N:N,MATCH(C88,M:M,0)))</f>
        <v>Danuel House</v>
      </c>
      <c r="I88" t="str">
        <f>INDEX(PUNT_SeasonAVG!K:K,MATCH($H88,PUNT_SeasonAVG!$I:$I,0))</f>
        <v>HOU</v>
      </c>
      <c r="J88" s="5">
        <f>IFERROR(INDEX(PUNT_SeasonAVG!B:B,MATCH($H88,PUNT_SeasonAVG!$I:$I,0)),999)</f>
        <v>81</v>
      </c>
      <c r="K88">
        <f t="shared" ca="1" si="1"/>
        <v>9</v>
      </c>
    </row>
    <row r="89" spans="1:11" x14ac:dyDescent="0.2">
      <c r="A89" t="s">
        <v>1651</v>
      </c>
      <c r="B89">
        <v>6170</v>
      </c>
      <c r="C89" t="s">
        <v>444</v>
      </c>
      <c r="D89" t="s">
        <v>704</v>
      </c>
      <c r="E89">
        <v>10</v>
      </c>
      <c r="F89" t="s">
        <v>45</v>
      </c>
      <c r="G89">
        <f>COUNTIF(PUNT_SeasonAVG!I:I,Team!C89)</f>
        <v>1</v>
      </c>
      <c r="H89" t="str">
        <f>IFERROR(INDEX(PUNT_SeasonAVG!I:I,MATCH($C89,PUNT_SeasonAVG!$I:$I,0)),INDEX(N:N,MATCH(C89,M:M,0)))</f>
        <v>Jaxson Hayes</v>
      </c>
      <c r="I89" t="str">
        <f>INDEX(PUNT_SeasonAVG!K:K,MATCH($H89,PUNT_SeasonAVG!$I:$I,0))</f>
        <v>NOR</v>
      </c>
      <c r="J89" s="5">
        <f>IFERROR(INDEX(PUNT_SeasonAVG!B:B,MATCH($H89,PUNT_SeasonAVG!$I:$I,0)),999)</f>
        <v>273</v>
      </c>
      <c r="K89">
        <f t="shared" ca="1" si="1"/>
        <v>14</v>
      </c>
    </row>
    <row r="90" spans="1:11" x14ac:dyDescent="0.2">
      <c r="A90" t="s">
        <v>1650</v>
      </c>
      <c r="B90">
        <v>4136</v>
      </c>
      <c r="C90" t="s">
        <v>212</v>
      </c>
      <c r="D90" t="s">
        <v>700</v>
      </c>
      <c r="E90">
        <v>22</v>
      </c>
      <c r="F90" t="s">
        <v>259</v>
      </c>
      <c r="G90">
        <f>COUNTIF(PUNT_SeasonAVG!I:I,Team!C90)</f>
        <v>1</v>
      </c>
      <c r="H90" t="str">
        <f>IFERROR(INDEX(PUNT_SeasonAVG!I:I,MATCH($C90,PUNT_SeasonAVG!$I:$I,0)),INDEX(N:N,MATCH(C90,M:M,0)))</f>
        <v>Rudy Gay</v>
      </c>
      <c r="I90" t="str">
        <f>INDEX(PUNT_SeasonAVG!K:K,MATCH($H90,PUNT_SeasonAVG!$I:$I,0))</f>
        <v>SAS</v>
      </c>
      <c r="J90" s="5">
        <f>IFERROR(INDEX(PUNT_SeasonAVG!B:B,MATCH($H90,PUNT_SeasonAVG!$I:$I,0)),999)</f>
        <v>154</v>
      </c>
      <c r="K90">
        <f t="shared" ca="1" si="1"/>
        <v>14</v>
      </c>
    </row>
    <row r="91" spans="1:11" x14ac:dyDescent="0.2">
      <c r="A91" t="s">
        <v>1650</v>
      </c>
      <c r="B91">
        <v>4391</v>
      </c>
      <c r="C91" t="s">
        <v>65</v>
      </c>
      <c r="D91" t="s">
        <v>671</v>
      </c>
      <c r="E91">
        <v>0</v>
      </c>
      <c r="F91" t="s">
        <v>633</v>
      </c>
      <c r="G91">
        <f>COUNTIF(PUNT_SeasonAVG!I:I,Team!C91)</f>
        <v>1</v>
      </c>
      <c r="H91" t="str">
        <f>IFERROR(INDEX(PUNT_SeasonAVG!I:I,MATCH($C91,PUNT_SeasonAVG!$I:$I,0)),INDEX(N:N,MATCH(C91,M:M,0)))</f>
        <v>Kevin Love</v>
      </c>
      <c r="I91" t="str">
        <f>INDEX(PUNT_SeasonAVG!K:K,MATCH($H91,PUNT_SeasonAVG!$I:$I,0))</f>
        <v>CLE</v>
      </c>
      <c r="J91" s="5">
        <f>IFERROR(INDEX(PUNT_SeasonAVG!B:B,MATCH($H91,PUNT_SeasonAVG!$I:$I,0)),999)</f>
        <v>29</v>
      </c>
      <c r="K91">
        <f t="shared" ca="1" si="1"/>
        <v>4</v>
      </c>
    </row>
    <row r="92" spans="1:11" x14ac:dyDescent="0.2">
      <c r="A92" t="s">
        <v>1650</v>
      </c>
      <c r="B92">
        <v>4840</v>
      </c>
      <c r="C92" t="s">
        <v>46</v>
      </c>
      <c r="D92" t="s">
        <v>715</v>
      </c>
      <c r="E92">
        <v>11</v>
      </c>
      <c r="F92" t="s">
        <v>258</v>
      </c>
      <c r="G92">
        <f>COUNTIF(PUNT_SeasonAVG!I:I,Team!C92)</f>
        <v>1</v>
      </c>
      <c r="H92" t="str">
        <f>IFERROR(INDEX(PUNT_SeasonAVG!I:I,MATCH($C92,PUNT_SeasonAVG!$I:$I,0)),INDEX(N:N,MATCH(C92,M:M,0)))</f>
        <v>Kyrie Irving</v>
      </c>
      <c r="I92" t="str">
        <f>INDEX(PUNT_SeasonAVG!K:K,MATCH($H92,PUNT_SeasonAVG!$I:$I,0))</f>
        <v>BKN</v>
      </c>
      <c r="J92" s="5">
        <f>IFERROR(INDEX(PUNT_SeasonAVG!B:B,MATCH($H92,PUNT_SeasonAVG!$I:$I,0)),999)</f>
        <v>7</v>
      </c>
      <c r="K92">
        <f t="shared" ca="1" si="1"/>
        <v>1</v>
      </c>
    </row>
    <row r="93" spans="1:11" x14ac:dyDescent="0.2">
      <c r="A93" t="s">
        <v>1650</v>
      </c>
      <c r="B93">
        <v>4884</v>
      </c>
      <c r="C93" t="s">
        <v>145</v>
      </c>
      <c r="D93" t="s">
        <v>671</v>
      </c>
      <c r="E93">
        <v>13</v>
      </c>
      <c r="F93" t="s">
        <v>633</v>
      </c>
      <c r="G93">
        <f>COUNTIF(PUNT_SeasonAVG!I:I,Team!C93)</f>
        <v>1</v>
      </c>
      <c r="H93" t="str">
        <f>IFERROR(INDEX(PUNT_SeasonAVG!I:I,MATCH($C93,PUNT_SeasonAVG!$I:$I,0)),INDEX(N:N,MATCH(C93,M:M,0)))</f>
        <v>Tristan Thompson</v>
      </c>
      <c r="I93" t="str">
        <f>INDEX(PUNT_SeasonAVG!K:K,MATCH($H93,PUNT_SeasonAVG!$I:$I,0))</f>
        <v>CLE</v>
      </c>
      <c r="J93" s="5">
        <f>IFERROR(INDEX(PUNT_SeasonAVG!B:B,MATCH($H93,PUNT_SeasonAVG!$I:$I,0)),999)</f>
        <v>99</v>
      </c>
      <c r="K93">
        <f t="shared" ca="1" si="1"/>
        <v>10</v>
      </c>
    </row>
    <row r="94" spans="1:11" x14ac:dyDescent="0.2">
      <c r="A94" t="s">
        <v>1650</v>
      </c>
      <c r="B94">
        <v>4913</v>
      </c>
      <c r="C94" t="s">
        <v>117</v>
      </c>
      <c r="D94" t="s">
        <v>718</v>
      </c>
      <c r="E94">
        <v>44</v>
      </c>
      <c r="F94" t="s">
        <v>620</v>
      </c>
      <c r="G94">
        <f>COUNTIF(PUNT_SeasonAVG!I:I,Team!C94)</f>
        <v>1</v>
      </c>
      <c r="H94" t="str">
        <f>IFERROR(INDEX(PUNT_SeasonAVG!I:I,MATCH($C94,PUNT_SeasonAVG!$I:$I,0)),INDEX(N:N,MATCH(C94,M:M,0)))</f>
        <v>Bojan Bogdanovic</v>
      </c>
      <c r="I94" t="str">
        <f>INDEX(PUNT_SeasonAVG!K:K,MATCH($H94,PUNT_SeasonAVG!$I:$I,0))</f>
        <v>UTA</v>
      </c>
      <c r="J94" s="5">
        <f>IFERROR(INDEX(PUNT_SeasonAVG!B:B,MATCH($H94,PUNT_SeasonAVG!$I:$I,0)),999)</f>
        <v>46</v>
      </c>
      <c r="K94">
        <f t="shared" ca="1" si="1"/>
        <v>5</v>
      </c>
    </row>
    <row r="95" spans="1:11" x14ac:dyDescent="0.2">
      <c r="A95" t="s">
        <v>1650</v>
      </c>
      <c r="B95">
        <v>5054</v>
      </c>
      <c r="C95" t="s">
        <v>165</v>
      </c>
      <c r="D95" t="s">
        <v>740</v>
      </c>
      <c r="E95">
        <v>10</v>
      </c>
      <c r="F95" t="s">
        <v>620</v>
      </c>
      <c r="G95">
        <f>COUNTIF(PUNT_SeasonAVG!I:I,Team!C95)</f>
        <v>1</v>
      </c>
      <c r="H95" t="str">
        <f>IFERROR(INDEX(PUNT_SeasonAVG!I:I,MATCH($C95,PUNT_SeasonAVG!$I:$I,0)),INDEX(N:N,MATCH(C95,M:M,0)))</f>
        <v>Evan Fournier</v>
      </c>
      <c r="I95" t="str">
        <f>INDEX(PUNT_SeasonAVG!K:K,MATCH($H95,PUNT_SeasonAVG!$I:$I,0))</f>
        <v>ORL</v>
      </c>
      <c r="J95" s="5">
        <f>IFERROR(INDEX(PUNT_SeasonAVG!B:B,MATCH($H95,PUNT_SeasonAVG!$I:$I,0)),999)</f>
        <v>71</v>
      </c>
      <c r="K95">
        <f t="shared" ca="1" si="1"/>
        <v>7</v>
      </c>
    </row>
    <row r="96" spans="1:11" x14ac:dyDescent="0.2">
      <c r="A96" t="s">
        <v>1650</v>
      </c>
      <c r="B96">
        <v>5292</v>
      </c>
      <c r="C96" t="s">
        <v>99</v>
      </c>
      <c r="D96" t="s">
        <v>745</v>
      </c>
      <c r="E96">
        <v>22</v>
      </c>
      <c r="F96" t="s">
        <v>620</v>
      </c>
      <c r="G96">
        <f>COUNTIF(PUNT_SeasonAVG!I:I,Team!C96)</f>
        <v>1</v>
      </c>
      <c r="H96" t="str">
        <f>IFERROR(INDEX(PUNT_SeasonAVG!I:I,MATCH($C96,PUNT_SeasonAVG!$I:$I,0)),INDEX(N:N,MATCH(C96,M:M,0)))</f>
        <v>Andrew Wiggins</v>
      </c>
      <c r="I96" t="str">
        <f>INDEX(PUNT_SeasonAVG!K:K,MATCH($H96,PUNT_SeasonAVG!$I:$I,0))</f>
        <v>MIN</v>
      </c>
      <c r="J96" s="5">
        <f>IFERROR(INDEX(PUNT_SeasonAVG!B:B,MATCH($H96,PUNT_SeasonAVG!$I:$I,0)),999)</f>
        <v>56</v>
      </c>
      <c r="K96">
        <f t="shared" ca="1" si="1"/>
        <v>6</v>
      </c>
    </row>
    <row r="97" spans="1:11" x14ac:dyDescent="0.2">
      <c r="A97" t="s">
        <v>1650</v>
      </c>
      <c r="B97">
        <v>5293</v>
      </c>
      <c r="C97" t="s">
        <v>161</v>
      </c>
      <c r="D97" t="s">
        <v>619</v>
      </c>
      <c r="E97">
        <v>5</v>
      </c>
      <c r="F97" t="s">
        <v>259</v>
      </c>
      <c r="G97">
        <f>COUNTIF(PUNT_SeasonAVG!I:I,Team!C97)</f>
        <v>1</v>
      </c>
      <c r="H97" t="str">
        <f>IFERROR(INDEX(PUNT_SeasonAVG!I:I,MATCH($C97,PUNT_SeasonAVG!$I:$I,0)),INDEX(N:N,MATCH(C97,M:M,0)))</f>
        <v>Jabari Parker</v>
      </c>
      <c r="I97" t="str">
        <f>INDEX(PUNT_SeasonAVG!K:K,MATCH($H97,PUNT_SeasonAVG!$I:$I,0))</f>
        <v>ATL</v>
      </c>
      <c r="J97" s="5">
        <f>IFERROR(INDEX(PUNT_SeasonAVG!B:B,MATCH($H97,PUNT_SeasonAVG!$I:$I,0)),999)</f>
        <v>73</v>
      </c>
      <c r="K97">
        <f t="shared" ca="1" si="1"/>
        <v>8</v>
      </c>
    </row>
    <row r="98" spans="1:11" x14ac:dyDescent="0.2">
      <c r="A98" t="s">
        <v>1650</v>
      </c>
      <c r="B98">
        <v>5294</v>
      </c>
      <c r="C98" t="s">
        <v>56</v>
      </c>
      <c r="D98" t="s">
        <v>694</v>
      </c>
      <c r="E98">
        <v>21</v>
      </c>
      <c r="F98" t="s">
        <v>633</v>
      </c>
      <c r="G98">
        <f>COUNTIF(PUNT_SeasonAVG!I:I,Team!C98)</f>
        <v>1</v>
      </c>
      <c r="H98" t="str">
        <f>IFERROR(INDEX(PUNT_SeasonAVG!I:I,MATCH($C98,PUNT_SeasonAVG!$I:$I,0)),INDEX(N:N,MATCH(C98,M:M,0)))</f>
        <v>Joel Embiid</v>
      </c>
      <c r="I98" t="str">
        <f>INDEX(PUNT_SeasonAVG!K:K,MATCH($H98,PUNT_SeasonAVG!$I:$I,0))</f>
        <v>PHI</v>
      </c>
      <c r="J98" s="5">
        <f>IFERROR(INDEX(PUNT_SeasonAVG!B:B,MATCH($H98,PUNT_SeasonAVG!$I:$I,0)),999)</f>
        <v>23</v>
      </c>
      <c r="K98">
        <f t="shared" ca="1" si="1"/>
        <v>3</v>
      </c>
    </row>
    <row r="99" spans="1:11" x14ac:dyDescent="0.2">
      <c r="A99" t="s">
        <v>1650</v>
      </c>
      <c r="B99">
        <v>5344</v>
      </c>
      <c r="C99" t="s">
        <v>174</v>
      </c>
      <c r="D99" t="s">
        <v>715</v>
      </c>
      <c r="E99">
        <v>12</v>
      </c>
      <c r="F99" t="s">
        <v>620</v>
      </c>
      <c r="G99">
        <f>COUNTIF(PUNT_SeasonAVG!I:I,Team!C99)</f>
        <v>1</v>
      </c>
      <c r="H99" t="str">
        <f>IFERROR(INDEX(PUNT_SeasonAVG!I:I,MATCH($C99,PUNT_SeasonAVG!$I:$I,0)),INDEX(N:N,MATCH(C99,M:M,0)))</f>
        <v>Joe Harris</v>
      </c>
      <c r="I99" t="str">
        <f>INDEX(PUNT_SeasonAVG!K:K,MATCH($H99,PUNT_SeasonAVG!$I:$I,0))</f>
        <v>BKN</v>
      </c>
      <c r="J99" s="5">
        <f>IFERROR(INDEX(PUNT_SeasonAVG!B:B,MATCH($H99,PUNT_SeasonAVG!$I:$I,0)),999)</f>
        <v>110</v>
      </c>
      <c r="K99">
        <f t="shared" ca="1" si="1"/>
        <v>11</v>
      </c>
    </row>
    <row r="100" spans="1:11" x14ac:dyDescent="0.2">
      <c r="A100" t="s">
        <v>1650</v>
      </c>
      <c r="B100">
        <v>5497</v>
      </c>
      <c r="C100" t="s">
        <v>211</v>
      </c>
      <c r="D100" t="s">
        <v>673</v>
      </c>
      <c r="E100">
        <v>22</v>
      </c>
      <c r="F100" t="s">
        <v>633</v>
      </c>
      <c r="G100">
        <f>COUNTIF(PUNT_SeasonAVG!I:I,Team!C100)</f>
        <v>1</v>
      </c>
      <c r="H100" t="str">
        <f>IFERROR(INDEX(PUNT_SeasonAVG!I:I,MATCH($C100,PUNT_SeasonAVG!$I:$I,0)),INDEX(N:N,MATCH(C100,M:M,0)))</f>
        <v>Richaun Holmes</v>
      </c>
      <c r="I100" t="str">
        <f>INDEX(PUNT_SeasonAVG!K:K,MATCH($H100,PUNT_SeasonAVG!$I:$I,0))</f>
        <v>SAC</v>
      </c>
      <c r="J100" s="5">
        <f>IFERROR(INDEX(PUNT_SeasonAVG!B:B,MATCH($H100,PUNT_SeasonAVG!$I:$I,0)),999)</f>
        <v>118</v>
      </c>
      <c r="K100">
        <f t="shared" ca="1" si="1"/>
        <v>12</v>
      </c>
    </row>
    <row r="101" spans="1:11" x14ac:dyDescent="0.2">
      <c r="A101" t="s">
        <v>1650</v>
      </c>
      <c r="B101">
        <v>5658</v>
      </c>
      <c r="C101" t="s">
        <v>76</v>
      </c>
      <c r="D101" t="s">
        <v>708</v>
      </c>
      <c r="E101">
        <v>43</v>
      </c>
      <c r="F101" t="s">
        <v>259</v>
      </c>
      <c r="G101">
        <f>COUNTIF(PUNT_SeasonAVG!I:I,Team!C101)</f>
        <v>1</v>
      </c>
      <c r="H101" t="str">
        <f>IFERROR(INDEX(PUNT_SeasonAVG!I:I,MATCH($C101,PUNT_SeasonAVG!$I:$I,0)),INDEX(N:N,MATCH(C101,M:M,0)))</f>
        <v>Pascal Siakam</v>
      </c>
      <c r="I101" t="str">
        <f>INDEX(PUNT_SeasonAVG!K:K,MATCH($H101,PUNT_SeasonAVG!$I:$I,0))</f>
        <v>TOR</v>
      </c>
      <c r="J101" s="5">
        <f>IFERROR(INDEX(PUNT_SeasonAVG!B:B,MATCH($H101,PUNT_SeasonAVG!$I:$I,0)),999)</f>
        <v>20</v>
      </c>
      <c r="K101">
        <f t="shared" ca="1" si="1"/>
        <v>2</v>
      </c>
    </row>
    <row r="102" spans="1:11" x14ac:dyDescent="0.2">
      <c r="A102" t="s">
        <v>1650</v>
      </c>
      <c r="B102">
        <v>5855</v>
      </c>
      <c r="C102" t="s">
        <v>129</v>
      </c>
      <c r="D102" t="s">
        <v>688</v>
      </c>
      <c r="E102">
        <v>13</v>
      </c>
      <c r="F102" t="s">
        <v>45</v>
      </c>
      <c r="G102">
        <f>COUNTIF(PUNT_SeasonAVG!I:I,Team!C102)</f>
        <v>1</v>
      </c>
      <c r="H102" t="str">
        <f>IFERROR(INDEX(PUNT_SeasonAVG!I:I,MATCH($C102,PUNT_SeasonAVG!$I:$I,0)),INDEX(N:N,MATCH(C102,M:M,0)))</f>
        <v>Thomas Bryant</v>
      </c>
      <c r="I102" t="str">
        <f>INDEX(PUNT_SeasonAVG!K:K,MATCH($H102,PUNT_SeasonAVG!$I:$I,0))</f>
        <v>WAS</v>
      </c>
      <c r="J102" s="5">
        <f>IFERROR(INDEX(PUNT_SeasonAVG!B:B,MATCH($H102,PUNT_SeasonAVG!$I:$I,0)),999)</f>
        <v>90</v>
      </c>
      <c r="K102">
        <f t="shared" ca="1" si="1"/>
        <v>9</v>
      </c>
    </row>
    <row r="103" spans="1:11" x14ac:dyDescent="0.2">
      <c r="A103" t="s">
        <v>1650</v>
      </c>
      <c r="B103">
        <v>6047</v>
      </c>
      <c r="C103" t="s">
        <v>197</v>
      </c>
      <c r="D103" t="s">
        <v>765</v>
      </c>
      <c r="E103">
        <v>23</v>
      </c>
      <c r="F103" t="s">
        <v>45</v>
      </c>
      <c r="G103">
        <f>COUNTIF(PUNT_SeasonAVG!I:I,Team!C103)</f>
        <v>1</v>
      </c>
      <c r="H103" t="str">
        <f>IFERROR(INDEX(PUNT_SeasonAVG!I:I,MATCH($C103,PUNT_SeasonAVG!$I:$I,0)),INDEX(N:N,MATCH(C103,M:M,0)))</f>
        <v>Mitchell Robinson</v>
      </c>
      <c r="I103" t="str">
        <f>INDEX(PUNT_SeasonAVG!K:K,MATCH($H103,PUNT_SeasonAVG!$I:$I,0))</f>
        <v>NYK</v>
      </c>
      <c r="J103" s="5">
        <f>IFERROR(INDEX(PUNT_SeasonAVG!B:B,MATCH($H103,PUNT_SeasonAVG!$I:$I,0)),999)</f>
        <v>144</v>
      </c>
      <c r="K103">
        <f t="shared" ca="1" si="1"/>
        <v>13</v>
      </c>
    </row>
    <row r="104" spans="1:11" x14ac:dyDescent="0.2">
      <c r="A104" t="s">
        <v>1648</v>
      </c>
      <c r="B104">
        <v>3928</v>
      </c>
      <c r="C104" t="s">
        <v>428</v>
      </c>
      <c r="D104" t="s">
        <v>678</v>
      </c>
      <c r="E104">
        <v>2</v>
      </c>
      <c r="F104" t="s">
        <v>259</v>
      </c>
      <c r="G104">
        <f>COUNTIF(PUNT_SeasonAVG!I:I,Team!C104)</f>
        <v>1</v>
      </c>
      <c r="H104" t="str">
        <f>IFERROR(INDEX(PUNT_SeasonAVG!I:I,MATCH($C104,PUNT_SeasonAVG!$I:$I,0)),INDEX(N:N,MATCH(C104,M:M,0)))</f>
        <v>Marvin Williams</v>
      </c>
      <c r="I104" t="str">
        <f>INDEX(PUNT_SeasonAVG!K:K,MATCH($H104,PUNT_SeasonAVG!$I:$I,0))</f>
        <v>CHA</v>
      </c>
      <c r="J104" s="5">
        <f>IFERROR(INDEX(PUNT_SeasonAVG!B:B,MATCH($H104,PUNT_SeasonAVG!$I:$I,0)),999)</f>
        <v>255</v>
      </c>
      <c r="K104">
        <f t="shared" ca="1" si="1"/>
        <v>16</v>
      </c>
    </row>
    <row r="105" spans="1:11" x14ac:dyDescent="0.2">
      <c r="A105" t="s">
        <v>1648</v>
      </c>
      <c r="B105">
        <v>3930</v>
      </c>
      <c r="C105" t="s">
        <v>93</v>
      </c>
      <c r="D105" t="s">
        <v>94</v>
      </c>
      <c r="E105">
        <v>3</v>
      </c>
      <c r="F105" t="s">
        <v>258</v>
      </c>
      <c r="G105">
        <f>COUNTIF(PUNT_SeasonAVG!I:I,Team!C105)</f>
        <v>1</v>
      </c>
      <c r="H105" t="str">
        <f>IFERROR(INDEX(PUNT_SeasonAVG!I:I,MATCH($C105,PUNT_SeasonAVG!$I:$I,0)),INDEX(N:N,MATCH(C105,M:M,0)))</f>
        <v>Chris Paul</v>
      </c>
      <c r="I105" t="str">
        <f>INDEX(PUNT_SeasonAVG!K:K,MATCH($H105,PUNT_SeasonAVG!$I:$I,0))</f>
        <v>OKC</v>
      </c>
      <c r="J105" s="5">
        <f>IFERROR(INDEX(PUNT_SeasonAVG!B:B,MATCH($H105,PUNT_SeasonAVG!$I:$I,0)),999)</f>
        <v>31</v>
      </c>
      <c r="K105">
        <f t="shared" ca="1" si="1"/>
        <v>3</v>
      </c>
    </row>
    <row r="106" spans="1:11" x14ac:dyDescent="0.2">
      <c r="A106" t="s">
        <v>1648</v>
      </c>
      <c r="B106">
        <v>4175</v>
      </c>
      <c r="C106" t="s">
        <v>166</v>
      </c>
      <c r="D106" t="s">
        <v>711</v>
      </c>
      <c r="E106">
        <v>4</v>
      </c>
      <c r="F106" t="s">
        <v>633</v>
      </c>
      <c r="G106">
        <f>COUNTIF(PUNT_SeasonAVG!I:I,Team!C106)</f>
        <v>1</v>
      </c>
      <c r="H106" t="str">
        <f>IFERROR(INDEX(PUNT_SeasonAVG!I:I,MATCH($C106,PUNT_SeasonAVG!$I:$I,0)),INDEX(N:N,MATCH(C106,M:M,0)))</f>
        <v>Paul Millsap</v>
      </c>
      <c r="I106" t="str">
        <f>INDEX(PUNT_SeasonAVG!K:K,MATCH($H106,PUNT_SeasonAVG!$I:$I,0))</f>
        <v>DEN</v>
      </c>
      <c r="J106" s="5">
        <f>IFERROR(INDEX(PUNT_SeasonAVG!B:B,MATCH($H106,PUNT_SeasonAVG!$I:$I,0)),999)</f>
        <v>87</v>
      </c>
      <c r="K106">
        <f t="shared" ca="1" si="1"/>
        <v>12</v>
      </c>
    </row>
    <row r="107" spans="1:11" x14ac:dyDescent="0.2">
      <c r="A107" t="s">
        <v>1648</v>
      </c>
      <c r="B107">
        <v>4472</v>
      </c>
      <c r="C107" t="s">
        <v>130</v>
      </c>
      <c r="D107" t="s">
        <v>650</v>
      </c>
      <c r="E107">
        <v>11</v>
      </c>
      <c r="F107" t="s">
        <v>45</v>
      </c>
      <c r="G107">
        <f>COUNTIF(PUNT_SeasonAVG!I:I,Team!C107)</f>
        <v>1</v>
      </c>
      <c r="H107" t="str">
        <f>IFERROR(INDEX(PUNT_SeasonAVG!I:I,MATCH($C107,PUNT_SeasonAVG!$I:$I,0)),INDEX(N:N,MATCH(C107,M:M,0)))</f>
        <v>Brook Lopez</v>
      </c>
      <c r="I107" t="str">
        <f>INDEX(PUNT_SeasonAVG!K:K,MATCH($H107,PUNT_SeasonAVG!$I:$I,0))</f>
        <v>MIL</v>
      </c>
      <c r="J107" s="5">
        <f>IFERROR(INDEX(PUNT_SeasonAVG!B:B,MATCH($H107,PUNT_SeasonAVG!$I:$I,0)),999)</f>
        <v>49</v>
      </c>
      <c r="K107">
        <f t="shared" ca="1" si="1"/>
        <v>5</v>
      </c>
    </row>
    <row r="108" spans="1:11" x14ac:dyDescent="0.2">
      <c r="A108" t="s">
        <v>1648</v>
      </c>
      <c r="B108">
        <v>4480</v>
      </c>
      <c r="C108" t="s">
        <v>361</v>
      </c>
      <c r="D108" t="s">
        <v>42</v>
      </c>
      <c r="E108">
        <v>7</v>
      </c>
      <c r="F108" t="s">
        <v>45</v>
      </c>
      <c r="G108">
        <f>COUNTIF(PUNT_SeasonAVG!I:I,Team!C108)</f>
        <v>1</v>
      </c>
      <c r="H108" t="str">
        <f>IFERROR(INDEX(PUNT_SeasonAVG!I:I,MATCH($C108,PUNT_SeasonAVG!$I:$I,0)),INDEX(N:N,MATCH(C108,M:M,0)))</f>
        <v>JaVale McGee</v>
      </c>
      <c r="I108" t="str">
        <f>INDEX(PUNT_SeasonAVG!K:K,MATCH($H108,PUNT_SeasonAVG!$I:$I,0))</f>
        <v>LAL</v>
      </c>
      <c r="J108" s="5">
        <f>IFERROR(INDEX(PUNT_SeasonAVG!B:B,MATCH($H108,PUNT_SeasonAVG!$I:$I,0)),999)</f>
        <v>221</v>
      </c>
      <c r="K108">
        <f t="shared" ca="1" si="1"/>
        <v>15</v>
      </c>
    </row>
    <row r="109" spans="1:11" x14ac:dyDescent="0.2">
      <c r="A109" t="s">
        <v>1648</v>
      </c>
      <c r="B109">
        <v>4624</v>
      </c>
      <c r="C109" t="s">
        <v>136</v>
      </c>
      <c r="D109" t="s">
        <v>745</v>
      </c>
      <c r="E109">
        <v>0</v>
      </c>
      <c r="F109" t="s">
        <v>258</v>
      </c>
      <c r="G109">
        <f>COUNTIF(PUNT_SeasonAVG!I:I,Team!C109)</f>
        <v>1</v>
      </c>
      <c r="H109" t="str">
        <f>IFERROR(INDEX(PUNT_SeasonAVG!I:I,MATCH($C109,PUNT_SeasonAVG!$I:$I,0)),INDEX(N:N,MATCH(C109,M:M,0)))</f>
        <v>Jeff Teague</v>
      </c>
      <c r="I109" t="str">
        <f>INDEX(PUNT_SeasonAVG!K:K,MATCH($H109,PUNT_SeasonAVG!$I:$I,0))</f>
        <v>MIN</v>
      </c>
      <c r="J109" s="5">
        <f>IFERROR(INDEX(PUNT_SeasonAVG!B:B,MATCH($H109,PUNT_SeasonAVG!$I:$I,0)),999)</f>
        <v>85</v>
      </c>
      <c r="K109">
        <f t="shared" ca="1" si="1"/>
        <v>11</v>
      </c>
    </row>
    <row r="110" spans="1:11" x14ac:dyDescent="0.2">
      <c r="A110" t="s">
        <v>1648</v>
      </c>
      <c r="B110">
        <v>5009</v>
      </c>
      <c r="C110" t="s">
        <v>63</v>
      </c>
      <c r="D110" t="s">
        <v>688</v>
      </c>
      <c r="E110">
        <v>3</v>
      </c>
      <c r="F110" t="s">
        <v>258</v>
      </c>
      <c r="G110">
        <f>COUNTIF(PUNT_SeasonAVG!I:I,Team!C110)</f>
        <v>1</v>
      </c>
      <c r="H110" t="str">
        <f>IFERROR(INDEX(PUNT_SeasonAVG!I:I,MATCH($C110,PUNT_SeasonAVG!$I:$I,0)),INDEX(N:N,MATCH(C110,M:M,0)))</f>
        <v>Bradley Beal</v>
      </c>
      <c r="I110" t="str">
        <f>INDEX(PUNT_SeasonAVG!K:K,MATCH($H110,PUNT_SeasonAVG!$I:$I,0))</f>
        <v>WAS</v>
      </c>
      <c r="J110" s="5">
        <f>IFERROR(INDEX(PUNT_SeasonAVG!B:B,MATCH($H110,PUNT_SeasonAVG!$I:$I,0)),999)</f>
        <v>17</v>
      </c>
      <c r="K110">
        <f t="shared" ca="1" si="1"/>
        <v>2</v>
      </c>
    </row>
    <row r="111" spans="1:11" x14ac:dyDescent="0.2">
      <c r="A111" t="s">
        <v>1648</v>
      </c>
      <c r="B111">
        <v>5012</v>
      </c>
      <c r="C111" t="s">
        <v>36</v>
      </c>
      <c r="D111" t="s">
        <v>632</v>
      </c>
      <c r="E111">
        <v>0</v>
      </c>
      <c r="F111" t="s">
        <v>258</v>
      </c>
      <c r="G111">
        <f>COUNTIF(PUNT_SeasonAVG!I:I,Team!C111)</f>
        <v>1</v>
      </c>
      <c r="H111" t="str">
        <f>IFERROR(INDEX(PUNT_SeasonAVG!I:I,MATCH($C111,PUNT_SeasonAVG!$I:$I,0)),INDEX(N:N,MATCH(C111,M:M,0)))</f>
        <v>Damian Lillard</v>
      </c>
      <c r="I111" t="str">
        <f>INDEX(PUNT_SeasonAVG!K:K,MATCH($H111,PUNT_SeasonAVG!$I:$I,0))</f>
        <v>POR</v>
      </c>
      <c r="J111" s="5">
        <f>IFERROR(INDEX(PUNT_SeasonAVG!B:B,MATCH($H111,PUNT_SeasonAVG!$I:$I,0)),999)</f>
        <v>5</v>
      </c>
      <c r="K111">
        <f t="shared" ca="1" si="1"/>
        <v>1</v>
      </c>
    </row>
    <row r="112" spans="1:11" x14ac:dyDescent="0.2">
      <c r="A112" t="s">
        <v>1648</v>
      </c>
      <c r="B112">
        <v>5069</v>
      </c>
      <c r="C112" t="s">
        <v>150</v>
      </c>
      <c r="D112" t="s">
        <v>659</v>
      </c>
      <c r="E112">
        <v>23</v>
      </c>
      <c r="F112" t="s">
        <v>633</v>
      </c>
      <c r="G112">
        <f>COUNTIF(PUNT_SeasonAVG!I:I,Team!C112)</f>
        <v>1</v>
      </c>
      <c r="H112" t="str">
        <f>IFERROR(INDEX(PUNT_SeasonAVG!I:I,MATCH($C112,PUNT_SeasonAVG!$I:$I,0)),INDEX(N:N,MATCH(C112,M:M,0)))</f>
        <v>Draymond Green</v>
      </c>
      <c r="I112" t="str">
        <f>INDEX(PUNT_SeasonAVG!K:K,MATCH($H112,PUNT_SeasonAVG!$I:$I,0))</f>
        <v>GSW</v>
      </c>
      <c r="J112" s="5">
        <f>IFERROR(INDEX(PUNT_SeasonAVG!B:B,MATCH($H112,PUNT_SeasonAVG!$I:$I,0)),999)</f>
        <v>69</v>
      </c>
      <c r="K112">
        <f t="shared" ca="1" si="1"/>
        <v>9</v>
      </c>
    </row>
    <row r="113" spans="1:11" x14ac:dyDescent="0.2">
      <c r="A113" t="s">
        <v>1648</v>
      </c>
      <c r="B113">
        <v>5154</v>
      </c>
      <c r="C113" t="s">
        <v>869</v>
      </c>
      <c r="D113" t="s">
        <v>644</v>
      </c>
      <c r="E113">
        <v>22</v>
      </c>
      <c r="F113" t="s">
        <v>259</v>
      </c>
      <c r="G113">
        <f>COUNTIF(PUNT_SeasonAVG!I:I,Team!C113)</f>
        <v>0</v>
      </c>
      <c r="H113" t="e">
        <f>IFERROR(INDEX(PUNT_SeasonAVG!I:I,MATCH($C113,PUNT_SeasonAVG!$I:$I,0)),INDEX(N:N,MATCH(C113,M:M,0)))</f>
        <v>#N/A</v>
      </c>
      <c r="I113" t="e">
        <f>INDEX(PUNT_SeasonAVG!K:K,MATCH($H113,PUNT_SeasonAVG!$I:$I,0))</f>
        <v>#N/A</v>
      </c>
      <c r="J113" s="5">
        <f>IFERROR(INDEX(PUNT_SeasonAVG!B:B,MATCH($H113,PUNT_SeasonAVG!$I:$I,0)),999)</f>
        <v>999</v>
      </c>
      <c r="K113">
        <f t="shared" ca="1" si="1"/>
        <v>17</v>
      </c>
    </row>
    <row r="114" spans="1:11" x14ac:dyDescent="0.2">
      <c r="A114" t="s">
        <v>1648</v>
      </c>
      <c r="B114">
        <v>5164</v>
      </c>
      <c r="C114" t="s">
        <v>187</v>
      </c>
      <c r="D114" t="s">
        <v>653</v>
      </c>
      <c r="E114">
        <v>9</v>
      </c>
      <c r="F114" t="s">
        <v>633</v>
      </c>
      <c r="G114">
        <f>COUNTIF(PUNT_SeasonAVG!I:I,Team!C114)</f>
        <v>1</v>
      </c>
      <c r="H114" t="str">
        <f>IFERROR(INDEX(PUNT_SeasonAVG!I:I,MATCH($C114,PUNT_SeasonAVG!$I:$I,0)),INDEX(N:N,MATCH(C114,M:M,0)))</f>
        <v>Kelly Olynyk</v>
      </c>
      <c r="I114" t="str">
        <f>INDEX(PUNT_SeasonAVG!K:K,MATCH($H114,PUNT_SeasonAVG!$I:$I,0))</f>
        <v>MIA</v>
      </c>
      <c r="J114" s="5">
        <f>IFERROR(INDEX(PUNT_SeasonAVG!B:B,MATCH($H114,PUNT_SeasonAVG!$I:$I,0)),999)</f>
        <v>113</v>
      </c>
      <c r="K114">
        <f t="shared" ca="1" si="1"/>
        <v>13</v>
      </c>
    </row>
    <row r="115" spans="1:11" x14ac:dyDescent="0.2">
      <c r="A115" t="s">
        <v>1648</v>
      </c>
      <c r="B115">
        <v>5321</v>
      </c>
      <c r="C115" t="s">
        <v>131</v>
      </c>
      <c r="D115" t="s">
        <v>765</v>
      </c>
      <c r="E115">
        <v>6</v>
      </c>
      <c r="F115" t="s">
        <v>258</v>
      </c>
      <c r="G115">
        <f>COUNTIF(PUNT_SeasonAVG!I:I,Team!C115)</f>
        <v>1</v>
      </c>
      <c r="H115" t="str">
        <f>IFERROR(INDEX(PUNT_SeasonAVG!I:I,MATCH($C115,PUNT_SeasonAVG!$I:$I,0)),INDEX(N:N,MATCH(C115,M:M,0)))</f>
        <v>Elfrid Payton</v>
      </c>
      <c r="I115" t="str">
        <f>INDEX(PUNT_SeasonAVG!K:K,MATCH($H115,PUNT_SeasonAVG!$I:$I,0))</f>
        <v>NYK</v>
      </c>
      <c r="J115" s="5">
        <f>IFERROR(INDEX(PUNT_SeasonAVG!B:B,MATCH($H115,PUNT_SeasonAVG!$I:$I,0)),999)</f>
        <v>65</v>
      </c>
      <c r="K115">
        <f t="shared" ca="1" si="1"/>
        <v>7</v>
      </c>
    </row>
    <row r="116" spans="1:11" x14ac:dyDescent="0.2">
      <c r="A116" t="s">
        <v>1648</v>
      </c>
      <c r="B116">
        <v>5393</v>
      </c>
      <c r="C116" t="s">
        <v>244</v>
      </c>
      <c r="D116" t="s">
        <v>718</v>
      </c>
      <c r="E116">
        <v>2</v>
      </c>
      <c r="F116" t="s">
        <v>620</v>
      </c>
      <c r="G116">
        <f>COUNTIF(PUNT_SeasonAVG!I:I,Team!C116)</f>
        <v>1</v>
      </c>
      <c r="H116" t="str">
        <f>IFERROR(INDEX(PUNT_SeasonAVG!I:I,MATCH($C116,PUNT_SeasonAVG!$I:$I,0)),INDEX(N:N,MATCH(C116,M:M,0)))</f>
        <v>Joe Ingles</v>
      </c>
      <c r="I116" t="str">
        <f>INDEX(PUNT_SeasonAVG!K:K,MATCH($H116,PUNT_SeasonAVG!$I:$I,0))</f>
        <v>UTA</v>
      </c>
      <c r="J116" s="5">
        <f>IFERROR(INDEX(PUNT_SeasonAVG!B:B,MATCH($H116,PUNT_SeasonAVG!$I:$I,0)),999)</f>
        <v>163</v>
      </c>
      <c r="K116">
        <f t="shared" ca="1" si="1"/>
        <v>14</v>
      </c>
    </row>
    <row r="117" spans="1:11" x14ac:dyDescent="0.2">
      <c r="A117" t="s">
        <v>1648</v>
      </c>
      <c r="B117">
        <v>5464</v>
      </c>
      <c r="C117" t="s">
        <v>98</v>
      </c>
      <c r="D117" t="s">
        <v>662</v>
      </c>
      <c r="E117">
        <v>6</v>
      </c>
      <c r="F117" t="s">
        <v>633</v>
      </c>
      <c r="G117">
        <f>COUNTIF(PUNT_SeasonAVG!I:I,Team!C117)</f>
        <v>1</v>
      </c>
      <c r="H117" t="str">
        <f>IFERROR(INDEX(PUNT_SeasonAVG!I:I,MATCH($C117,PUNT_SeasonAVG!$I:$I,0)),INDEX(N:N,MATCH(C117,M:M,0)))</f>
        <v>Kristaps Porzingis</v>
      </c>
      <c r="I117" t="str">
        <f>INDEX(PUNT_SeasonAVG!K:K,MATCH($H117,PUNT_SeasonAVG!$I:$I,0))</f>
        <v>DAL</v>
      </c>
      <c r="J117" s="5">
        <f>IFERROR(INDEX(PUNT_SeasonAVG!B:B,MATCH($H117,PUNT_SeasonAVG!$I:$I,0)),999)</f>
        <v>39</v>
      </c>
      <c r="K117">
        <f t="shared" ca="1" si="1"/>
        <v>4</v>
      </c>
    </row>
    <row r="118" spans="1:11" x14ac:dyDescent="0.2">
      <c r="A118" t="s">
        <v>1648</v>
      </c>
      <c r="B118">
        <v>5475</v>
      </c>
      <c r="C118" t="s">
        <v>148</v>
      </c>
      <c r="D118" t="s">
        <v>625</v>
      </c>
      <c r="E118">
        <v>3</v>
      </c>
      <c r="F118" t="s">
        <v>259</v>
      </c>
      <c r="G118">
        <f>COUNTIF(PUNT_SeasonAVG!I:I,Team!C118)</f>
        <v>1</v>
      </c>
      <c r="H118" t="str">
        <f>IFERROR(INDEX(PUNT_SeasonAVG!I:I,MATCH($C118,PUNT_SeasonAVG!$I:$I,0)),INDEX(N:N,MATCH(C118,M:M,0)))</f>
        <v>Kelly Oubre Jr.</v>
      </c>
      <c r="I118" t="str">
        <f>INDEX(PUNT_SeasonAVG!K:K,MATCH($H118,PUNT_SeasonAVG!$I:$I,0))</f>
        <v>PHO</v>
      </c>
      <c r="J118" s="5">
        <f>IFERROR(INDEX(PUNT_SeasonAVG!B:B,MATCH($H118,PUNT_SeasonAVG!$I:$I,0)),999)</f>
        <v>67</v>
      </c>
      <c r="K118">
        <f t="shared" ca="1" si="1"/>
        <v>8</v>
      </c>
    </row>
    <row r="119" spans="1:11" x14ac:dyDescent="0.2">
      <c r="A119" t="s">
        <v>1648</v>
      </c>
      <c r="B119">
        <v>5476</v>
      </c>
      <c r="C119" t="s">
        <v>100</v>
      </c>
      <c r="D119" t="s">
        <v>678</v>
      </c>
      <c r="E119">
        <v>3</v>
      </c>
      <c r="F119" t="s">
        <v>258</v>
      </c>
      <c r="G119">
        <f>COUNTIF(PUNT_SeasonAVG!I:I,Team!C119)</f>
        <v>1</v>
      </c>
      <c r="H119" t="str">
        <f>IFERROR(INDEX(PUNT_SeasonAVG!I:I,MATCH($C119,PUNT_SeasonAVG!$I:$I,0)),INDEX(N:N,MATCH(C119,M:M,0)))</f>
        <v>Terry Rozier</v>
      </c>
      <c r="I119" t="str">
        <f>INDEX(PUNT_SeasonAVG!K:K,MATCH($H119,PUNT_SeasonAVG!$I:$I,0))</f>
        <v>CHA</v>
      </c>
      <c r="J119" s="5">
        <f>IFERROR(INDEX(PUNT_SeasonAVG!B:B,MATCH($H119,PUNT_SeasonAVG!$I:$I,0)),999)</f>
        <v>55</v>
      </c>
      <c r="K119">
        <f t="shared" ca="1" si="1"/>
        <v>6</v>
      </c>
    </row>
    <row r="120" spans="1:11" x14ac:dyDescent="0.2">
      <c r="A120" t="s">
        <v>1648</v>
      </c>
      <c r="B120">
        <v>6114</v>
      </c>
      <c r="C120" t="s">
        <v>114</v>
      </c>
      <c r="D120" t="s">
        <v>653</v>
      </c>
      <c r="E120">
        <v>25</v>
      </c>
      <c r="F120" t="s">
        <v>258</v>
      </c>
      <c r="G120">
        <f>COUNTIF(PUNT_SeasonAVG!I:I,Team!C120)</f>
        <v>1</v>
      </c>
      <c r="H120" t="str">
        <f>IFERROR(INDEX(PUNT_SeasonAVG!I:I,MATCH($C120,PUNT_SeasonAVG!$I:$I,0)),INDEX(N:N,MATCH(C120,M:M,0)))</f>
        <v>Kendrick Nunn</v>
      </c>
      <c r="I120" t="str">
        <f>INDEX(PUNT_SeasonAVG!K:K,MATCH($H120,PUNT_SeasonAVG!$I:$I,0))</f>
        <v>MIA</v>
      </c>
      <c r="J120" s="5">
        <f>IFERROR(INDEX(PUNT_SeasonAVG!B:B,MATCH($H120,PUNT_SeasonAVG!$I:$I,0)),999)</f>
        <v>74</v>
      </c>
      <c r="K120">
        <f t="shared" ca="1" si="1"/>
        <v>10</v>
      </c>
    </row>
    <row r="121" spans="1:11" x14ac:dyDescent="0.2">
      <c r="A121" t="s">
        <v>1653</v>
      </c>
      <c r="B121">
        <v>4390</v>
      </c>
      <c r="C121" t="s">
        <v>83</v>
      </c>
      <c r="D121" t="s">
        <v>628</v>
      </c>
      <c r="E121">
        <v>0</v>
      </c>
      <c r="F121" t="s">
        <v>258</v>
      </c>
      <c r="G121">
        <f>COUNTIF(PUNT_SeasonAVG!I:I,Team!C121)</f>
        <v>1</v>
      </c>
      <c r="H121" t="str">
        <f>IFERROR(INDEX(PUNT_SeasonAVG!I:I,MATCH($C121,PUNT_SeasonAVG!$I:$I,0)),INDEX(N:N,MATCH(C121,M:M,0)))</f>
        <v>Russell Westbrook</v>
      </c>
      <c r="I121" t="str">
        <f>INDEX(PUNT_SeasonAVG!K:K,MATCH($H121,PUNT_SeasonAVG!$I:$I,0))</f>
        <v>HOU</v>
      </c>
      <c r="J121" s="5">
        <f>IFERROR(INDEX(PUNT_SeasonAVG!B:B,MATCH($H121,PUNT_SeasonAVG!$I:$I,0)),999)</f>
        <v>30</v>
      </c>
      <c r="K121">
        <f t="shared" ca="1" si="1"/>
        <v>2</v>
      </c>
    </row>
    <row r="122" spans="1:11" x14ac:dyDescent="0.2">
      <c r="A122" t="s">
        <v>1653</v>
      </c>
      <c r="B122">
        <v>4610</v>
      </c>
      <c r="C122" t="s">
        <v>84</v>
      </c>
      <c r="D122" t="s">
        <v>625</v>
      </c>
      <c r="E122">
        <v>11</v>
      </c>
      <c r="F122" t="s">
        <v>258</v>
      </c>
      <c r="G122">
        <f>COUNTIF(PUNT_SeasonAVG!I:I,Team!C122)</f>
        <v>1</v>
      </c>
      <c r="H122" t="str">
        <f>IFERROR(INDEX(PUNT_SeasonAVG!I:I,MATCH($C122,PUNT_SeasonAVG!$I:$I,0)),INDEX(N:N,MATCH(C122,M:M,0)))</f>
        <v>Ricky Rubio</v>
      </c>
      <c r="I122" t="str">
        <f>INDEX(PUNT_SeasonAVG!K:K,MATCH($H122,PUNT_SeasonAVG!$I:$I,0))</f>
        <v>PHO</v>
      </c>
      <c r="J122" s="5">
        <f>IFERROR(INDEX(PUNT_SeasonAVG!B:B,MATCH($H122,PUNT_SeasonAVG!$I:$I,0)),999)</f>
        <v>47</v>
      </c>
      <c r="K122">
        <f t="shared" ca="1" si="1"/>
        <v>5</v>
      </c>
    </row>
    <row r="123" spans="1:11" x14ac:dyDescent="0.2">
      <c r="A123" t="s">
        <v>1653</v>
      </c>
      <c r="B123">
        <v>4764</v>
      </c>
      <c r="C123" t="s">
        <v>137</v>
      </c>
      <c r="D123" t="s">
        <v>632</v>
      </c>
      <c r="E123">
        <v>21</v>
      </c>
      <c r="F123" t="s">
        <v>45</v>
      </c>
      <c r="G123">
        <f>COUNTIF(PUNT_SeasonAVG!I:I,Team!C123)</f>
        <v>1</v>
      </c>
      <c r="H123" t="str">
        <f>IFERROR(INDEX(PUNT_SeasonAVG!I:I,MATCH($C123,PUNT_SeasonAVG!$I:$I,0)),INDEX(N:N,MATCH(C123,M:M,0)))</f>
        <v>Hassan Whiteside</v>
      </c>
      <c r="I123" t="str">
        <f>INDEX(PUNT_SeasonAVG!K:K,MATCH($H123,PUNT_SeasonAVG!$I:$I,0))</f>
        <v>POR</v>
      </c>
      <c r="J123" s="5">
        <f>IFERROR(INDEX(PUNT_SeasonAVG!B:B,MATCH($H123,PUNT_SeasonAVG!$I:$I,0)),999)</f>
        <v>75</v>
      </c>
      <c r="K123">
        <f t="shared" ca="1" si="1"/>
        <v>7</v>
      </c>
    </row>
    <row r="124" spans="1:11" x14ac:dyDescent="0.2">
      <c r="A124" t="s">
        <v>1653</v>
      </c>
      <c r="B124">
        <v>4886</v>
      </c>
      <c r="C124" t="s">
        <v>175</v>
      </c>
      <c r="D124" t="s">
        <v>668</v>
      </c>
      <c r="E124">
        <v>17</v>
      </c>
      <c r="F124" t="s">
        <v>45</v>
      </c>
      <c r="G124">
        <f>COUNTIF(PUNT_SeasonAVG!I:I,Team!C124)</f>
        <v>1</v>
      </c>
      <c r="H124" t="str">
        <f>IFERROR(INDEX(PUNT_SeasonAVG!I:I,MATCH($C124,PUNT_SeasonAVG!$I:$I,0)),INDEX(N:N,MATCH(C124,M:M,0)))</f>
        <v>Jonas Valanciunas</v>
      </c>
      <c r="I124" t="str">
        <f>INDEX(PUNT_SeasonAVG!K:K,MATCH($H124,PUNT_SeasonAVG!$I:$I,0))</f>
        <v>MEM</v>
      </c>
      <c r="J124" s="5">
        <f>IFERROR(INDEX(PUNT_SeasonAVG!B:B,MATCH($H124,PUNT_SeasonAVG!$I:$I,0)),999)</f>
        <v>117</v>
      </c>
      <c r="K124">
        <f t="shared" ca="1" si="1"/>
        <v>10</v>
      </c>
    </row>
    <row r="125" spans="1:11" x14ac:dyDescent="0.2">
      <c r="A125" t="s">
        <v>1653</v>
      </c>
      <c r="B125">
        <v>4896</v>
      </c>
      <c r="C125" t="s">
        <v>40</v>
      </c>
      <c r="D125" t="s">
        <v>35</v>
      </c>
      <c r="E125">
        <v>2</v>
      </c>
      <c r="F125" t="s">
        <v>620</v>
      </c>
      <c r="G125">
        <f>COUNTIF(PUNT_SeasonAVG!I:I,Team!C125)</f>
        <v>1</v>
      </c>
      <c r="H125" t="str">
        <f>IFERROR(INDEX(PUNT_SeasonAVG!I:I,MATCH($C125,PUNT_SeasonAVG!$I:$I,0)),INDEX(N:N,MATCH(C125,M:M,0)))</f>
        <v>Kawhi Leonard</v>
      </c>
      <c r="I125" t="str">
        <f>INDEX(PUNT_SeasonAVG!K:K,MATCH($H125,PUNT_SeasonAVG!$I:$I,0))</f>
        <v>LAC</v>
      </c>
      <c r="J125" s="5">
        <f>IFERROR(INDEX(PUNT_SeasonAVG!B:B,MATCH($H125,PUNT_SeasonAVG!$I:$I,0)),999)</f>
        <v>8</v>
      </c>
      <c r="K125">
        <f t="shared" ca="1" si="1"/>
        <v>1</v>
      </c>
    </row>
    <row r="126" spans="1:11" x14ac:dyDescent="0.2">
      <c r="A126" t="s">
        <v>1653</v>
      </c>
      <c r="B126">
        <v>5073</v>
      </c>
      <c r="C126" t="s">
        <v>123</v>
      </c>
      <c r="D126" t="s">
        <v>650</v>
      </c>
      <c r="E126">
        <v>22</v>
      </c>
      <c r="F126" t="s">
        <v>620</v>
      </c>
      <c r="G126">
        <f>COUNTIF(PUNT_SeasonAVG!I:I,Team!C126)</f>
        <v>1</v>
      </c>
      <c r="H126" t="str">
        <f>IFERROR(INDEX(PUNT_SeasonAVG!I:I,MATCH($C126,PUNT_SeasonAVG!$I:$I,0)),INDEX(N:N,MATCH(C126,M:M,0)))</f>
        <v>Khris Middleton</v>
      </c>
      <c r="I126" t="str">
        <f>INDEX(PUNT_SeasonAVG!K:K,MATCH($H126,PUNT_SeasonAVG!$I:$I,0))</f>
        <v>MIL</v>
      </c>
      <c r="J126" s="5">
        <f>IFERROR(INDEX(PUNT_SeasonAVG!B:B,MATCH($H126,PUNT_SeasonAVG!$I:$I,0)),999)</f>
        <v>61</v>
      </c>
      <c r="K126">
        <f t="shared" ca="1" si="1"/>
        <v>6</v>
      </c>
    </row>
    <row r="127" spans="1:11" x14ac:dyDescent="0.2">
      <c r="A127" t="s">
        <v>1653</v>
      </c>
      <c r="B127">
        <v>5150</v>
      </c>
      <c r="C127" t="s">
        <v>173</v>
      </c>
      <c r="D127" t="s">
        <v>625</v>
      </c>
      <c r="E127">
        <v>46</v>
      </c>
      <c r="F127" t="s">
        <v>45</v>
      </c>
      <c r="G127">
        <f>COUNTIF(PUNT_SeasonAVG!I:I,Team!C127)</f>
        <v>1</v>
      </c>
      <c r="H127" t="str">
        <f>IFERROR(INDEX(PUNT_SeasonAVG!I:I,MATCH($C127,PUNT_SeasonAVG!$I:$I,0)),INDEX(N:N,MATCH(C127,M:M,0)))</f>
        <v>Aron Baynes</v>
      </c>
      <c r="I127" t="str">
        <f>INDEX(PUNT_SeasonAVG!K:K,MATCH($H127,PUNT_SeasonAVG!$I:$I,0))</f>
        <v>PHO</v>
      </c>
      <c r="J127" s="5">
        <f>IFERROR(INDEX(PUNT_SeasonAVG!B:B,MATCH($H127,PUNT_SeasonAVG!$I:$I,0)),999)</f>
        <v>119</v>
      </c>
      <c r="K127">
        <f t="shared" ca="1" si="1"/>
        <v>11</v>
      </c>
    </row>
    <row r="128" spans="1:11" x14ac:dyDescent="0.2">
      <c r="A128" t="s">
        <v>1653</v>
      </c>
      <c r="B128">
        <v>5295</v>
      </c>
      <c r="C128" t="s">
        <v>178</v>
      </c>
      <c r="D128" t="s">
        <v>740</v>
      </c>
      <c r="E128">
        <v>0</v>
      </c>
      <c r="F128" t="s">
        <v>259</v>
      </c>
      <c r="G128">
        <f>COUNTIF(PUNT_SeasonAVG!I:I,Team!C128)</f>
        <v>1</v>
      </c>
      <c r="H128" t="str">
        <f>IFERROR(INDEX(PUNT_SeasonAVG!I:I,MATCH($C128,PUNT_SeasonAVG!$I:$I,0)),INDEX(N:N,MATCH(C128,M:M,0)))</f>
        <v>Aaron Gordon</v>
      </c>
      <c r="I128" t="str">
        <f>INDEX(PUNT_SeasonAVG!K:K,MATCH($H128,PUNT_SeasonAVG!$I:$I,0))</f>
        <v>ORL</v>
      </c>
      <c r="J128" s="5">
        <f>IFERROR(INDEX(PUNT_SeasonAVG!B:B,MATCH($H128,PUNT_SeasonAVG!$I:$I,0)),999)</f>
        <v>141</v>
      </c>
      <c r="K128">
        <f t="shared" ca="1" si="1"/>
        <v>14</v>
      </c>
    </row>
    <row r="129" spans="1:11" x14ac:dyDescent="0.2">
      <c r="A129" t="s">
        <v>1653</v>
      </c>
      <c r="B129">
        <v>5433</v>
      </c>
      <c r="C129" t="s">
        <v>90</v>
      </c>
      <c r="D129" t="s">
        <v>659</v>
      </c>
      <c r="E129">
        <v>0</v>
      </c>
      <c r="F129" t="s">
        <v>258</v>
      </c>
      <c r="G129">
        <f>COUNTIF(PUNT_SeasonAVG!I:I,Team!C129)</f>
        <v>1</v>
      </c>
      <c r="H129" t="str">
        <f>IFERROR(INDEX(PUNT_SeasonAVG!I:I,MATCH($C129,PUNT_SeasonAVG!$I:$I,0)),INDEX(N:N,MATCH(C129,M:M,0)))</f>
        <v>D'Angelo Russell</v>
      </c>
      <c r="I129" t="str">
        <f>INDEX(PUNT_SeasonAVG!K:K,MATCH($H129,PUNT_SeasonAVG!$I:$I,0))</f>
        <v>GSW</v>
      </c>
      <c r="J129" s="5">
        <f>IFERROR(INDEX(PUNT_SeasonAVG!B:B,MATCH($H129,PUNT_SeasonAVG!$I:$I,0)),999)</f>
        <v>35</v>
      </c>
      <c r="K129">
        <f t="shared" ca="1" si="1"/>
        <v>4</v>
      </c>
    </row>
    <row r="130" spans="1:11" x14ac:dyDescent="0.2">
      <c r="A130" t="s">
        <v>1653</v>
      </c>
      <c r="B130">
        <v>5466</v>
      </c>
      <c r="C130" t="s">
        <v>215</v>
      </c>
      <c r="D130" t="s">
        <v>659</v>
      </c>
      <c r="E130">
        <v>2</v>
      </c>
      <c r="F130" t="s">
        <v>633</v>
      </c>
      <c r="G130">
        <f>COUNTIF(PUNT_SeasonAVG!I:I,Team!C130)</f>
        <v>1</v>
      </c>
      <c r="H130" t="str">
        <f>IFERROR(INDEX(PUNT_SeasonAVG!I:I,MATCH($C130,PUNT_SeasonAVG!$I:$I,0)),INDEX(N:N,MATCH(C130,M:M,0)))</f>
        <v>Willie Cauley-Stein</v>
      </c>
      <c r="I130" t="str">
        <f>INDEX(PUNT_SeasonAVG!K:K,MATCH($H130,PUNT_SeasonAVG!$I:$I,0))</f>
        <v>GSW</v>
      </c>
      <c r="J130" s="5">
        <f>IFERROR(INDEX(PUNT_SeasonAVG!B:B,MATCH($H130,PUNT_SeasonAVG!$I:$I,0)),999)</f>
        <v>137</v>
      </c>
      <c r="K130">
        <f t="shared" ca="1" si="1"/>
        <v>13</v>
      </c>
    </row>
    <row r="131" spans="1:11" x14ac:dyDescent="0.2">
      <c r="A131" t="s">
        <v>1653</v>
      </c>
      <c r="B131">
        <v>5660</v>
      </c>
      <c r="C131" t="s">
        <v>141</v>
      </c>
      <c r="D131" t="s">
        <v>700</v>
      </c>
      <c r="E131">
        <v>5</v>
      </c>
      <c r="F131" t="s">
        <v>258</v>
      </c>
      <c r="G131">
        <f>COUNTIF(PUNT_SeasonAVG!I:I,Team!C131)</f>
        <v>1</v>
      </c>
      <c r="H131" t="str">
        <f>IFERROR(INDEX(PUNT_SeasonAVG!I:I,MATCH($C131,PUNT_SeasonAVG!$I:$I,0)),INDEX(N:N,MATCH(C131,M:M,0)))</f>
        <v>Dejounte Murray</v>
      </c>
      <c r="I131" t="str">
        <f>INDEX(PUNT_SeasonAVG!K:K,MATCH($H131,PUNT_SeasonAVG!$I:$I,0))</f>
        <v>SAS</v>
      </c>
      <c r="J131" s="5">
        <f>IFERROR(INDEX(PUNT_SeasonAVG!B:B,MATCH($H131,PUNT_SeasonAVG!$I:$I,0)),999)</f>
        <v>102</v>
      </c>
      <c r="K131">
        <f t="shared" ref="K131:K152" ca="1" si="2">RANK(J131,OFFSET($J$1,MATCH(A131,A:A,0)-1,0,COUNTIF(A:A,A131),1),1)</f>
        <v>9</v>
      </c>
    </row>
    <row r="132" spans="1:11" x14ac:dyDescent="0.2">
      <c r="A132" t="s">
        <v>1653</v>
      </c>
      <c r="B132">
        <v>5765</v>
      </c>
      <c r="C132" t="s">
        <v>79</v>
      </c>
      <c r="D132" t="s">
        <v>788</v>
      </c>
      <c r="E132">
        <v>0</v>
      </c>
      <c r="F132" t="s">
        <v>259</v>
      </c>
      <c r="G132">
        <f>COUNTIF(PUNT_SeasonAVG!I:I,Team!C132)</f>
        <v>1</v>
      </c>
      <c r="H132" t="str">
        <f>IFERROR(INDEX(PUNT_SeasonAVG!I:I,MATCH($C132,PUNT_SeasonAVG!$I:$I,0)),INDEX(N:N,MATCH(C132,M:M,0)))</f>
        <v>Jayson Tatum</v>
      </c>
      <c r="I132" t="str">
        <f>INDEX(PUNT_SeasonAVG!K:K,MATCH($H132,PUNT_SeasonAVG!$I:$I,0))</f>
        <v>BOS</v>
      </c>
      <c r="J132" s="5">
        <f>IFERROR(INDEX(PUNT_SeasonAVG!B:B,MATCH($H132,PUNT_SeasonAVG!$I:$I,0)),999)</f>
        <v>34</v>
      </c>
      <c r="K132">
        <f t="shared" ca="1" si="2"/>
        <v>3</v>
      </c>
    </row>
    <row r="133" spans="1:11" x14ac:dyDescent="0.2">
      <c r="A133" t="s">
        <v>1653</v>
      </c>
      <c r="B133">
        <v>5825</v>
      </c>
      <c r="C133" t="s">
        <v>134</v>
      </c>
      <c r="D133" t="s">
        <v>636</v>
      </c>
      <c r="E133">
        <v>5</v>
      </c>
      <c r="F133" t="s">
        <v>258</v>
      </c>
      <c r="G133">
        <f>COUNTIF(PUNT_SeasonAVG!I:I,Team!C133)</f>
        <v>1</v>
      </c>
      <c r="H133" t="str">
        <f>IFERROR(INDEX(PUNT_SeasonAVG!I:I,MATCH($C133,PUNT_SeasonAVG!$I:$I,0)),INDEX(N:N,MATCH(C133,M:M,0)))</f>
        <v>Luke Kennard</v>
      </c>
      <c r="I133" t="str">
        <f>INDEX(PUNT_SeasonAVG!K:K,MATCH($H133,PUNT_SeasonAVG!$I:$I,0))</f>
        <v>DET</v>
      </c>
      <c r="J133" s="5">
        <f>IFERROR(INDEX(PUNT_SeasonAVG!B:B,MATCH($H133,PUNT_SeasonAVG!$I:$I,0)),999)</f>
        <v>82</v>
      </c>
      <c r="K133">
        <f t="shared" ca="1" si="2"/>
        <v>8</v>
      </c>
    </row>
    <row r="134" spans="1:11" x14ac:dyDescent="0.2">
      <c r="A134" t="s">
        <v>1653</v>
      </c>
      <c r="B134">
        <v>5835</v>
      </c>
      <c r="C134" t="s">
        <v>366</v>
      </c>
      <c r="D134" t="s">
        <v>715</v>
      </c>
      <c r="E134">
        <v>31</v>
      </c>
      <c r="F134" t="s">
        <v>633</v>
      </c>
      <c r="G134">
        <f>COUNTIF(PUNT_SeasonAVG!I:I,Team!C134)</f>
        <v>1</v>
      </c>
      <c r="H134" t="str">
        <f>IFERROR(INDEX(PUNT_SeasonAVG!I:I,MATCH($C134,PUNT_SeasonAVG!$I:$I,0)),INDEX(N:N,MATCH(C134,M:M,0)))</f>
        <v>Jarrett Allen</v>
      </c>
      <c r="I134" t="str">
        <f>INDEX(PUNT_SeasonAVG!K:K,MATCH($H134,PUNT_SeasonAVG!$I:$I,0))</f>
        <v>BKN</v>
      </c>
      <c r="J134" s="5">
        <f>IFERROR(INDEX(PUNT_SeasonAVG!B:B,MATCH($H134,PUNT_SeasonAVG!$I:$I,0)),999)</f>
        <v>179</v>
      </c>
      <c r="K134">
        <f t="shared" ca="1" si="2"/>
        <v>15</v>
      </c>
    </row>
    <row r="135" spans="1:11" x14ac:dyDescent="0.2">
      <c r="A135" t="s">
        <v>1653</v>
      </c>
      <c r="B135">
        <v>6017</v>
      </c>
      <c r="C135" t="s">
        <v>464</v>
      </c>
      <c r="D135" t="s">
        <v>740</v>
      </c>
      <c r="E135">
        <v>5</v>
      </c>
      <c r="F135" t="s">
        <v>45</v>
      </c>
      <c r="G135">
        <f>COUNTIF(PUNT_SeasonAVG!I:I,Team!C135)</f>
        <v>1</v>
      </c>
      <c r="H135" t="str">
        <f>IFERROR(INDEX(PUNT_SeasonAVG!I:I,MATCH($C135,PUNT_SeasonAVG!$I:$I,0)),INDEX(N:N,MATCH(C135,M:M,0)))</f>
        <v>Mohamed Bamba</v>
      </c>
      <c r="I135" t="str">
        <f>INDEX(PUNT_SeasonAVG!K:K,MATCH($H135,PUNT_SeasonAVG!$I:$I,0))</f>
        <v>ORL</v>
      </c>
      <c r="J135" s="5">
        <f>IFERROR(INDEX(PUNT_SeasonAVG!B:B,MATCH($H135,PUNT_SeasonAVG!$I:$I,0)),999)</f>
        <v>230</v>
      </c>
      <c r="K135">
        <f t="shared" ca="1" si="2"/>
        <v>16</v>
      </c>
    </row>
    <row r="136" spans="1:11" x14ac:dyDescent="0.2">
      <c r="A136" t="s">
        <v>1653</v>
      </c>
      <c r="B136">
        <v>6174</v>
      </c>
      <c r="C136" t="s">
        <v>147</v>
      </c>
      <c r="D136" t="s">
        <v>678</v>
      </c>
      <c r="E136">
        <v>25</v>
      </c>
      <c r="F136" t="s">
        <v>259</v>
      </c>
      <c r="G136">
        <f>COUNTIF(PUNT_SeasonAVG!I:I,Team!C136)</f>
        <v>1</v>
      </c>
      <c r="H136" t="str">
        <f>IFERROR(INDEX(PUNT_SeasonAVG!I:I,MATCH($C136,PUNT_SeasonAVG!$I:$I,0)),INDEX(N:N,MATCH(C136,M:M,0)))</f>
        <v>PJ Washington</v>
      </c>
      <c r="I136" t="str">
        <f>INDEX(PUNT_SeasonAVG!K:K,MATCH($H136,PUNT_SeasonAVG!$I:$I,0))</f>
        <v>CHA</v>
      </c>
      <c r="J136" s="5">
        <f>IFERROR(INDEX(PUNT_SeasonAVG!B:B,MATCH($H136,PUNT_SeasonAVG!$I:$I,0)),999)</f>
        <v>122</v>
      </c>
      <c r="K136">
        <f t="shared" ca="1" si="2"/>
        <v>12</v>
      </c>
    </row>
    <row r="137" spans="1:11" x14ac:dyDescent="0.2">
      <c r="A137" t="s">
        <v>1645</v>
      </c>
      <c r="B137">
        <v>3704</v>
      </c>
      <c r="C137" t="s">
        <v>60</v>
      </c>
      <c r="D137" t="s">
        <v>42</v>
      </c>
      <c r="E137">
        <v>23</v>
      </c>
      <c r="F137" t="s">
        <v>259</v>
      </c>
      <c r="G137">
        <f>COUNTIF(PUNT_SeasonAVG!I:I,Team!C137)</f>
        <v>1</v>
      </c>
      <c r="H137" t="str">
        <f>IFERROR(INDEX(PUNT_SeasonAVG!I:I,MATCH($C137,PUNT_SeasonAVG!$I:$I,0)),INDEX(N:N,MATCH(C137,M:M,0)))</f>
        <v>LeBron James</v>
      </c>
      <c r="I137" t="str">
        <f>INDEX(PUNT_SeasonAVG!K:K,MATCH($H137,PUNT_SeasonAVG!$I:$I,0))</f>
        <v>LAL</v>
      </c>
      <c r="J137" s="5">
        <f>IFERROR(INDEX(PUNT_SeasonAVG!B:B,MATCH($H137,PUNT_SeasonAVG!$I:$I,0)),999)</f>
        <v>14</v>
      </c>
      <c r="K137">
        <f t="shared" ca="1" si="2"/>
        <v>2</v>
      </c>
    </row>
    <row r="138" spans="1:11" x14ac:dyDescent="0.2">
      <c r="A138" t="s">
        <v>1645</v>
      </c>
      <c r="B138">
        <v>4486</v>
      </c>
      <c r="C138" t="s">
        <v>172</v>
      </c>
      <c r="D138" t="s">
        <v>708</v>
      </c>
      <c r="E138">
        <v>9</v>
      </c>
      <c r="F138" t="s">
        <v>633</v>
      </c>
      <c r="G138">
        <f>COUNTIF(PUNT_SeasonAVG!I:I,Team!C138)</f>
        <v>1</v>
      </c>
      <c r="H138" t="str">
        <f>IFERROR(INDEX(PUNT_SeasonAVG!I:I,MATCH($C138,PUNT_SeasonAVG!$I:$I,0)),INDEX(N:N,MATCH(C138,M:M,0)))</f>
        <v>Serge Ibaka</v>
      </c>
      <c r="I138" t="str">
        <f>INDEX(PUNT_SeasonAVG!K:K,MATCH($H138,PUNT_SeasonAVG!$I:$I,0))</f>
        <v>TOR</v>
      </c>
      <c r="J138" s="5">
        <f>IFERROR(INDEX(PUNT_SeasonAVG!B:B,MATCH($H138,PUNT_SeasonAVG!$I:$I,0)),999)</f>
        <v>114</v>
      </c>
      <c r="K138">
        <f t="shared" ca="1" si="2"/>
        <v>12</v>
      </c>
    </row>
    <row r="139" spans="1:11" x14ac:dyDescent="0.2">
      <c r="A139" t="s">
        <v>1645</v>
      </c>
      <c r="B139">
        <v>4912</v>
      </c>
      <c r="C139" t="s">
        <v>52</v>
      </c>
      <c r="D139" t="s">
        <v>653</v>
      </c>
      <c r="E139">
        <v>22</v>
      </c>
      <c r="F139" t="s">
        <v>620</v>
      </c>
      <c r="G139">
        <f>COUNTIF(PUNT_SeasonAVG!I:I,Team!C139)</f>
        <v>1</v>
      </c>
      <c r="H139" t="str">
        <f>IFERROR(INDEX(PUNT_SeasonAVG!I:I,MATCH($C139,PUNT_SeasonAVG!$I:$I,0)),INDEX(N:N,MATCH(C139,M:M,0)))</f>
        <v>Jimmy Butler</v>
      </c>
      <c r="I139" t="str">
        <f>INDEX(PUNT_SeasonAVG!K:K,MATCH($H139,PUNT_SeasonAVG!$I:$I,0))</f>
        <v>MIA</v>
      </c>
      <c r="J139" s="5">
        <f>IFERROR(INDEX(PUNT_SeasonAVG!B:B,MATCH($H139,PUNT_SeasonAVG!$I:$I,0)),999)</f>
        <v>9</v>
      </c>
      <c r="K139">
        <f t="shared" ca="1" si="2"/>
        <v>1</v>
      </c>
    </row>
    <row r="140" spans="1:11" x14ac:dyDescent="0.2">
      <c r="A140" t="s">
        <v>1645</v>
      </c>
      <c r="B140">
        <v>4926</v>
      </c>
      <c r="C140" t="s">
        <v>191</v>
      </c>
      <c r="D140" t="s">
        <v>688</v>
      </c>
      <c r="E140">
        <v>42</v>
      </c>
      <c r="F140" t="s">
        <v>633</v>
      </c>
      <c r="G140">
        <f>COUNTIF(PUNT_SeasonAVG!I:I,Team!C140)</f>
        <v>1</v>
      </c>
      <c r="H140" t="str">
        <f>IFERROR(INDEX(PUNT_SeasonAVG!I:I,MATCH($C140,PUNT_SeasonAVG!$I:$I,0)),INDEX(N:N,MATCH(C140,M:M,0)))</f>
        <v>Davis Bertans</v>
      </c>
      <c r="I140" t="str">
        <f>INDEX(PUNT_SeasonAVG!K:K,MATCH($H140,PUNT_SeasonAVG!$I:$I,0))</f>
        <v>WAS</v>
      </c>
      <c r="J140" s="5">
        <f>IFERROR(INDEX(PUNT_SeasonAVG!B:B,MATCH($H140,PUNT_SeasonAVG!$I:$I,0)),999)</f>
        <v>89</v>
      </c>
      <c r="K140">
        <f t="shared" ca="1" si="2"/>
        <v>9</v>
      </c>
    </row>
    <row r="141" spans="1:11" x14ac:dyDescent="0.2">
      <c r="A141" t="s">
        <v>1645</v>
      </c>
      <c r="B141">
        <v>5074</v>
      </c>
      <c r="C141" t="s">
        <v>110</v>
      </c>
      <c r="D141" t="s">
        <v>711</v>
      </c>
      <c r="E141">
        <v>5</v>
      </c>
      <c r="F141" t="s">
        <v>620</v>
      </c>
      <c r="G141">
        <f>COUNTIF(PUNT_SeasonAVG!I:I,Team!C141)</f>
        <v>1</v>
      </c>
      <c r="H141" t="str">
        <f>IFERROR(INDEX(PUNT_SeasonAVG!I:I,MATCH($C141,PUNT_SeasonAVG!$I:$I,0)),INDEX(N:N,MATCH(C141,M:M,0)))</f>
        <v>Will Barton</v>
      </c>
      <c r="I141" t="str">
        <f>INDEX(PUNT_SeasonAVG!K:K,MATCH($H141,PUNT_SeasonAVG!$I:$I,0))</f>
        <v>DEN</v>
      </c>
      <c r="J141" s="5">
        <f>IFERROR(INDEX(PUNT_SeasonAVG!B:B,MATCH($H141,PUNT_SeasonAVG!$I:$I,0)),999)</f>
        <v>68</v>
      </c>
      <c r="K141">
        <f t="shared" ca="1" si="2"/>
        <v>5</v>
      </c>
    </row>
    <row r="142" spans="1:11" x14ac:dyDescent="0.2">
      <c r="A142" t="s">
        <v>1645</v>
      </c>
      <c r="B142">
        <v>5324</v>
      </c>
      <c r="C142" t="s">
        <v>87</v>
      </c>
      <c r="D142" t="s">
        <v>644</v>
      </c>
      <c r="E142">
        <v>8</v>
      </c>
      <c r="F142" t="s">
        <v>258</v>
      </c>
      <c r="G142">
        <f>COUNTIF(PUNT_SeasonAVG!I:I,Team!C142)</f>
        <v>1</v>
      </c>
      <c r="H142" t="str">
        <f>IFERROR(INDEX(PUNT_SeasonAVG!I:I,MATCH($C142,PUNT_SeasonAVG!$I:$I,0)),INDEX(N:N,MATCH(C142,M:M,0)))</f>
        <v>Zach LaVine</v>
      </c>
      <c r="I142" t="str">
        <f>INDEX(PUNT_SeasonAVG!K:K,MATCH($H142,PUNT_SeasonAVG!$I:$I,0))</f>
        <v>CHI</v>
      </c>
      <c r="J142" s="5">
        <f>IFERROR(INDEX(PUNT_SeasonAVG!B:B,MATCH($H142,PUNT_SeasonAVG!$I:$I,0)),999)</f>
        <v>32</v>
      </c>
      <c r="K142">
        <f t="shared" ca="1" si="2"/>
        <v>4</v>
      </c>
    </row>
    <row r="143" spans="1:11" x14ac:dyDescent="0.2">
      <c r="A143" t="s">
        <v>1645</v>
      </c>
      <c r="B143">
        <v>5473</v>
      </c>
      <c r="C143" t="s">
        <v>82</v>
      </c>
      <c r="D143" t="s">
        <v>625</v>
      </c>
      <c r="E143">
        <v>1</v>
      </c>
      <c r="F143" t="s">
        <v>258</v>
      </c>
      <c r="G143">
        <f>COUNTIF(PUNT_SeasonAVG!I:I,Team!C143)</f>
        <v>1</v>
      </c>
      <c r="H143" t="str">
        <f>IFERROR(INDEX(PUNT_SeasonAVG!I:I,MATCH($C143,PUNT_SeasonAVG!$I:$I,0)),INDEX(N:N,MATCH(C143,M:M,0)))</f>
        <v>Devin Booker</v>
      </c>
      <c r="I143" t="str">
        <f>INDEX(PUNT_SeasonAVG!K:K,MATCH($H143,PUNT_SeasonAVG!$I:$I,0))</f>
        <v>PHO</v>
      </c>
      <c r="J143" s="5">
        <f>IFERROR(INDEX(PUNT_SeasonAVG!B:B,MATCH($H143,PUNT_SeasonAVG!$I:$I,0)),999)</f>
        <v>24</v>
      </c>
      <c r="K143">
        <f t="shared" ca="1" si="2"/>
        <v>3</v>
      </c>
    </row>
    <row r="144" spans="1:11" x14ac:dyDescent="0.2">
      <c r="A144" t="s">
        <v>1645</v>
      </c>
      <c r="B144">
        <v>5492</v>
      </c>
      <c r="C144" t="s">
        <v>196</v>
      </c>
      <c r="D144" t="s">
        <v>35</v>
      </c>
      <c r="E144">
        <v>5</v>
      </c>
      <c r="F144" t="s">
        <v>633</v>
      </c>
      <c r="G144">
        <f>COUNTIF(PUNT_SeasonAVG!I:I,Team!C144)</f>
        <v>1</v>
      </c>
      <c r="H144" t="str">
        <f>IFERROR(INDEX(PUNT_SeasonAVG!I:I,MATCH($C144,PUNT_SeasonAVG!$I:$I,0)),INDEX(N:N,MATCH(C144,M:M,0)))</f>
        <v>Montrezl Harrell</v>
      </c>
      <c r="I144" t="str">
        <f>INDEX(PUNT_SeasonAVG!K:K,MATCH($H144,PUNT_SeasonAVG!$I:$I,0))</f>
        <v>LAC</v>
      </c>
      <c r="J144" s="5">
        <f>IFERROR(INDEX(PUNT_SeasonAVG!B:B,MATCH($H144,PUNT_SeasonAVG!$I:$I,0)),999)</f>
        <v>107</v>
      </c>
      <c r="K144">
        <f t="shared" ca="1" si="2"/>
        <v>10</v>
      </c>
    </row>
    <row r="145" spans="1:11" x14ac:dyDescent="0.2">
      <c r="A145" t="s">
        <v>1645</v>
      </c>
      <c r="B145">
        <v>5764</v>
      </c>
      <c r="C145" t="s">
        <v>111</v>
      </c>
      <c r="D145" t="s">
        <v>704</v>
      </c>
      <c r="E145">
        <v>2</v>
      </c>
      <c r="F145" t="s">
        <v>258</v>
      </c>
      <c r="G145">
        <f>COUNTIF(PUNT_SeasonAVG!I:I,Team!C145)</f>
        <v>1</v>
      </c>
      <c r="H145" t="str">
        <f>IFERROR(INDEX(PUNT_SeasonAVG!I:I,MATCH($C145,PUNT_SeasonAVG!$I:$I,0)),INDEX(N:N,MATCH(C145,M:M,0)))</f>
        <v>Lonzo Ball</v>
      </c>
      <c r="I145" t="str">
        <f>INDEX(PUNT_SeasonAVG!K:K,MATCH($H145,PUNT_SeasonAVG!$I:$I,0))</f>
        <v>NOR</v>
      </c>
      <c r="J145" s="5">
        <f>IFERROR(INDEX(PUNT_SeasonAVG!B:B,MATCH($H145,PUNT_SeasonAVG!$I:$I,0)),999)</f>
        <v>77</v>
      </c>
      <c r="K145">
        <f t="shared" ca="1" si="2"/>
        <v>6</v>
      </c>
    </row>
    <row r="146" spans="1:11" x14ac:dyDescent="0.2">
      <c r="A146" t="s">
        <v>1645</v>
      </c>
      <c r="B146">
        <v>5843</v>
      </c>
      <c r="C146" t="s">
        <v>127</v>
      </c>
      <c r="D146" t="s">
        <v>704</v>
      </c>
      <c r="E146">
        <v>3</v>
      </c>
      <c r="F146" t="s">
        <v>620</v>
      </c>
      <c r="G146">
        <f>COUNTIF(PUNT_SeasonAVG!I:I,Team!C146)</f>
        <v>1</v>
      </c>
      <c r="H146" t="str">
        <f>IFERROR(INDEX(PUNT_SeasonAVG!I:I,MATCH($C146,PUNT_SeasonAVG!$I:$I,0)),INDEX(N:N,MATCH(C146,M:M,0)))</f>
        <v>Josh Hart</v>
      </c>
      <c r="I146" t="str">
        <f>INDEX(PUNT_SeasonAVG!K:K,MATCH($H146,PUNT_SeasonAVG!$I:$I,0))</f>
        <v>NOR</v>
      </c>
      <c r="J146" s="5">
        <f>IFERROR(INDEX(PUNT_SeasonAVG!B:B,MATCH($H146,PUNT_SeasonAVG!$I:$I,0)),999)</f>
        <v>83</v>
      </c>
      <c r="K146">
        <f t="shared" ca="1" si="2"/>
        <v>7</v>
      </c>
    </row>
    <row r="147" spans="1:11" x14ac:dyDescent="0.2">
      <c r="A147" t="s">
        <v>1645</v>
      </c>
      <c r="B147">
        <v>5959</v>
      </c>
      <c r="C147" t="s">
        <v>376</v>
      </c>
      <c r="D147" t="s">
        <v>673</v>
      </c>
      <c r="E147">
        <v>35</v>
      </c>
      <c r="F147" t="s">
        <v>259</v>
      </c>
      <c r="G147">
        <f>COUNTIF(PUNT_SeasonAVG!I:I,Team!C147)</f>
        <v>1</v>
      </c>
      <c r="H147" t="str">
        <f>IFERROR(INDEX(PUNT_SeasonAVG!I:I,MATCH($C147,PUNT_SeasonAVG!$I:$I,0)),INDEX(N:N,MATCH(C147,M:M,0)))</f>
        <v>Marvin Bagley III</v>
      </c>
      <c r="I147" t="str">
        <f>INDEX(PUNT_SeasonAVG!K:K,MATCH($H147,PUNT_SeasonAVG!$I:$I,0))</f>
        <v>SAC</v>
      </c>
      <c r="J147" s="5">
        <f>IFERROR(INDEX(PUNT_SeasonAVG!B:B,MATCH($H147,PUNT_SeasonAVG!$I:$I,0)),999)</f>
        <v>202</v>
      </c>
      <c r="K147">
        <f t="shared" ca="1" si="2"/>
        <v>16</v>
      </c>
    </row>
    <row r="148" spans="1:11" x14ac:dyDescent="0.2">
      <c r="A148" t="s">
        <v>1645</v>
      </c>
      <c r="B148">
        <v>6015</v>
      </c>
      <c r="C148" t="s">
        <v>176</v>
      </c>
      <c r="D148" t="s">
        <v>668</v>
      </c>
      <c r="E148">
        <v>13</v>
      </c>
      <c r="F148" t="s">
        <v>633</v>
      </c>
      <c r="G148">
        <f>COUNTIF(PUNT_SeasonAVG!I:I,Team!C148)</f>
        <v>1</v>
      </c>
      <c r="H148" t="str">
        <f>IFERROR(INDEX(PUNT_SeasonAVG!I:I,MATCH($C148,PUNT_SeasonAVG!$I:$I,0)),INDEX(N:N,MATCH(C148,M:M,0)))</f>
        <v>Jaren Jackson Jr.</v>
      </c>
      <c r="I148" t="str">
        <f>INDEX(PUNT_SeasonAVG!K:K,MATCH($H148,PUNT_SeasonAVG!$I:$I,0))</f>
        <v>MEM</v>
      </c>
      <c r="J148" s="5">
        <f>IFERROR(INDEX(PUNT_SeasonAVG!B:B,MATCH($H148,PUNT_SeasonAVG!$I:$I,0)),999)</f>
        <v>109</v>
      </c>
      <c r="K148">
        <f t="shared" ca="1" si="2"/>
        <v>11</v>
      </c>
    </row>
    <row r="149" spans="1:11" x14ac:dyDescent="0.2">
      <c r="A149" t="s">
        <v>1645</v>
      </c>
      <c r="B149">
        <v>6022</v>
      </c>
      <c r="C149" t="s">
        <v>135</v>
      </c>
      <c r="D149" t="s">
        <v>94</v>
      </c>
      <c r="E149">
        <v>2</v>
      </c>
      <c r="F149" t="s">
        <v>258</v>
      </c>
      <c r="G149">
        <f>COUNTIF(PUNT_SeasonAVG!I:I,Team!C149)</f>
        <v>1</v>
      </c>
      <c r="H149" t="str">
        <f>IFERROR(INDEX(PUNT_SeasonAVG!I:I,MATCH($C149,PUNT_SeasonAVG!$I:$I,0)),INDEX(N:N,MATCH(C149,M:M,0)))</f>
        <v>Shai Gilgeous-Alexander</v>
      </c>
      <c r="I149" t="str">
        <f>INDEX(PUNT_SeasonAVG!K:K,MATCH($H149,PUNT_SeasonAVG!$I:$I,0))</f>
        <v>OKC</v>
      </c>
      <c r="J149" s="5">
        <f>IFERROR(INDEX(PUNT_SeasonAVG!B:B,MATCH($H149,PUNT_SeasonAVG!$I:$I,0)),999)</f>
        <v>84</v>
      </c>
      <c r="K149">
        <f t="shared" ca="1" si="2"/>
        <v>8</v>
      </c>
    </row>
    <row r="150" spans="1:11" x14ac:dyDescent="0.2">
      <c r="A150" t="s">
        <v>1645</v>
      </c>
      <c r="B150">
        <v>6028</v>
      </c>
      <c r="C150" t="s">
        <v>377</v>
      </c>
      <c r="D150" t="s">
        <v>650</v>
      </c>
      <c r="E150">
        <v>0</v>
      </c>
      <c r="F150" t="s">
        <v>258</v>
      </c>
      <c r="G150">
        <f>COUNTIF(PUNT_SeasonAVG!I:I,Team!C150)</f>
        <v>1</v>
      </c>
      <c r="H150" t="str">
        <f>IFERROR(INDEX(PUNT_SeasonAVG!I:I,MATCH($C150,PUNT_SeasonAVG!$I:$I,0)),INDEX(N:N,MATCH(C150,M:M,0)))</f>
        <v>Donte DiVincenzo</v>
      </c>
      <c r="I150" t="str">
        <f>INDEX(PUNT_SeasonAVG!K:K,MATCH($H150,PUNT_SeasonAVG!$I:$I,0))</f>
        <v>MIL</v>
      </c>
      <c r="J150" s="5">
        <f>IFERROR(INDEX(PUNT_SeasonAVG!B:B,MATCH($H150,PUNT_SeasonAVG!$I:$I,0)),999)</f>
        <v>148</v>
      </c>
      <c r="K150">
        <f t="shared" ca="1" si="2"/>
        <v>13</v>
      </c>
    </row>
    <row r="151" spans="1:11" x14ac:dyDescent="0.2">
      <c r="A151" t="s">
        <v>1645</v>
      </c>
      <c r="B151">
        <v>6166</v>
      </c>
      <c r="C151" t="s">
        <v>250</v>
      </c>
      <c r="D151" t="s">
        <v>619</v>
      </c>
      <c r="E151">
        <v>12</v>
      </c>
      <c r="F151" t="s">
        <v>259</v>
      </c>
      <c r="G151">
        <f>COUNTIF(PUNT_SeasonAVG!I:I,Team!C151)</f>
        <v>1</v>
      </c>
      <c r="H151" t="str">
        <f>IFERROR(INDEX(PUNT_SeasonAVG!I:I,MATCH($C151,PUNT_SeasonAVG!$I:$I,0)),INDEX(N:N,MATCH(C151,M:M,0)))</f>
        <v>De'Andre Hunter</v>
      </c>
      <c r="I151" t="str">
        <f>INDEX(PUNT_SeasonAVG!K:K,MATCH($H151,PUNT_SeasonAVG!$I:$I,0))</f>
        <v>ATL</v>
      </c>
      <c r="J151" s="5">
        <f>IFERROR(INDEX(PUNT_SeasonAVG!B:B,MATCH($H151,PUNT_SeasonAVG!$I:$I,0)),999)</f>
        <v>171</v>
      </c>
      <c r="K151">
        <f t="shared" ca="1" si="2"/>
        <v>14</v>
      </c>
    </row>
    <row r="152" spans="1:11" x14ac:dyDescent="0.2">
      <c r="A152" t="s">
        <v>1645</v>
      </c>
      <c r="B152">
        <v>6311</v>
      </c>
      <c r="C152" t="s">
        <v>406</v>
      </c>
      <c r="D152" t="s">
        <v>659</v>
      </c>
      <c r="E152">
        <v>12</v>
      </c>
      <c r="F152" t="s">
        <v>258</v>
      </c>
      <c r="G152">
        <f>COUNTIF(PUNT_SeasonAVG!I:I,Team!C152)</f>
        <v>1</v>
      </c>
      <c r="H152" t="str">
        <f>IFERROR(INDEX(PUNT_SeasonAVG!I:I,MATCH($C152,PUNT_SeasonAVG!$I:$I,0)),INDEX(N:N,MATCH(C152,M:M,0)))</f>
        <v>Ky Bowman</v>
      </c>
      <c r="I152" t="str">
        <f>INDEX(PUNT_SeasonAVG!K:K,MATCH($H152,PUNT_SeasonAVG!$I:$I,0))</f>
        <v>GSW</v>
      </c>
      <c r="J152" s="5">
        <f>IFERROR(INDEX(PUNT_SeasonAVG!B:B,MATCH($H152,PUNT_SeasonAVG!$I:$I,0)),999)</f>
        <v>177</v>
      </c>
      <c r="K152">
        <f t="shared" ca="1" si="2"/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B33DB-9B50-E249-BD62-68BA1E9879FA}">
  <dimension ref="A1:K1008"/>
  <sheetViews>
    <sheetView workbookViewId="0">
      <selection activeCell="D32" sqref="D32"/>
    </sheetView>
  </sheetViews>
  <sheetFormatPr baseColWidth="10" defaultRowHeight="15" x14ac:dyDescent="0.2"/>
  <cols>
    <col min="1" max="1" width="14" bestFit="1" customWidth="1"/>
    <col min="2" max="2" width="8.5" bestFit="1" customWidth="1"/>
    <col min="3" max="3" width="10.6640625" bestFit="1" customWidth="1"/>
    <col min="4" max="4" width="19.83203125" bestFit="1" customWidth="1"/>
    <col min="5" max="5" width="8.1640625" bestFit="1" customWidth="1"/>
    <col min="6" max="6" width="15.6640625" bestFit="1" customWidth="1"/>
    <col min="7" max="7" width="20.1640625" bestFit="1" customWidth="1"/>
    <col min="8" max="8" width="7.1640625" bestFit="1" customWidth="1"/>
    <col min="9" max="9" width="9.83203125" bestFit="1" customWidth="1"/>
    <col min="10" max="10" width="6.33203125" bestFit="1" customWidth="1"/>
    <col min="11" max="11" width="9.83203125" bestFit="1" customWidth="1"/>
  </cols>
  <sheetData>
    <row r="1" spans="1:11" x14ac:dyDescent="0.2">
      <c r="A1" t="s">
        <v>1637</v>
      </c>
      <c r="B1" t="s">
        <v>1639</v>
      </c>
      <c r="C1" t="s">
        <v>607</v>
      </c>
      <c r="D1" t="s">
        <v>608</v>
      </c>
      <c r="E1" t="s">
        <v>609</v>
      </c>
      <c r="F1" t="s">
        <v>610</v>
      </c>
      <c r="G1" t="s">
        <v>611</v>
      </c>
      <c r="H1" t="s">
        <v>612</v>
      </c>
      <c r="I1" t="s">
        <v>613</v>
      </c>
      <c r="J1" t="s">
        <v>614</v>
      </c>
      <c r="K1" t="s">
        <v>1640</v>
      </c>
    </row>
    <row r="2" spans="1:11" x14ac:dyDescent="0.2">
      <c r="A2" t="s">
        <v>1645</v>
      </c>
      <c r="B2" s="7">
        <v>43794</v>
      </c>
      <c r="C2">
        <v>3704</v>
      </c>
      <c r="D2" t="s">
        <v>60</v>
      </c>
      <c r="E2" t="s">
        <v>640</v>
      </c>
      <c r="F2" t="s">
        <v>641</v>
      </c>
      <c r="G2" t="s">
        <v>295</v>
      </c>
      <c r="H2" t="s">
        <v>42</v>
      </c>
      <c r="I2">
        <v>23</v>
      </c>
      <c r="J2" t="s">
        <v>259</v>
      </c>
      <c r="K2" t="s">
        <v>259</v>
      </c>
    </row>
    <row r="3" spans="1:11" x14ac:dyDescent="0.2">
      <c r="A3" t="s">
        <v>1645</v>
      </c>
      <c r="B3" s="7">
        <v>43795</v>
      </c>
      <c r="C3">
        <v>3704</v>
      </c>
      <c r="D3" t="s">
        <v>60</v>
      </c>
      <c r="E3" t="s">
        <v>640</v>
      </c>
      <c r="F3" t="s">
        <v>641</v>
      </c>
      <c r="G3" t="s">
        <v>295</v>
      </c>
      <c r="H3" t="s">
        <v>42</v>
      </c>
      <c r="I3">
        <v>23</v>
      </c>
      <c r="J3" t="s">
        <v>259</v>
      </c>
      <c r="K3" t="s">
        <v>259</v>
      </c>
    </row>
    <row r="4" spans="1:11" x14ac:dyDescent="0.2">
      <c r="A4" t="s">
        <v>1645</v>
      </c>
      <c r="B4" s="7">
        <v>43796</v>
      </c>
      <c r="C4">
        <v>3704</v>
      </c>
      <c r="D4" t="s">
        <v>60</v>
      </c>
      <c r="E4" t="s">
        <v>640</v>
      </c>
      <c r="F4" t="s">
        <v>641</v>
      </c>
      <c r="G4" t="s">
        <v>295</v>
      </c>
      <c r="H4" t="s">
        <v>42</v>
      </c>
      <c r="I4">
        <v>23</v>
      </c>
      <c r="J4" t="s">
        <v>259</v>
      </c>
      <c r="K4" t="s">
        <v>259</v>
      </c>
    </row>
    <row r="5" spans="1:11" x14ac:dyDescent="0.2">
      <c r="A5" t="s">
        <v>1645</v>
      </c>
      <c r="B5" s="7">
        <v>43797</v>
      </c>
      <c r="C5">
        <v>3704</v>
      </c>
      <c r="D5" t="s">
        <v>60</v>
      </c>
      <c r="E5" t="s">
        <v>640</v>
      </c>
      <c r="F5" t="s">
        <v>641</v>
      </c>
      <c r="G5" t="s">
        <v>295</v>
      </c>
      <c r="H5" t="s">
        <v>42</v>
      </c>
      <c r="I5">
        <v>23</v>
      </c>
      <c r="J5" t="s">
        <v>259</v>
      </c>
      <c r="K5" t="s">
        <v>259</v>
      </c>
    </row>
    <row r="6" spans="1:11" x14ac:dyDescent="0.2">
      <c r="A6" t="s">
        <v>1645</v>
      </c>
      <c r="B6" s="7">
        <v>43798</v>
      </c>
      <c r="C6">
        <v>3704</v>
      </c>
      <c r="D6" t="s">
        <v>60</v>
      </c>
      <c r="E6" t="s">
        <v>640</v>
      </c>
      <c r="F6" t="s">
        <v>641</v>
      </c>
      <c r="G6" t="s">
        <v>295</v>
      </c>
      <c r="H6" t="s">
        <v>42</v>
      </c>
      <c r="I6">
        <v>23</v>
      </c>
      <c r="J6" t="s">
        <v>259</v>
      </c>
      <c r="K6" t="s">
        <v>259</v>
      </c>
    </row>
    <row r="7" spans="1:11" x14ac:dyDescent="0.2">
      <c r="A7" t="s">
        <v>1645</v>
      </c>
      <c r="B7" s="7">
        <v>43799</v>
      </c>
      <c r="C7">
        <v>3704</v>
      </c>
      <c r="D7" t="s">
        <v>60</v>
      </c>
      <c r="E7" t="s">
        <v>640</v>
      </c>
      <c r="F7" t="s">
        <v>641</v>
      </c>
      <c r="G7" t="s">
        <v>295</v>
      </c>
      <c r="H7" t="s">
        <v>42</v>
      </c>
      <c r="I7">
        <v>23</v>
      </c>
      <c r="J7" t="s">
        <v>259</v>
      </c>
      <c r="K7" t="s">
        <v>259</v>
      </c>
    </row>
    <row r="8" spans="1:11" x14ac:dyDescent="0.2">
      <c r="A8" t="s">
        <v>1645</v>
      </c>
      <c r="B8" s="7">
        <v>43800</v>
      </c>
      <c r="C8">
        <v>3704</v>
      </c>
      <c r="D8" t="s">
        <v>60</v>
      </c>
      <c r="E8" t="s">
        <v>640</v>
      </c>
      <c r="F8" t="s">
        <v>641</v>
      </c>
      <c r="G8" t="s">
        <v>295</v>
      </c>
      <c r="H8" t="s">
        <v>42</v>
      </c>
      <c r="I8">
        <v>23</v>
      </c>
      <c r="J8" t="s">
        <v>259</v>
      </c>
      <c r="K8" t="s">
        <v>259</v>
      </c>
    </row>
    <row r="9" spans="1:11" x14ac:dyDescent="0.2">
      <c r="A9" t="s">
        <v>1646</v>
      </c>
      <c r="B9" s="7">
        <v>43794</v>
      </c>
      <c r="C9">
        <v>3706</v>
      </c>
      <c r="D9" t="s">
        <v>642</v>
      </c>
      <c r="E9" t="s">
        <v>45</v>
      </c>
      <c r="F9" t="s">
        <v>643</v>
      </c>
      <c r="G9" t="s">
        <v>327</v>
      </c>
      <c r="H9" t="s">
        <v>632</v>
      </c>
      <c r="I9">
        <v>0</v>
      </c>
      <c r="J9" t="s">
        <v>259</v>
      </c>
      <c r="K9" t="s">
        <v>1642</v>
      </c>
    </row>
    <row r="10" spans="1:11" x14ac:dyDescent="0.2">
      <c r="A10" t="s">
        <v>1646</v>
      </c>
      <c r="B10" s="7">
        <v>43795</v>
      </c>
      <c r="C10">
        <v>3706</v>
      </c>
      <c r="D10" t="s">
        <v>642</v>
      </c>
      <c r="E10" t="s">
        <v>45</v>
      </c>
      <c r="F10" t="s">
        <v>643</v>
      </c>
      <c r="G10" t="s">
        <v>327</v>
      </c>
      <c r="H10" t="s">
        <v>632</v>
      </c>
      <c r="I10">
        <v>0</v>
      </c>
      <c r="J10" t="s">
        <v>259</v>
      </c>
      <c r="K10" t="s">
        <v>1642</v>
      </c>
    </row>
    <row r="11" spans="1:11" x14ac:dyDescent="0.2">
      <c r="A11" t="s">
        <v>1646</v>
      </c>
      <c r="B11" s="7">
        <v>43796</v>
      </c>
      <c r="C11">
        <v>3706</v>
      </c>
      <c r="D11" t="s">
        <v>642</v>
      </c>
      <c r="E11" t="s">
        <v>45</v>
      </c>
      <c r="F11" t="s">
        <v>643</v>
      </c>
      <c r="G11" t="s">
        <v>327</v>
      </c>
      <c r="H11" t="s">
        <v>632</v>
      </c>
      <c r="I11">
        <v>0</v>
      </c>
      <c r="J11" t="s">
        <v>259</v>
      </c>
      <c r="K11" t="s">
        <v>1642</v>
      </c>
    </row>
    <row r="12" spans="1:11" x14ac:dyDescent="0.2">
      <c r="A12" t="s">
        <v>1646</v>
      </c>
      <c r="B12" s="7">
        <v>43797</v>
      </c>
      <c r="C12">
        <v>3706</v>
      </c>
      <c r="D12" t="s">
        <v>642</v>
      </c>
      <c r="E12" t="s">
        <v>45</v>
      </c>
      <c r="F12" t="s">
        <v>643</v>
      </c>
      <c r="G12" t="s">
        <v>327</v>
      </c>
      <c r="H12" t="s">
        <v>632</v>
      </c>
      <c r="I12">
        <v>0</v>
      </c>
      <c r="J12" t="s">
        <v>259</v>
      </c>
      <c r="K12" t="s">
        <v>1642</v>
      </c>
    </row>
    <row r="13" spans="1:11" x14ac:dyDescent="0.2">
      <c r="A13" t="s">
        <v>1646</v>
      </c>
      <c r="B13" s="7">
        <v>43798</v>
      </c>
      <c r="C13">
        <v>3706</v>
      </c>
      <c r="D13" t="s">
        <v>642</v>
      </c>
      <c r="E13" t="s">
        <v>45</v>
      </c>
      <c r="F13" t="s">
        <v>643</v>
      </c>
      <c r="G13" t="s">
        <v>327</v>
      </c>
      <c r="H13" t="s">
        <v>632</v>
      </c>
      <c r="I13">
        <v>0</v>
      </c>
      <c r="J13" t="s">
        <v>259</v>
      </c>
      <c r="K13" t="s">
        <v>1642</v>
      </c>
    </row>
    <row r="14" spans="1:11" x14ac:dyDescent="0.2">
      <c r="A14" t="s">
        <v>1646</v>
      </c>
      <c r="B14" s="7">
        <v>43799</v>
      </c>
      <c r="C14">
        <v>3706</v>
      </c>
      <c r="D14" t="s">
        <v>642</v>
      </c>
      <c r="E14" t="s">
        <v>45</v>
      </c>
      <c r="F14" t="s">
        <v>643</v>
      </c>
      <c r="G14" t="s">
        <v>327</v>
      </c>
      <c r="H14" t="s">
        <v>632</v>
      </c>
      <c r="I14">
        <v>0</v>
      </c>
      <c r="J14" t="s">
        <v>259</v>
      </c>
      <c r="K14" t="s">
        <v>1642</v>
      </c>
    </row>
    <row r="15" spans="1:11" x14ac:dyDescent="0.2">
      <c r="A15" t="s">
        <v>1646</v>
      </c>
      <c r="B15" s="7">
        <v>43800</v>
      </c>
      <c r="C15">
        <v>3706</v>
      </c>
      <c r="D15" t="s">
        <v>642</v>
      </c>
      <c r="E15" t="s">
        <v>45</v>
      </c>
      <c r="F15" t="s">
        <v>643</v>
      </c>
      <c r="G15" t="s">
        <v>327</v>
      </c>
      <c r="H15" t="s">
        <v>632</v>
      </c>
      <c r="I15">
        <v>0</v>
      </c>
      <c r="J15" t="s">
        <v>259</v>
      </c>
      <c r="K15" t="s">
        <v>1642</v>
      </c>
    </row>
    <row r="16" spans="1:11" x14ac:dyDescent="0.2">
      <c r="A16" t="s">
        <v>1647</v>
      </c>
      <c r="B16" s="7">
        <v>43794</v>
      </c>
      <c r="C16">
        <v>3818</v>
      </c>
      <c r="D16" t="s">
        <v>379</v>
      </c>
      <c r="E16" t="s">
        <v>654</v>
      </c>
      <c r="F16" t="s">
        <v>655</v>
      </c>
      <c r="G16" t="s">
        <v>295</v>
      </c>
      <c r="H16" t="s">
        <v>42</v>
      </c>
      <c r="I16">
        <v>39</v>
      </c>
      <c r="J16" t="s">
        <v>633</v>
      </c>
      <c r="K16" t="s">
        <v>45</v>
      </c>
    </row>
    <row r="17" spans="1:11" x14ac:dyDescent="0.2">
      <c r="A17" t="s">
        <v>1647</v>
      </c>
      <c r="B17" s="7">
        <v>43795</v>
      </c>
      <c r="C17">
        <v>3818</v>
      </c>
      <c r="D17" t="s">
        <v>379</v>
      </c>
      <c r="E17" t="s">
        <v>654</v>
      </c>
      <c r="F17" t="s">
        <v>655</v>
      </c>
      <c r="G17" t="s">
        <v>295</v>
      </c>
      <c r="H17" t="s">
        <v>42</v>
      </c>
      <c r="I17">
        <v>39</v>
      </c>
      <c r="J17" t="s">
        <v>633</v>
      </c>
      <c r="K17" t="s">
        <v>45</v>
      </c>
    </row>
    <row r="18" spans="1:11" x14ac:dyDescent="0.2">
      <c r="A18" t="s">
        <v>1647</v>
      </c>
      <c r="B18" s="7">
        <v>43796</v>
      </c>
      <c r="C18">
        <v>3818</v>
      </c>
      <c r="D18" t="s">
        <v>379</v>
      </c>
      <c r="E18" t="s">
        <v>654</v>
      </c>
      <c r="F18" t="s">
        <v>655</v>
      </c>
      <c r="G18" t="s">
        <v>295</v>
      </c>
      <c r="H18" t="s">
        <v>42</v>
      </c>
      <c r="I18">
        <v>39</v>
      </c>
      <c r="J18" t="s">
        <v>633</v>
      </c>
      <c r="K18" t="s">
        <v>45</v>
      </c>
    </row>
    <row r="19" spans="1:11" x14ac:dyDescent="0.2">
      <c r="A19" t="s">
        <v>1647</v>
      </c>
      <c r="B19" s="7">
        <v>43797</v>
      </c>
      <c r="C19">
        <v>3818</v>
      </c>
      <c r="D19" t="s">
        <v>379</v>
      </c>
      <c r="E19" t="s">
        <v>654</v>
      </c>
      <c r="F19" t="s">
        <v>655</v>
      </c>
      <c r="G19" t="s">
        <v>295</v>
      </c>
      <c r="H19" t="s">
        <v>42</v>
      </c>
      <c r="I19">
        <v>39</v>
      </c>
      <c r="J19" t="s">
        <v>633</v>
      </c>
      <c r="K19" t="s">
        <v>45</v>
      </c>
    </row>
    <row r="20" spans="1:11" x14ac:dyDescent="0.2">
      <c r="A20" t="s">
        <v>1647</v>
      </c>
      <c r="B20" s="7">
        <v>43798</v>
      </c>
      <c r="C20">
        <v>3818</v>
      </c>
      <c r="D20" t="s">
        <v>379</v>
      </c>
      <c r="E20" t="s">
        <v>654</v>
      </c>
      <c r="F20" t="s">
        <v>655</v>
      </c>
      <c r="G20" t="s">
        <v>295</v>
      </c>
      <c r="H20" t="s">
        <v>42</v>
      </c>
      <c r="I20">
        <v>39</v>
      </c>
      <c r="J20" t="s">
        <v>633</v>
      </c>
      <c r="K20" t="s">
        <v>45</v>
      </c>
    </row>
    <row r="21" spans="1:11" x14ac:dyDescent="0.2">
      <c r="A21" t="s">
        <v>1647</v>
      </c>
      <c r="B21" s="7">
        <v>43799</v>
      </c>
      <c r="C21">
        <v>3818</v>
      </c>
      <c r="D21" t="s">
        <v>379</v>
      </c>
      <c r="E21" t="s">
        <v>654</v>
      </c>
      <c r="F21" t="s">
        <v>655</v>
      </c>
      <c r="G21" t="s">
        <v>295</v>
      </c>
      <c r="H21" t="s">
        <v>42</v>
      </c>
      <c r="I21">
        <v>39</v>
      </c>
      <c r="J21" t="s">
        <v>633</v>
      </c>
      <c r="K21" t="s">
        <v>1641</v>
      </c>
    </row>
    <row r="22" spans="1:11" x14ac:dyDescent="0.2">
      <c r="A22" t="s">
        <v>1647</v>
      </c>
      <c r="B22" s="7">
        <v>43800</v>
      </c>
      <c r="C22">
        <v>3818</v>
      </c>
      <c r="D22" t="s">
        <v>379</v>
      </c>
      <c r="E22" t="s">
        <v>654</v>
      </c>
      <c r="F22" t="s">
        <v>655</v>
      </c>
      <c r="G22" t="s">
        <v>295</v>
      </c>
      <c r="H22" t="s">
        <v>42</v>
      </c>
      <c r="I22">
        <v>39</v>
      </c>
      <c r="J22" t="s">
        <v>633</v>
      </c>
      <c r="K22" t="s">
        <v>45</v>
      </c>
    </row>
    <row r="23" spans="1:11" x14ac:dyDescent="0.2">
      <c r="A23" t="s">
        <v>1648</v>
      </c>
      <c r="B23" s="7">
        <v>43794</v>
      </c>
      <c r="C23">
        <v>3928</v>
      </c>
      <c r="D23" t="s">
        <v>428</v>
      </c>
      <c r="E23" t="s">
        <v>676</v>
      </c>
      <c r="F23" t="s">
        <v>677</v>
      </c>
      <c r="G23" t="s">
        <v>297</v>
      </c>
      <c r="H23" t="s">
        <v>678</v>
      </c>
      <c r="I23">
        <v>2</v>
      </c>
      <c r="J23" t="s">
        <v>259</v>
      </c>
      <c r="K23" t="s">
        <v>259</v>
      </c>
    </row>
    <row r="24" spans="1:11" x14ac:dyDescent="0.2">
      <c r="A24" t="s">
        <v>1648</v>
      </c>
      <c r="B24" s="7">
        <v>43794</v>
      </c>
      <c r="C24">
        <v>3930</v>
      </c>
      <c r="D24" t="s">
        <v>93</v>
      </c>
      <c r="E24" t="s">
        <v>45</v>
      </c>
      <c r="F24" t="s">
        <v>679</v>
      </c>
      <c r="G24" t="s">
        <v>322</v>
      </c>
      <c r="H24" t="s">
        <v>94</v>
      </c>
      <c r="I24">
        <v>3</v>
      </c>
      <c r="J24" t="s">
        <v>258</v>
      </c>
      <c r="K24" t="s">
        <v>1642</v>
      </c>
    </row>
    <row r="25" spans="1:11" x14ac:dyDescent="0.2">
      <c r="A25" t="s">
        <v>1648</v>
      </c>
      <c r="B25" s="7">
        <v>43795</v>
      </c>
      <c r="C25">
        <v>3930</v>
      </c>
      <c r="D25" t="s">
        <v>93</v>
      </c>
      <c r="E25" t="s">
        <v>45</v>
      </c>
      <c r="F25" t="s">
        <v>679</v>
      </c>
      <c r="G25" t="s">
        <v>322</v>
      </c>
      <c r="H25" t="s">
        <v>94</v>
      </c>
      <c r="I25">
        <v>3</v>
      </c>
      <c r="J25" t="s">
        <v>258</v>
      </c>
      <c r="K25" t="s">
        <v>1642</v>
      </c>
    </row>
    <row r="26" spans="1:11" x14ac:dyDescent="0.2">
      <c r="A26" t="s">
        <v>1648</v>
      </c>
      <c r="B26" s="7">
        <v>43796</v>
      </c>
      <c r="C26">
        <v>3930</v>
      </c>
      <c r="D26" t="s">
        <v>93</v>
      </c>
      <c r="E26" t="s">
        <v>45</v>
      </c>
      <c r="F26" t="s">
        <v>679</v>
      </c>
      <c r="G26" t="s">
        <v>322</v>
      </c>
      <c r="H26" t="s">
        <v>94</v>
      </c>
      <c r="I26">
        <v>3</v>
      </c>
      <c r="J26" t="s">
        <v>258</v>
      </c>
      <c r="K26" t="s">
        <v>1642</v>
      </c>
    </row>
    <row r="27" spans="1:11" x14ac:dyDescent="0.2">
      <c r="A27" t="s">
        <v>1648</v>
      </c>
      <c r="B27" s="7">
        <v>43797</v>
      </c>
      <c r="C27">
        <v>3930</v>
      </c>
      <c r="D27" t="s">
        <v>93</v>
      </c>
      <c r="E27" t="s">
        <v>45</v>
      </c>
      <c r="F27" t="s">
        <v>679</v>
      </c>
      <c r="G27" t="s">
        <v>322</v>
      </c>
      <c r="H27" t="s">
        <v>94</v>
      </c>
      <c r="I27">
        <v>3</v>
      </c>
      <c r="J27" t="s">
        <v>258</v>
      </c>
      <c r="K27" t="s">
        <v>1642</v>
      </c>
    </row>
    <row r="28" spans="1:11" x14ac:dyDescent="0.2">
      <c r="A28" t="s">
        <v>1648</v>
      </c>
      <c r="B28" s="7">
        <v>43798</v>
      </c>
      <c r="C28">
        <v>3930</v>
      </c>
      <c r="D28" t="s">
        <v>93</v>
      </c>
      <c r="E28" t="s">
        <v>45</v>
      </c>
      <c r="F28" t="s">
        <v>679</v>
      </c>
      <c r="G28" t="s">
        <v>322</v>
      </c>
      <c r="H28" t="s">
        <v>94</v>
      </c>
      <c r="I28">
        <v>3</v>
      </c>
      <c r="J28" t="s">
        <v>258</v>
      </c>
      <c r="K28" t="s">
        <v>1642</v>
      </c>
    </row>
    <row r="29" spans="1:11" x14ac:dyDescent="0.2">
      <c r="A29" t="s">
        <v>1648</v>
      </c>
      <c r="B29" s="7">
        <v>43799</v>
      </c>
      <c r="C29">
        <v>3930</v>
      </c>
      <c r="D29" t="s">
        <v>93</v>
      </c>
      <c r="E29" t="s">
        <v>45</v>
      </c>
      <c r="F29" t="s">
        <v>679</v>
      </c>
      <c r="G29" t="s">
        <v>322</v>
      </c>
      <c r="H29" t="s">
        <v>94</v>
      </c>
      <c r="I29">
        <v>3</v>
      </c>
      <c r="J29" t="s">
        <v>258</v>
      </c>
      <c r="K29" t="s">
        <v>1642</v>
      </c>
    </row>
    <row r="30" spans="1:11" x14ac:dyDescent="0.2">
      <c r="A30" t="s">
        <v>1648</v>
      </c>
      <c r="B30" s="7">
        <v>43800</v>
      </c>
      <c r="C30">
        <v>3930</v>
      </c>
      <c r="D30" t="s">
        <v>93</v>
      </c>
      <c r="E30" t="s">
        <v>45</v>
      </c>
      <c r="F30" t="s">
        <v>679</v>
      </c>
      <c r="G30" t="s">
        <v>322</v>
      </c>
      <c r="H30" t="s">
        <v>94</v>
      </c>
      <c r="I30">
        <v>3</v>
      </c>
      <c r="J30" t="s">
        <v>258</v>
      </c>
      <c r="K30" t="s">
        <v>1642</v>
      </c>
    </row>
    <row r="31" spans="1:11" x14ac:dyDescent="0.2">
      <c r="A31" t="s">
        <v>1649</v>
      </c>
      <c r="B31" s="7">
        <v>43794</v>
      </c>
      <c r="C31">
        <v>3971</v>
      </c>
      <c r="D31" t="s">
        <v>104</v>
      </c>
      <c r="E31" t="s">
        <v>640</v>
      </c>
      <c r="F31" t="s">
        <v>677</v>
      </c>
      <c r="G31" t="s">
        <v>692</v>
      </c>
      <c r="H31" t="s">
        <v>35</v>
      </c>
      <c r="I31">
        <v>23</v>
      </c>
      <c r="J31" t="s">
        <v>258</v>
      </c>
      <c r="K31" t="s">
        <v>1641</v>
      </c>
    </row>
    <row r="32" spans="1:11" x14ac:dyDescent="0.2">
      <c r="A32" t="s">
        <v>1649</v>
      </c>
      <c r="B32" s="7">
        <v>43795</v>
      </c>
      <c r="C32">
        <v>3971</v>
      </c>
      <c r="D32" t="s">
        <v>104</v>
      </c>
      <c r="E32" t="s">
        <v>640</v>
      </c>
      <c r="F32" t="s">
        <v>677</v>
      </c>
      <c r="G32" t="s">
        <v>692</v>
      </c>
      <c r="H32" t="s">
        <v>35</v>
      </c>
      <c r="I32">
        <v>23</v>
      </c>
      <c r="J32" t="s">
        <v>258</v>
      </c>
      <c r="K32" t="s">
        <v>258</v>
      </c>
    </row>
    <row r="33" spans="1:11" x14ac:dyDescent="0.2">
      <c r="A33" t="s">
        <v>1649</v>
      </c>
      <c r="B33" s="7">
        <v>43796</v>
      </c>
      <c r="C33">
        <v>3971</v>
      </c>
      <c r="D33" t="s">
        <v>104</v>
      </c>
      <c r="E33" t="s">
        <v>640</v>
      </c>
      <c r="F33" t="s">
        <v>677</v>
      </c>
      <c r="G33" t="s">
        <v>692</v>
      </c>
      <c r="H33" t="s">
        <v>35</v>
      </c>
      <c r="I33">
        <v>23</v>
      </c>
      <c r="J33" t="s">
        <v>258</v>
      </c>
      <c r="K33" t="s">
        <v>258</v>
      </c>
    </row>
    <row r="34" spans="1:11" x14ac:dyDescent="0.2">
      <c r="A34" t="s">
        <v>1649</v>
      </c>
      <c r="B34" s="7">
        <v>43797</v>
      </c>
      <c r="C34">
        <v>3971</v>
      </c>
      <c r="D34" t="s">
        <v>104</v>
      </c>
      <c r="E34" t="s">
        <v>640</v>
      </c>
      <c r="F34" t="s">
        <v>677</v>
      </c>
      <c r="G34" t="s">
        <v>692</v>
      </c>
      <c r="H34" t="s">
        <v>35</v>
      </c>
      <c r="I34">
        <v>23</v>
      </c>
      <c r="J34" t="s">
        <v>258</v>
      </c>
      <c r="K34" t="s">
        <v>258</v>
      </c>
    </row>
    <row r="35" spans="1:11" x14ac:dyDescent="0.2">
      <c r="A35" t="s">
        <v>1649</v>
      </c>
      <c r="B35" s="7">
        <v>43798</v>
      </c>
      <c r="C35">
        <v>3971</v>
      </c>
      <c r="D35" t="s">
        <v>104</v>
      </c>
      <c r="E35" t="s">
        <v>640</v>
      </c>
      <c r="F35" t="s">
        <v>677</v>
      </c>
      <c r="G35" t="s">
        <v>692</v>
      </c>
      <c r="H35" t="s">
        <v>35</v>
      </c>
      <c r="I35">
        <v>23</v>
      </c>
      <c r="J35" t="s">
        <v>258</v>
      </c>
      <c r="K35" t="s">
        <v>258</v>
      </c>
    </row>
    <row r="36" spans="1:11" x14ac:dyDescent="0.2">
      <c r="A36" t="s">
        <v>1649</v>
      </c>
      <c r="B36" s="7">
        <v>43799</v>
      </c>
      <c r="C36">
        <v>3971</v>
      </c>
      <c r="D36" t="s">
        <v>104</v>
      </c>
      <c r="E36" t="s">
        <v>640</v>
      </c>
      <c r="F36" t="s">
        <v>677</v>
      </c>
      <c r="G36" t="s">
        <v>692</v>
      </c>
      <c r="H36" t="s">
        <v>35</v>
      </c>
      <c r="I36">
        <v>23</v>
      </c>
      <c r="J36" t="s">
        <v>258</v>
      </c>
      <c r="K36" t="s">
        <v>258</v>
      </c>
    </row>
    <row r="37" spans="1:11" x14ac:dyDescent="0.2">
      <c r="A37" t="s">
        <v>1649</v>
      </c>
      <c r="B37" s="7">
        <v>43800</v>
      </c>
      <c r="C37">
        <v>3971</v>
      </c>
      <c r="D37" t="s">
        <v>104</v>
      </c>
      <c r="E37" t="s">
        <v>640</v>
      </c>
      <c r="F37" t="s">
        <v>677</v>
      </c>
      <c r="G37" t="s">
        <v>692</v>
      </c>
      <c r="H37" t="s">
        <v>35</v>
      </c>
      <c r="I37">
        <v>23</v>
      </c>
      <c r="J37" t="s">
        <v>258</v>
      </c>
      <c r="K37" t="s">
        <v>258</v>
      </c>
    </row>
    <row r="38" spans="1:11" x14ac:dyDescent="0.2">
      <c r="A38" t="s">
        <v>1649</v>
      </c>
      <c r="B38" s="7">
        <v>43794</v>
      </c>
      <c r="C38">
        <v>4130</v>
      </c>
      <c r="D38" t="s">
        <v>112</v>
      </c>
      <c r="E38" t="s">
        <v>640</v>
      </c>
      <c r="F38" t="s">
        <v>699</v>
      </c>
      <c r="G38" t="s">
        <v>318</v>
      </c>
      <c r="H38" t="s">
        <v>700</v>
      </c>
      <c r="I38">
        <v>12</v>
      </c>
      <c r="J38" t="s">
        <v>633</v>
      </c>
      <c r="K38" t="s">
        <v>45</v>
      </c>
    </row>
    <row r="39" spans="1:11" x14ac:dyDescent="0.2">
      <c r="A39" t="s">
        <v>1649</v>
      </c>
      <c r="B39" s="7">
        <v>43795</v>
      </c>
      <c r="C39">
        <v>4130</v>
      </c>
      <c r="D39" t="s">
        <v>112</v>
      </c>
      <c r="E39" t="s">
        <v>640</v>
      </c>
      <c r="F39" t="s">
        <v>699</v>
      </c>
      <c r="G39" t="s">
        <v>318</v>
      </c>
      <c r="H39" t="s">
        <v>700</v>
      </c>
      <c r="I39">
        <v>12</v>
      </c>
      <c r="J39" t="s">
        <v>633</v>
      </c>
      <c r="K39" t="s">
        <v>45</v>
      </c>
    </row>
    <row r="40" spans="1:11" x14ac:dyDescent="0.2">
      <c r="A40" t="s">
        <v>1649</v>
      </c>
      <c r="B40" s="7">
        <v>43796</v>
      </c>
      <c r="C40">
        <v>4130</v>
      </c>
      <c r="D40" t="s">
        <v>112</v>
      </c>
      <c r="E40" t="s">
        <v>640</v>
      </c>
      <c r="F40" t="s">
        <v>699</v>
      </c>
      <c r="G40" t="s">
        <v>318</v>
      </c>
      <c r="H40" t="s">
        <v>700</v>
      </c>
      <c r="I40">
        <v>12</v>
      </c>
      <c r="J40" t="s">
        <v>633</v>
      </c>
      <c r="K40" t="s">
        <v>45</v>
      </c>
    </row>
    <row r="41" spans="1:11" x14ac:dyDescent="0.2">
      <c r="A41" t="s">
        <v>1649</v>
      </c>
      <c r="B41" s="7">
        <v>43797</v>
      </c>
      <c r="C41">
        <v>4130</v>
      </c>
      <c r="D41" t="s">
        <v>112</v>
      </c>
      <c r="E41" t="s">
        <v>640</v>
      </c>
      <c r="F41" t="s">
        <v>699</v>
      </c>
      <c r="G41" t="s">
        <v>318</v>
      </c>
      <c r="H41" t="s">
        <v>700</v>
      </c>
      <c r="I41">
        <v>12</v>
      </c>
      <c r="J41" t="s">
        <v>633</v>
      </c>
      <c r="K41" t="s">
        <v>45</v>
      </c>
    </row>
    <row r="42" spans="1:11" x14ac:dyDescent="0.2">
      <c r="A42" t="s">
        <v>1649</v>
      </c>
      <c r="B42" s="7">
        <v>43798</v>
      </c>
      <c r="C42">
        <v>4130</v>
      </c>
      <c r="D42" t="s">
        <v>112</v>
      </c>
      <c r="E42" t="s">
        <v>640</v>
      </c>
      <c r="F42" t="s">
        <v>699</v>
      </c>
      <c r="G42" t="s">
        <v>318</v>
      </c>
      <c r="H42" t="s">
        <v>700</v>
      </c>
      <c r="I42">
        <v>12</v>
      </c>
      <c r="J42" t="s">
        <v>633</v>
      </c>
      <c r="K42" t="s">
        <v>45</v>
      </c>
    </row>
    <row r="43" spans="1:11" x14ac:dyDescent="0.2">
      <c r="A43" t="s">
        <v>1649</v>
      </c>
      <c r="B43" s="7">
        <v>43799</v>
      </c>
      <c r="C43">
        <v>4130</v>
      </c>
      <c r="D43" t="s">
        <v>112</v>
      </c>
      <c r="E43" t="s">
        <v>640</v>
      </c>
      <c r="F43" t="s">
        <v>699</v>
      </c>
      <c r="G43" t="s">
        <v>318</v>
      </c>
      <c r="H43" t="s">
        <v>700</v>
      </c>
      <c r="I43">
        <v>12</v>
      </c>
      <c r="J43" t="s">
        <v>633</v>
      </c>
      <c r="K43" t="s">
        <v>45</v>
      </c>
    </row>
    <row r="44" spans="1:11" x14ac:dyDescent="0.2">
      <c r="A44" t="s">
        <v>1649</v>
      </c>
      <c r="B44" s="7">
        <v>43800</v>
      </c>
      <c r="C44">
        <v>4130</v>
      </c>
      <c r="D44" t="s">
        <v>112</v>
      </c>
      <c r="E44" t="s">
        <v>640</v>
      </c>
      <c r="F44" t="s">
        <v>699</v>
      </c>
      <c r="G44" t="s">
        <v>318</v>
      </c>
      <c r="H44" t="s">
        <v>700</v>
      </c>
      <c r="I44">
        <v>12</v>
      </c>
      <c r="J44" t="s">
        <v>633</v>
      </c>
      <c r="K44" t="s">
        <v>45</v>
      </c>
    </row>
    <row r="45" spans="1:11" x14ac:dyDescent="0.2">
      <c r="A45" t="s">
        <v>1650</v>
      </c>
      <c r="B45" s="7">
        <v>43794</v>
      </c>
      <c r="C45">
        <v>4136</v>
      </c>
      <c r="D45" t="s">
        <v>212</v>
      </c>
      <c r="E45" t="s">
        <v>681</v>
      </c>
      <c r="F45" t="s">
        <v>701</v>
      </c>
      <c r="G45" t="s">
        <v>318</v>
      </c>
      <c r="H45" t="s">
        <v>700</v>
      </c>
      <c r="I45">
        <v>22</v>
      </c>
      <c r="J45" t="s">
        <v>259</v>
      </c>
      <c r="K45" t="s">
        <v>1641</v>
      </c>
    </row>
    <row r="46" spans="1:11" x14ac:dyDescent="0.2">
      <c r="A46" t="s">
        <v>1650</v>
      </c>
      <c r="B46" s="7">
        <v>43795</v>
      </c>
      <c r="C46">
        <v>4136</v>
      </c>
      <c r="D46" t="s">
        <v>212</v>
      </c>
      <c r="E46" t="s">
        <v>681</v>
      </c>
      <c r="F46" t="s">
        <v>701</v>
      </c>
      <c r="G46" t="s">
        <v>318</v>
      </c>
      <c r="H46" t="s">
        <v>700</v>
      </c>
      <c r="I46">
        <v>22</v>
      </c>
      <c r="J46" t="s">
        <v>259</v>
      </c>
      <c r="K46" t="s">
        <v>259</v>
      </c>
    </row>
    <row r="47" spans="1:11" x14ac:dyDescent="0.2">
      <c r="A47" t="s">
        <v>1650</v>
      </c>
      <c r="B47" s="7">
        <v>43796</v>
      </c>
      <c r="C47">
        <v>4136</v>
      </c>
      <c r="D47" t="s">
        <v>212</v>
      </c>
      <c r="E47" t="s">
        <v>681</v>
      </c>
      <c r="F47" t="s">
        <v>701</v>
      </c>
      <c r="G47" t="s">
        <v>318</v>
      </c>
      <c r="H47" t="s">
        <v>700</v>
      </c>
      <c r="I47">
        <v>22</v>
      </c>
      <c r="J47" t="s">
        <v>259</v>
      </c>
      <c r="K47" t="s">
        <v>1641</v>
      </c>
    </row>
    <row r="48" spans="1:11" x14ac:dyDescent="0.2">
      <c r="A48" t="s">
        <v>1650</v>
      </c>
      <c r="B48" s="7">
        <v>43797</v>
      </c>
      <c r="C48">
        <v>4136</v>
      </c>
      <c r="D48" t="s">
        <v>212</v>
      </c>
      <c r="E48" t="s">
        <v>681</v>
      </c>
      <c r="F48" t="s">
        <v>701</v>
      </c>
      <c r="G48" t="s">
        <v>318</v>
      </c>
      <c r="H48" t="s">
        <v>700</v>
      </c>
      <c r="I48">
        <v>22</v>
      </c>
      <c r="J48" t="s">
        <v>259</v>
      </c>
      <c r="K48" t="s">
        <v>259</v>
      </c>
    </row>
    <row r="49" spans="1:11" x14ac:dyDescent="0.2">
      <c r="A49" t="s">
        <v>1650</v>
      </c>
      <c r="B49" s="7">
        <v>43798</v>
      </c>
      <c r="C49">
        <v>4136</v>
      </c>
      <c r="D49" t="s">
        <v>212</v>
      </c>
      <c r="E49" t="s">
        <v>681</v>
      </c>
      <c r="F49" t="s">
        <v>701</v>
      </c>
      <c r="G49" t="s">
        <v>318</v>
      </c>
      <c r="H49" t="s">
        <v>700</v>
      </c>
      <c r="I49">
        <v>22</v>
      </c>
      <c r="J49" t="s">
        <v>259</v>
      </c>
      <c r="K49" t="s">
        <v>1641</v>
      </c>
    </row>
    <row r="50" spans="1:11" x14ac:dyDescent="0.2">
      <c r="A50" t="s">
        <v>1650</v>
      </c>
      <c r="B50" s="7">
        <v>43799</v>
      </c>
      <c r="C50">
        <v>4136</v>
      </c>
      <c r="D50" t="s">
        <v>212</v>
      </c>
      <c r="E50" t="s">
        <v>681</v>
      </c>
      <c r="F50" t="s">
        <v>701</v>
      </c>
      <c r="G50" t="s">
        <v>318</v>
      </c>
      <c r="H50" t="s">
        <v>700</v>
      </c>
      <c r="I50">
        <v>22</v>
      </c>
      <c r="J50" t="s">
        <v>259</v>
      </c>
      <c r="K50" t="s">
        <v>259</v>
      </c>
    </row>
    <row r="51" spans="1:11" x14ac:dyDescent="0.2">
      <c r="A51" t="s">
        <v>1650</v>
      </c>
      <c r="B51" s="7">
        <v>43800</v>
      </c>
      <c r="C51">
        <v>4136</v>
      </c>
      <c r="D51" t="s">
        <v>212</v>
      </c>
      <c r="E51" t="s">
        <v>681</v>
      </c>
      <c r="F51" t="s">
        <v>701</v>
      </c>
      <c r="G51" t="s">
        <v>318</v>
      </c>
      <c r="H51" t="s">
        <v>700</v>
      </c>
      <c r="I51">
        <v>22</v>
      </c>
      <c r="J51" t="s">
        <v>259</v>
      </c>
      <c r="K51" t="s">
        <v>259</v>
      </c>
    </row>
    <row r="52" spans="1:11" x14ac:dyDescent="0.2">
      <c r="A52" t="s">
        <v>1638</v>
      </c>
      <c r="B52" s="7">
        <v>43794</v>
      </c>
      <c r="C52">
        <v>4139</v>
      </c>
      <c r="D52" t="s">
        <v>702</v>
      </c>
      <c r="E52" t="s">
        <v>623</v>
      </c>
      <c r="F52" t="s">
        <v>703</v>
      </c>
      <c r="G52" t="s">
        <v>292</v>
      </c>
      <c r="H52" t="s">
        <v>704</v>
      </c>
      <c r="I52">
        <v>4</v>
      </c>
      <c r="J52" t="s">
        <v>258</v>
      </c>
      <c r="K52" t="s">
        <v>1641</v>
      </c>
    </row>
    <row r="53" spans="1:11" x14ac:dyDescent="0.2">
      <c r="A53" t="s">
        <v>1638</v>
      </c>
      <c r="B53" s="7">
        <v>43795</v>
      </c>
      <c r="C53">
        <v>4139</v>
      </c>
      <c r="D53" t="s">
        <v>702</v>
      </c>
      <c r="E53" t="s">
        <v>623</v>
      </c>
      <c r="F53" t="s">
        <v>703</v>
      </c>
      <c r="G53" t="s">
        <v>292</v>
      </c>
      <c r="H53" t="s">
        <v>704</v>
      </c>
      <c r="I53">
        <v>4</v>
      </c>
      <c r="J53" t="s">
        <v>258</v>
      </c>
      <c r="K53" t="s">
        <v>1641</v>
      </c>
    </row>
    <row r="54" spans="1:11" x14ac:dyDescent="0.2">
      <c r="A54" t="s">
        <v>1638</v>
      </c>
      <c r="B54" s="7">
        <v>43796</v>
      </c>
      <c r="C54">
        <v>4139</v>
      </c>
      <c r="D54" t="s">
        <v>702</v>
      </c>
      <c r="E54" t="s">
        <v>623</v>
      </c>
      <c r="F54" t="s">
        <v>703</v>
      </c>
      <c r="G54" t="s">
        <v>292</v>
      </c>
      <c r="H54" t="s">
        <v>704</v>
      </c>
      <c r="I54">
        <v>4</v>
      </c>
      <c r="J54" t="s">
        <v>258</v>
      </c>
      <c r="K54" t="s">
        <v>1641</v>
      </c>
    </row>
    <row r="55" spans="1:11" x14ac:dyDescent="0.2">
      <c r="A55" t="s">
        <v>1638</v>
      </c>
      <c r="B55" s="7">
        <v>43797</v>
      </c>
      <c r="C55">
        <v>4139</v>
      </c>
      <c r="D55" t="s">
        <v>702</v>
      </c>
      <c r="E55" t="s">
        <v>623</v>
      </c>
      <c r="F55" t="s">
        <v>703</v>
      </c>
      <c r="G55" t="s">
        <v>292</v>
      </c>
      <c r="H55" t="s">
        <v>704</v>
      </c>
      <c r="I55">
        <v>4</v>
      </c>
      <c r="J55" t="s">
        <v>258</v>
      </c>
      <c r="K55" t="s">
        <v>1641</v>
      </c>
    </row>
    <row r="56" spans="1:11" x14ac:dyDescent="0.2">
      <c r="A56" t="s">
        <v>1638</v>
      </c>
      <c r="B56" s="7">
        <v>43798</v>
      </c>
      <c r="C56">
        <v>4139</v>
      </c>
      <c r="D56" t="s">
        <v>702</v>
      </c>
      <c r="E56" t="s">
        <v>623</v>
      </c>
      <c r="F56" t="s">
        <v>703</v>
      </c>
      <c r="G56" t="s">
        <v>292</v>
      </c>
      <c r="H56" t="s">
        <v>704</v>
      </c>
      <c r="I56">
        <v>4</v>
      </c>
      <c r="J56" t="s">
        <v>258</v>
      </c>
      <c r="K56" t="s">
        <v>1642</v>
      </c>
    </row>
    <row r="57" spans="1:11" x14ac:dyDescent="0.2">
      <c r="A57" t="s">
        <v>1638</v>
      </c>
      <c r="B57" s="7">
        <v>43799</v>
      </c>
      <c r="C57">
        <v>4139</v>
      </c>
      <c r="D57" t="s">
        <v>702</v>
      </c>
      <c r="E57" t="s">
        <v>623</v>
      </c>
      <c r="F57" t="s">
        <v>703</v>
      </c>
      <c r="G57" t="s">
        <v>292</v>
      </c>
      <c r="H57" t="s">
        <v>704</v>
      </c>
      <c r="I57">
        <v>4</v>
      </c>
      <c r="J57" t="s">
        <v>258</v>
      </c>
      <c r="K57" t="s">
        <v>1641</v>
      </c>
    </row>
    <row r="58" spans="1:11" x14ac:dyDescent="0.2">
      <c r="A58" t="s">
        <v>1638</v>
      </c>
      <c r="B58" s="7">
        <v>43800</v>
      </c>
      <c r="C58">
        <v>4139</v>
      </c>
      <c r="D58" t="s">
        <v>702</v>
      </c>
      <c r="E58" t="s">
        <v>623</v>
      </c>
      <c r="F58" t="s">
        <v>703</v>
      </c>
      <c r="G58" t="s">
        <v>292</v>
      </c>
      <c r="H58" t="s">
        <v>704</v>
      </c>
      <c r="I58">
        <v>4</v>
      </c>
      <c r="J58" t="s">
        <v>258</v>
      </c>
      <c r="K58" t="s">
        <v>1642</v>
      </c>
    </row>
    <row r="59" spans="1:11" x14ac:dyDescent="0.2">
      <c r="A59" t="s">
        <v>1649</v>
      </c>
      <c r="B59" s="7">
        <v>43794</v>
      </c>
      <c r="C59">
        <v>4152</v>
      </c>
      <c r="D59" t="s">
        <v>61</v>
      </c>
      <c r="E59" t="s">
        <v>648</v>
      </c>
      <c r="F59" t="s">
        <v>707</v>
      </c>
      <c r="G59" t="s">
        <v>291</v>
      </c>
      <c r="H59" t="s">
        <v>708</v>
      </c>
      <c r="I59">
        <v>7</v>
      </c>
      <c r="J59" t="s">
        <v>258</v>
      </c>
      <c r="K59" t="s">
        <v>357</v>
      </c>
    </row>
    <row r="60" spans="1:11" x14ac:dyDescent="0.2">
      <c r="A60" t="s">
        <v>1649</v>
      </c>
      <c r="B60" s="7">
        <v>43795</v>
      </c>
      <c r="C60">
        <v>4152</v>
      </c>
      <c r="D60" t="s">
        <v>61</v>
      </c>
      <c r="E60" t="s">
        <v>648</v>
      </c>
      <c r="F60" t="s">
        <v>707</v>
      </c>
      <c r="G60" t="s">
        <v>291</v>
      </c>
      <c r="H60" t="s">
        <v>708</v>
      </c>
      <c r="I60">
        <v>7</v>
      </c>
      <c r="J60" t="s">
        <v>258</v>
      </c>
      <c r="K60" t="s">
        <v>357</v>
      </c>
    </row>
    <row r="61" spans="1:11" x14ac:dyDescent="0.2">
      <c r="A61" t="s">
        <v>1649</v>
      </c>
      <c r="B61" s="7">
        <v>43796</v>
      </c>
      <c r="C61">
        <v>4152</v>
      </c>
      <c r="D61" t="s">
        <v>61</v>
      </c>
      <c r="E61" t="s">
        <v>648</v>
      </c>
      <c r="F61" t="s">
        <v>707</v>
      </c>
      <c r="G61" t="s">
        <v>291</v>
      </c>
      <c r="H61" t="s">
        <v>708</v>
      </c>
      <c r="I61">
        <v>7</v>
      </c>
      <c r="J61" t="s">
        <v>258</v>
      </c>
      <c r="K61" t="s">
        <v>357</v>
      </c>
    </row>
    <row r="62" spans="1:11" x14ac:dyDescent="0.2">
      <c r="A62" t="s">
        <v>1649</v>
      </c>
      <c r="B62" s="7">
        <v>43797</v>
      </c>
      <c r="C62">
        <v>4152</v>
      </c>
      <c r="D62" t="s">
        <v>61</v>
      </c>
      <c r="E62" t="s">
        <v>648</v>
      </c>
      <c r="F62" t="s">
        <v>707</v>
      </c>
      <c r="G62" t="s">
        <v>291</v>
      </c>
      <c r="H62" t="s">
        <v>708</v>
      </c>
      <c r="I62">
        <v>7</v>
      </c>
      <c r="J62" t="s">
        <v>258</v>
      </c>
      <c r="K62" t="s">
        <v>357</v>
      </c>
    </row>
    <row r="63" spans="1:11" x14ac:dyDescent="0.2">
      <c r="A63" t="s">
        <v>1649</v>
      </c>
      <c r="B63" s="7">
        <v>43798</v>
      </c>
      <c r="C63">
        <v>4152</v>
      </c>
      <c r="D63" t="s">
        <v>61</v>
      </c>
      <c r="E63" t="s">
        <v>648</v>
      </c>
      <c r="F63" t="s">
        <v>707</v>
      </c>
      <c r="G63" t="s">
        <v>291</v>
      </c>
      <c r="H63" t="s">
        <v>708</v>
      </c>
      <c r="I63">
        <v>7</v>
      </c>
      <c r="J63" t="s">
        <v>258</v>
      </c>
      <c r="K63" t="s">
        <v>357</v>
      </c>
    </row>
    <row r="64" spans="1:11" x14ac:dyDescent="0.2">
      <c r="A64" t="s">
        <v>1649</v>
      </c>
      <c r="B64" s="7">
        <v>43799</v>
      </c>
      <c r="C64">
        <v>4152</v>
      </c>
      <c r="D64" t="s">
        <v>61</v>
      </c>
      <c r="E64" t="s">
        <v>648</v>
      </c>
      <c r="F64" t="s">
        <v>707</v>
      </c>
      <c r="G64" t="s">
        <v>291</v>
      </c>
      <c r="H64" t="s">
        <v>708</v>
      </c>
      <c r="I64">
        <v>7</v>
      </c>
      <c r="J64" t="s">
        <v>258</v>
      </c>
      <c r="K64" t="s">
        <v>357</v>
      </c>
    </row>
    <row r="65" spans="1:11" x14ac:dyDescent="0.2">
      <c r="A65" t="s">
        <v>1649</v>
      </c>
      <c r="B65" s="7">
        <v>43800</v>
      </c>
      <c r="C65">
        <v>4152</v>
      </c>
      <c r="D65" t="s">
        <v>61</v>
      </c>
      <c r="E65" t="s">
        <v>648</v>
      </c>
      <c r="F65" t="s">
        <v>707</v>
      </c>
      <c r="G65" t="s">
        <v>291</v>
      </c>
      <c r="H65" t="s">
        <v>708</v>
      </c>
      <c r="I65">
        <v>7</v>
      </c>
      <c r="J65" t="s">
        <v>258</v>
      </c>
      <c r="K65" t="s">
        <v>357</v>
      </c>
    </row>
    <row r="66" spans="1:11" x14ac:dyDescent="0.2">
      <c r="A66" t="s">
        <v>1652</v>
      </c>
      <c r="B66" s="7">
        <v>43795</v>
      </c>
      <c r="C66">
        <v>4163</v>
      </c>
      <c r="D66" t="s">
        <v>140</v>
      </c>
      <c r="E66" t="s">
        <v>630</v>
      </c>
      <c r="F66" t="s">
        <v>709</v>
      </c>
      <c r="G66" t="s">
        <v>332</v>
      </c>
      <c r="H66" t="s">
        <v>628</v>
      </c>
      <c r="I66">
        <v>17</v>
      </c>
      <c r="J66" t="s">
        <v>259</v>
      </c>
      <c r="K66" t="s">
        <v>1641</v>
      </c>
    </row>
    <row r="67" spans="1:11" x14ac:dyDescent="0.2">
      <c r="A67" t="s">
        <v>1652</v>
      </c>
      <c r="B67" s="7">
        <v>43796</v>
      </c>
      <c r="C67">
        <v>4163</v>
      </c>
      <c r="D67" t="s">
        <v>140</v>
      </c>
      <c r="E67" t="s">
        <v>630</v>
      </c>
      <c r="F67" t="s">
        <v>709</v>
      </c>
      <c r="G67" t="s">
        <v>332</v>
      </c>
      <c r="H67" t="s">
        <v>628</v>
      </c>
      <c r="I67">
        <v>17</v>
      </c>
      <c r="J67" t="s">
        <v>259</v>
      </c>
      <c r="K67" t="s">
        <v>1642</v>
      </c>
    </row>
    <row r="68" spans="1:11" x14ac:dyDescent="0.2">
      <c r="A68" t="s">
        <v>1652</v>
      </c>
      <c r="B68" s="7">
        <v>43797</v>
      </c>
      <c r="C68">
        <v>4163</v>
      </c>
      <c r="D68" t="s">
        <v>140</v>
      </c>
      <c r="E68" t="s">
        <v>630</v>
      </c>
      <c r="F68" t="s">
        <v>709</v>
      </c>
      <c r="G68" t="s">
        <v>332</v>
      </c>
      <c r="H68" t="s">
        <v>628</v>
      </c>
      <c r="I68">
        <v>17</v>
      </c>
      <c r="J68" t="s">
        <v>259</v>
      </c>
      <c r="K68" t="s">
        <v>1642</v>
      </c>
    </row>
    <row r="69" spans="1:11" x14ac:dyDescent="0.2">
      <c r="A69" t="s">
        <v>1652</v>
      </c>
      <c r="B69" s="7">
        <v>43798</v>
      </c>
      <c r="C69">
        <v>4163</v>
      </c>
      <c r="D69" t="s">
        <v>140</v>
      </c>
      <c r="E69" t="s">
        <v>630</v>
      </c>
      <c r="F69" t="s">
        <v>709</v>
      </c>
      <c r="G69" t="s">
        <v>332</v>
      </c>
      <c r="H69" t="s">
        <v>628</v>
      </c>
      <c r="I69">
        <v>17</v>
      </c>
      <c r="J69" t="s">
        <v>259</v>
      </c>
      <c r="K69" t="s">
        <v>1641</v>
      </c>
    </row>
    <row r="70" spans="1:11" x14ac:dyDescent="0.2">
      <c r="A70" t="s">
        <v>1652</v>
      </c>
      <c r="B70" s="7">
        <v>43799</v>
      </c>
      <c r="C70">
        <v>4163</v>
      </c>
      <c r="D70" t="s">
        <v>140</v>
      </c>
      <c r="E70" t="s">
        <v>630</v>
      </c>
      <c r="F70" t="s">
        <v>709</v>
      </c>
      <c r="G70" t="s">
        <v>332</v>
      </c>
      <c r="H70" t="s">
        <v>628</v>
      </c>
      <c r="I70">
        <v>17</v>
      </c>
      <c r="J70" t="s">
        <v>259</v>
      </c>
      <c r="K70" t="s">
        <v>259</v>
      </c>
    </row>
    <row r="71" spans="1:11" x14ac:dyDescent="0.2">
      <c r="A71" t="s">
        <v>1652</v>
      </c>
      <c r="B71" s="7">
        <v>43800</v>
      </c>
      <c r="C71">
        <v>4163</v>
      </c>
      <c r="D71" t="s">
        <v>140</v>
      </c>
      <c r="E71" t="s">
        <v>630</v>
      </c>
      <c r="F71" t="s">
        <v>709</v>
      </c>
      <c r="G71" t="s">
        <v>332</v>
      </c>
      <c r="H71" t="s">
        <v>628</v>
      </c>
      <c r="I71">
        <v>17</v>
      </c>
      <c r="J71" t="s">
        <v>259</v>
      </c>
      <c r="K71" t="s">
        <v>1641</v>
      </c>
    </row>
    <row r="72" spans="1:11" x14ac:dyDescent="0.2">
      <c r="A72" t="s">
        <v>1648</v>
      </c>
      <c r="B72" s="7">
        <v>43794</v>
      </c>
      <c r="C72">
        <v>4175</v>
      </c>
      <c r="D72" t="s">
        <v>166</v>
      </c>
      <c r="E72" t="s">
        <v>630</v>
      </c>
      <c r="F72" t="s">
        <v>710</v>
      </c>
      <c r="G72" t="s">
        <v>328</v>
      </c>
      <c r="H72" t="s">
        <v>711</v>
      </c>
      <c r="I72">
        <v>4</v>
      </c>
      <c r="J72" t="s">
        <v>633</v>
      </c>
      <c r="K72" t="s">
        <v>1641</v>
      </c>
    </row>
    <row r="73" spans="1:11" x14ac:dyDescent="0.2">
      <c r="A73" t="s">
        <v>1648</v>
      </c>
      <c r="B73" s="7">
        <v>43795</v>
      </c>
      <c r="C73">
        <v>4175</v>
      </c>
      <c r="D73" t="s">
        <v>166</v>
      </c>
      <c r="E73" t="s">
        <v>630</v>
      </c>
      <c r="F73" t="s">
        <v>710</v>
      </c>
      <c r="G73" t="s">
        <v>328</v>
      </c>
      <c r="H73" t="s">
        <v>711</v>
      </c>
      <c r="I73">
        <v>4</v>
      </c>
      <c r="J73" t="s">
        <v>633</v>
      </c>
      <c r="K73" t="s">
        <v>259</v>
      </c>
    </row>
    <row r="74" spans="1:11" x14ac:dyDescent="0.2">
      <c r="A74" t="s">
        <v>1648</v>
      </c>
      <c r="B74" s="7">
        <v>43796</v>
      </c>
      <c r="C74">
        <v>4175</v>
      </c>
      <c r="D74" t="s">
        <v>166</v>
      </c>
      <c r="E74" t="s">
        <v>630</v>
      </c>
      <c r="F74" t="s">
        <v>710</v>
      </c>
      <c r="G74" t="s">
        <v>328</v>
      </c>
      <c r="H74" t="s">
        <v>711</v>
      </c>
      <c r="I74">
        <v>4</v>
      </c>
      <c r="J74" t="s">
        <v>633</v>
      </c>
      <c r="K74" t="s">
        <v>1641</v>
      </c>
    </row>
    <row r="75" spans="1:11" x14ac:dyDescent="0.2">
      <c r="A75" t="s">
        <v>1648</v>
      </c>
      <c r="B75" s="7">
        <v>43797</v>
      </c>
      <c r="C75">
        <v>4175</v>
      </c>
      <c r="D75" t="s">
        <v>166</v>
      </c>
      <c r="E75" t="s">
        <v>630</v>
      </c>
      <c r="F75" t="s">
        <v>710</v>
      </c>
      <c r="G75" t="s">
        <v>328</v>
      </c>
      <c r="H75" t="s">
        <v>711</v>
      </c>
      <c r="I75">
        <v>4</v>
      </c>
      <c r="J75" t="s">
        <v>633</v>
      </c>
      <c r="K75" t="s">
        <v>1641</v>
      </c>
    </row>
    <row r="76" spans="1:11" x14ac:dyDescent="0.2">
      <c r="A76" t="s">
        <v>1648</v>
      </c>
      <c r="B76" s="7">
        <v>43798</v>
      </c>
      <c r="C76">
        <v>4175</v>
      </c>
      <c r="D76" t="s">
        <v>166</v>
      </c>
      <c r="E76" t="s">
        <v>630</v>
      </c>
      <c r="F76" t="s">
        <v>710</v>
      </c>
      <c r="G76" t="s">
        <v>328</v>
      </c>
      <c r="H76" t="s">
        <v>711</v>
      </c>
      <c r="I76">
        <v>4</v>
      </c>
      <c r="J76" t="s">
        <v>633</v>
      </c>
      <c r="K76" t="s">
        <v>1641</v>
      </c>
    </row>
    <row r="77" spans="1:11" x14ac:dyDescent="0.2">
      <c r="A77" t="s">
        <v>1648</v>
      </c>
      <c r="B77" s="7">
        <v>43799</v>
      </c>
      <c r="C77">
        <v>4175</v>
      </c>
      <c r="D77" t="s">
        <v>166</v>
      </c>
      <c r="E77" t="s">
        <v>630</v>
      </c>
      <c r="F77" t="s">
        <v>710</v>
      </c>
      <c r="G77" t="s">
        <v>328</v>
      </c>
      <c r="H77" t="s">
        <v>711</v>
      </c>
      <c r="I77">
        <v>4</v>
      </c>
      <c r="J77" t="s">
        <v>633</v>
      </c>
      <c r="K77" t="s">
        <v>259</v>
      </c>
    </row>
    <row r="78" spans="1:11" x14ac:dyDescent="0.2">
      <c r="A78" t="s">
        <v>1648</v>
      </c>
      <c r="B78" s="7">
        <v>43800</v>
      </c>
      <c r="C78">
        <v>4175</v>
      </c>
      <c r="D78" t="s">
        <v>166</v>
      </c>
      <c r="E78" t="s">
        <v>630</v>
      </c>
      <c r="F78" t="s">
        <v>710</v>
      </c>
      <c r="G78" t="s">
        <v>328</v>
      </c>
      <c r="H78" t="s">
        <v>711</v>
      </c>
      <c r="I78">
        <v>4</v>
      </c>
      <c r="J78" t="s">
        <v>633</v>
      </c>
      <c r="K78" t="s">
        <v>1641</v>
      </c>
    </row>
    <row r="79" spans="1:11" x14ac:dyDescent="0.2">
      <c r="A79" t="s">
        <v>1638</v>
      </c>
      <c r="B79" s="7">
        <v>43794</v>
      </c>
      <c r="C79">
        <v>4245</v>
      </c>
      <c r="D79" t="s">
        <v>125</v>
      </c>
      <c r="E79" t="s">
        <v>666</v>
      </c>
      <c r="F79" t="s">
        <v>716</v>
      </c>
      <c r="G79" t="s">
        <v>312</v>
      </c>
      <c r="H79" t="s">
        <v>694</v>
      </c>
      <c r="I79">
        <v>42</v>
      </c>
      <c r="J79" t="s">
        <v>633</v>
      </c>
      <c r="K79" t="s">
        <v>45</v>
      </c>
    </row>
    <row r="80" spans="1:11" x14ac:dyDescent="0.2">
      <c r="A80" t="s">
        <v>1638</v>
      </c>
      <c r="B80" s="7">
        <v>43795</v>
      </c>
      <c r="C80">
        <v>4245</v>
      </c>
      <c r="D80" t="s">
        <v>125</v>
      </c>
      <c r="E80" t="s">
        <v>666</v>
      </c>
      <c r="F80" t="s">
        <v>716</v>
      </c>
      <c r="G80" t="s">
        <v>312</v>
      </c>
      <c r="H80" t="s">
        <v>694</v>
      </c>
      <c r="I80">
        <v>42</v>
      </c>
      <c r="J80" t="s">
        <v>633</v>
      </c>
      <c r="K80" t="s">
        <v>45</v>
      </c>
    </row>
    <row r="81" spans="1:11" x14ac:dyDescent="0.2">
      <c r="A81" t="s">
        <v>1638</v>
      </c>
      <c r="B81" s="7">
        <v>43796</v>
      </c>
      <c r="C81">
        <v>4245</v>
      </c>
      <c r="D81" t="s">
        <v>125</v>
      </c>
      <c r="E81" t="s">
        <v>666</v>
      </c>
      <c r="F81" t="s">
        <v>716</v>
      </c>
      <c r="G81" t="s">
        <v>312</v>
      </c>
      <c r="H81" t="s">
        <v>694</v>
      </c>
      <c r="I81">
        <v>42</v>
      </c>
      <c r="J81" t="s">
        <v>633</v>
      </c>
      <c r="K81" t="s">
        <v>45</v>
      </c>
    </row>
    <row r="82" spans="1:11" x14ac:dyDescent="0.2">
      <c r="A82" t="s">
        <v>1638</v>
      </c>
      <c r="B82" s="7">
        <v>43797</v>
      </c>
      <c r="C82">
        <v>4245</v>
      </c>
      <c r="D82" t="s">
        <v>125</v>
      </c>
      <c r="E82" t="s">
        <v>666</v>
      </c>
      <c r="F82" t="s">
        <v>716</v>
      </c>
      <c r="G82" t="s">
        <v>312</v>
      </c>
      <c r="H82" t="s">
        <v>694</v>
      </c>
      <c r="I82">
        <v>42</v>
      </c>
      <c r="J82" t="s">
        <v>633</v>
      </c>
      <c r="K82" t="s">
        <v>45</v>
      </c>
    </row>
    <row r="83" spans="1:11" x14ac:dyDescent="0.2">
      <c r="A83" t="s">
        <v>1638</v>
      </c>
      <c r="B83" s="7">
        <v>43798</v>
      </c>
      <c r="C83">
        <v>4245</v>
      </c>
      <c r="D83" t="s">
        <v>125</v>
      </c>
      <c r="E83" t="s">
        <v>666</v>
      </c>
      <c r="F83" t="s">
        <v>716</v>
      </c>
      <c r="G83" t="s">
        <v>312</v>
      </c>
      <c r="H83" t="s">
        <v>694</v>
      </c>
      <c r="I83">
        <v>42</v>
      </c>
      <c r="J83" t="s">
        <v>633</v>
      </c>
      <c r="K83" t="s">
        <v>45</v>
      </c>
    </row>
    <row r="84" spans="1:11" x14ac:dyDescent="0.2">
      <c r="A84" t="s">
        <v>1638</v>
      </c>
      <c r="B84" s="7">
        <v>43799</v>
      </c>
      <c r="C84">
        <v>4245</v>
      </c>
      <c r="D84" t="s">
        <v>125</v>
      </c>
      <c r="E84" t="s">
        <v>666</v>
      </c>
      <c r="F84" t="s">
        <v>716</v>
      </c>
      <c r="G84" t="s">
        <v>312</v>
      </c>
      <c r="H84" t="s">
        <v>694</v>
      </c>
      <c r="I84">
        <v>42</v>
      </c>
      <c r="J84" t="s">
        <v>633</v>
      </c>
      <c r="K84" t="s">
        <v>45</v>
      </c>
    </row>
    <row r="85" spans="1:11" x14ac:dyDescent="0.2">
      <c r="A85" t="s">
        <v>1638</v>
      </c>
      <c r="B85" s="7">
        <v>43800</v>
      </c>
      <c r="C85">
        <v>4245</v>
      </c>
      <c r="D85" t="s">
        <v>125</v>
      </c>
      <c r="E85" t="s">
        <v>666</v>
      </c>
      <c r="F85" t="s">
        <v>716</v>
      </c>
      <c r="G85" t="s">
        <v>312</v>
      </c>
      <c r="H85" t="s">
        <v>694</v>
      </c>
      <c r="I85">
        <v>42</v>
      </c>
      <c r="J85" t="s">
        <v>633</v>
      </c>
      <c r="K85" t="s">
        <v>1641</v>
      </c>
    </row>
    <row r="86" spans="1:11" x14ac:dyDescent="0.2">
      <c r="A86" t="s">
        <v>1638</v>
      </c>
      <c r="B86" s="7">
        <v>43794</v>
      </c>
      <c r="C86">
        <v>4246</v>
      </c>
      <c r="D86" t="s">
        <v>181</v>
      </c>
      <c r="E86" t="s">
        <v>676</v>
      </c>
      <c r="F86" t="s">
        <v>717</v>
      </c>
      <c r="G86" t="s">
        <v>321</v>
      </c>
      <c r="H86" t="s">
        <v>718</v>
      </c>
      <c r="I86">
        <v>10</v>
      </c>
      <c r="J86" t="s">
        <v>258</v>
      </c>
      <c r="K86" t="s">
        <v>258</v>
      </c>
    </row>
    <row r="87" spans="1:11" x14ac:dyDescent="0.2">
      <c r="A87" t="s">
        <v>1638</v>
      </c>
      <c r="B87" s="7">
        <v>43795</v>
      </c>
      <c r="C87">
        <v>4246</v>
      </c>
      <c r="D87" t="s">
        <v>181</v>
      </c>
      <c r="E87" t="s">
        <v>676</v>
      </c>
      <c r="F87" t="s">
        <v>717</v>
      </c>
      <c r="G87" t="s">
        <v>321</v>
      </c>
      <c r="H87" t="s">
        <v>718</v>
      </c>
      <c r="I87">
        <v>10</v>
      </c>
      <c r="J87" t="s">
        <v>258</v>
      </c>
      <c r="K87" t="s">
        <v>258</v>
      </c>
    </row>
    <row r="88" spans="1:11" x14ac:dyDescent="0.2">
      <c r="A88" t="s">
        <v>1638</v>
      </c>
      <c r="B88" s="7">
        <v>43796</v>
      </c>
      <c r="C88">
        <v>4246</v>
      </c>
      <c r="D88" t="s">
        <v>181</v>
      </c>
      <c r="E88" t="s">
        <v>676</v>
      </c>
      <c r="F88" t="s">
        <v>717</v>
      </c>
      <c r="G88" t="s">
        <v>321</v>
      </c>
      <c r="H88" t="s">
        <v>718</v>
      </c>
      <c r="I88">
        <v>10</v>
      </c>
      <c r="J88" t="s">
        <v>258</v>
      </c>
      <c r="K88" t="s">
        <v>258</v>
      </c>
    </row>
    <row r="89" spans="1:11" x14ac:dyDescent="0.2">
      <c r="A89" t="s">
        <v>1638</v>
      </c>
      <c r="B89" s="7">
        <v>43797</v>
      </c>
      <c r="C89">
        <v>4246</v>
      </c>
      <c r="D89" t="s">
        <v>181</v>
      </c>
      <c r="E89" t="s">
        <v>676</v>
      </c>
      <c r="F89" t="s">
        <v>717</v>
      </c>
      <c r="G89" t="s">
        <v>321</v>
      </c>
      <c r="H89" t="s">
        <v>718</v>
      </c>
      <c r="I89">
        <v>10</v>
      </c>
      <c r="J89" t="s">
        <v>258</v>
      </c>
      <c r="K89" t="s">
        <v>258</v>
      </c>
    </row>
    <row r="90" spans="1:11" x14ac:dyDescent="0.2">
      <c r="A90" t="s">
        <v>1638</v>
      </c>
      <c r="B90" s="7">
        <v>43798</v>
      </c>
      <c r="C90">
        <v>4246</v>
      </c>
      <c r="D90" t="s">
        <v>181</v>
      </c>
      <c r="E90" t="s">
        <v>676</v>
      </c>
      <c r="F90" t="s">
        <v>717</v>
      </c>
      <c r="G90" t="s">
        <v>321</v>
      </c>
      <c r="H90" t="s">
        <v>718</v>
      </c>
      <c r="I90">
        <v>10</v>
      </c>
      <c r="J90" t="s">
        <v>258</v>
      </c>
      <c r="K90" t="s">
        <v>258</v>
      </c>
    </row>
    <row r="91" spans="1:11" x14ac:dyDescent="0.2">
      <c r="A91" t="s">
        <v>1638</v>
      </c>
      <c r="B91" s="7">
        <v>43799</v>
      </c>
      <c r="C91">
        <v>4246</v>
      </c>
      <c r="D91" t="s">
        <v>181</v>
      </c>
      <c r="E91" t="s">
        <v>676</v>
      </c>
      <c r="F91" t="s">
        <v>717</v>
      </c>
      <c r="G91" t="s">
        <v>321</v>
      </c>
      <c r="H91" t="s">
        <v>718</v>
      </c>
      <c r="I91">
        <v>10</v>
      </c>
      <c r="J91" t="s">
        <v>258</v>
      </c>
      <c r="K91" t="s">
        <v>1641</v>
      </c>
    </row>
    <row r="92" spans="1:11" x14ac:dyDescent="0.2">
      <c r="A92" t="s">
        <v>1638</v>
      </c>
      <c r="B92" s="7">
        <v>43800</v>
      </c>
      <c r="C92">
        <v>4246</v>
      </c>
      <c r="D92" t="s">
        <v>181</v>
      </c>
      <c r="E92" t="s">
        <v>676</v>
      </c>
      <c r="F92" t="s">
        <v>717</v>
      </c>
      <c r="G92" t="s">
        <v>321</v>
      </c>
      <c r="H92" t="s">
        <v>718</v>
      </c>
      <c r="I92">
        <v>10</v>
      </c>
      <c r="J92" t="s">
        <v>258</v>
      </c>
      <c r="K92" t="s">
        <v>258</v>
      </c>
    </row>
    <row r="93" spans="1:11" x14ac:dyDescent="0.2">
      <c r="A93" t="s">
        <v>1638</v>
      </c>
      <c r="B93" s="7">
        <v>43794</v>
      </c>
      <c r="C93">
        <v>4325</v>
      </c>
      <c r="D93" t="s">
        <v>209</v>
      </c>
      <c r="E93" t="s">
        <v>676</v>
      </c>
      <c r="F93" t="s">
        <v>631</v>
      </c>
      <c r="G93" t="s">
        <v>291</v>
      </c>
      <c r="H93" t="s">
        <v>708</v>
      </c>
      <c r="I93">
        <v>33</v>
      </c>
      <c r="J93" t="s">
        <v>45</v>
      </c>
      <c r="K93" t="s">
        <v>1642</v>
      </c>
    </row>
    <row r="94" spans="1:11" x14ac:dyDescent="0.2">
      <c r="A94" t="s">
        <v>1638</v>
      </c>
      <c r="B94" s="7">
        <v>43795</v>
      </c>
      <c r="C94">
        <v>4325</v>
      </c>
      <c r="D94" t="s">
        <v>209</v>
      </c>
      <c r="E94" t="s">
        <v>676</v>
      </c>
      <c r="F94" t="s">
        <v>631</v>
      </c>
      <c r="G94" t="s">
        <v>291</v>
      </c>
      <c r="H94" t="s">
        <v>708</v>
      </c>
      <c r="I94">
        <v>33</v>
      </c>
      <c r="J94" t="s">
        <v>45</v>
      </c>
      <c r="K94" t="s">
        <v>1642</v>
      </c>
    </row>
    <row r="95" spans="1:11" x14ac:dyDescent="0.2">
      <c r="A95" t="s">
        <v>1638</v>
      </c>
      <c r="B95" s="7">
        <v>43796</v>
      </c>
      <c r="C95">
        <v>4325</v>
      </c>
      <c r="D95" t="s">
        <v>209</v>
      </c>
      <c r="E95" t="s">
        <v>676</v>
      </c>
      <c r="F95" t="s">
        <v>631</v>
      </c>
      <c r="G95" t="s">
        <v>291</v>
      </c>
      <c r="H95" t="s">
        <v>708</v>
      </c>
      <c r="I95">
        <v>33</v>
      </c>
      <c r="J95" t="s">
        <v>45</v>
      </c>
      <c r="K95" t="s">
        <v>1641</v>
      </c>
    </row>
    <row r="96" spans="1:11" x14ac:dyDescent="0.2">
      <c r="A96" t="s">
        <v>1638</v>
      </c>
      <c r="B96" s="7">
        <v>43797</v>
      </c>
      <c r="C96">
        <v>4325</v>
      </c>
      <c r="D96" t="s">
        <v>209</v>
      </c>
      <c r="E96" t="s">
        <v>676</v>
      </c>
      <c r="F96" t="s">
        <v>631</v>
      </c>
      <c r="G96" t="s">
        <v>291</v>
      </c>
      <c r="H96" t="s">
        <v>708</v>
      </c>
      <c r="I96">
        <v>33</v>
      </c>
      <c r="J96" t="s">
        <v>45</v>
      </c>
      <c r="K96" t="s">
        <v>1642</v>
      </c>
    </row>
    <row r="97" spans="1:11" x14ac:dyDescent="0.2">
      <c r="A97" t="s">
        <v>1638</v>
      </c>
      <c r="B97" s="7">
        <v>43798</v>
      </c>
      <c r="C97">
        <v>4325</v>
      </c>
      <c r="D97" t="s">
        <v>209</v>
      </c>
      <c r="E97" t="s">
        <v>676</v>
      </c>
      <c r="F97" t="s">
        <v>631</v>
      </c>
      <c r="G97" t="s">
        <v>291</v>
      </c>
      <c r="H97" t="s">
        <v>708</v>
      </c>
      <c r="I97">
        <v>33</v>
      </c>
      <c r="J97" t="s">
        <v>45</v>
      </c>
      <c r="K97" t="s">
        <v>45</v>
      </c>
    </row>
    <row r="98" spans="1:11" x14ac:dyDescent="0.2">
      <c r="A98" t="s">
        <v>1638</v>
      </c>
      <c r="B98" s="7">
        <v>43799</v>
      </c>
      <c r="C98">
        <v>4325</v>
      </c>
      <c r="D98" t="s">
        <v>209</v>
      </c>
      <c r="E98" t="s">
        <v>676</v>
      </c>
      <c r="F98" t="s">
        <v>631</v>
      </c>
      <c r="G98" t="s">
        <v>291</v>
      </c>
      <c r="H98" t="s">
        <v>708</v>
      </c>
      <c r="I98">
        <v>33</v>
      </c>
      <c r="J98" t="s">
        <v>45</v>
      </c>
      <c r="K98" t="s">
        <v>1642</v>
      </c>
    </row>
    <row r="99" spans="1:11" x14ac:dyDescent="0.2">
      <c r="A99" t="s">
        <v>1638</v>
      </c>
      <c r="B99" s="7">
        <v>43800</v>
      </c>
      <c r="C99">
        <v>4325</v>
      </c>
      <c r="D99" t="s">
        <v>209</v>
      </c>
      <c r="E99" t="s">
        <v>676</v>
      </c>
      <c r="F99" t="s">
        <v>631</v>
      </c>
      <c r="G99" t="s">
        <v>291</v>
      </c>
      <c r="H99" t="s">
        <v>708</v>
      </c>
      <c r="I99">
        <v>33</v>
      </c>
      <c r="J99" t="s">
        <v>45</v>
      </c>
      <c r="K99" t="s">
        <v>45</v>
      </c>
    </row>
    <row r="100" spans="1:11" x14ac:dyDescent="0.2">
      <c r="A100" t="s">
        <v>1649</v>
      </c>
      <c r="B100" s="7">
        <v>43794</v>
      </c>
      <c r="C100">
        <v>4387</v>
      </c>
      <c r="D100" t="s">
        <v>139</v>
      </c>
      <c r="E100" t="s">
        <v>654</v>
      </c>
      <c r="F100" t="s">
        <v>732</v>
      </c>
      <c r="G100" t="s">
        <v>301</v>
      </c>
      <c r="H100" t="s">
        <v>636</v>
      </c>
      <c r="I100">
        <v>25</v>
      </c>
      <c r="J100" t="s">
        <v>258</v>
      </c>
      <c r="K100" t="s">
        <v>258</v>
      </c>
    </row>
    <row r="101" spans="1:11" x14ac:dyDescent="0.2">
      <c r="A101" t="s">
        <v>1649</v>
      </c>
      <c r="B101" s="7">
        <v>43795</v>
      </c>
      <c r="C101">
        <v>4387</v>
      </c>
      <c r="D101" t="s">
        <v>139</v>
      </c>
      <c r="E101" t="s">
        <v>654</v>
      </c>
      <c r="F101" t="s">
        <v>732</v>
      </c>
      <c r="G101" t="s">
        <v>301</v>
      </c>
      <c r="H101" t="s">
        <v>636</v>
      </c>
      <c r="I101">
        <v>25</v>
      </c>
      <c r="J101" t="s">
        <v>258</v>
      </c>
      <c r="K101" t="s">
        <v>258</v>
      </c>
    </row>
    <row r="102" spans="1:11" x14ac:dyDescent="0.2">
      <c r="A102" t="s">
        <v>1649</v>
      </c>
      <c r="B102" s="7">
        <v>43796</v>
      </c>
      <c r="C102">
        <v>4387</v>
      </c>
      <c r="D102" t="s">
        <v>139</v>
      </c>
      <c r="E102" t="s">
        <v>654</v>
      </c>
      <c r="F102" t="s">
        <v>732</v>
      </c>
      <c r="G102" t="s">
        <v>301</v>
      </c>
      <c r="H102" t="s">
        <v>636</v>
      </c>
      <c r="I102">
        <v>25</v>
      </c>
      <c r="J102" t="s">
        <v>258</v>
      </c>
      <c r="K102" t="s">
        <v>258</v>
      </c>
    </row>
    <row r="103" spans="1:11" x14ac:dyDescent="0.2">
      <c r="A103" t="s">
        <v>1649</v>
      </c>
      <c r="B103" s="7">
        <v>43797</v>
      </c>
      <c r="C103">
        <v>4387</v>
      </c>
      <c r="D103" t="s">
        <v>139</v>
      </c>
      <c r="E103" t="s">
        <v>654</v>
      </c>
      <c r="F103" t="s">
        <v>732</v>
      </c>
      <c r="G103" t="s">
        <v>301</v>
      </c>
      <c r="H103" t="s">
        <v>636</v>
      </c>
      <c r="I103">
        <v>25</v>
      </c>
      <c r="J103" t="s">
        <v>258</v>
      </c>
      <c r="K103" t="s">
        <v>258</v>
      </c>
    </row>
    <row r="104" spans="1:11" x14ac:dyDescent="0.2">
      <c r="A104" t="s">
        <v>1649</v>
      </c>
      <c r="B104" s="7">
        <v>43798</v>
      </c>
      <c r="C104">
        <v>4387</v>
      </c>
      <c r="D104" t="s">
        <v>139</v>
      </c>
      <c r="E104" t="s">
        <v>654</v>
      </c>
      <c r="F104" t="s">
        <v>732</v>
      </c>
      <c r="G104" t="s">
        <v>301</v>
      </c>
      <c r="H104" t="s">
        <v>636</v>
      </c>
      <c r="I104">
        <v>25</v>
      </c>
      <c r="J104" t="s">
        <v>258</v>
      </c>
      <c r="K104" t="s">
        <v>258</v>
      </c>
    </row>
    <row r="105" spans="1:11" x14ac:dyDescent="0.2">
      <c r="A105" t="s">
        <v>1649</v>
      </c>
      <c r="B105" s="7">
        <v>43799</v>
      </c>
      <c r="C105">
        <v>4387</v>
      </c>
      <c r="D105" t="s">
        <v>139</v>
      </c>
      <c r="E105" t="s">
        <v>654</v>
      </c>
      <c r="F105" t="s">
        <v>732</v>
      </c>
      <c r="G105" t="s">
        <v>301</v>
      </c>
      <c r="H105" t="s">
        <v>636</v>
      </c>
      <c r="I105">
        <v>25</v>
      </c>
      <c r="J105" t="s">
        <v>258</v>
      </c>
      <c r="K105" t="s">
        <v>258</v>
      </c>
    </row>
    <row r="106" spans="1:11" x14ac:dyDescent="0.2">
      <c r="A106" t="s">
        <v>1649</v>
      </c>
      <c r="B106" s="7">
        <v>43800</v>
      </c>
      <c r="C106">
        <v>4387</v>
      </c>
      <c r="D106" t="s">
        <v>139</v>
      </c>
      <c r="E106" t="s">
        <v>654</v>
      </c>
      <c r="F106" t="s">
        <v>732</v>
      </c>
      <c r="G106" t="s">
        <v>301</v>
      </c>
      <c r="H106" t="s">
        <v>636</v>
      </c>
      <c r="I106">
        <v>25</v>
      </c>
      <c r="J106" t="s">
        <v>258</v>
      </c>
      <c r="K106" t="s">
        <v>258</v>
      </c>
    </row>
    <row r="107" spans="1:11" x14ac:dyDescent="0.2">
      <c r="A107" t="s">
        <v>1653</v>
      </c>
      <c r="B107" s="7">
        <v>43794</v>
      </c>
      <c r="C107">
        <v>4390</v>
      </c>
      <c r="D107" t="s">
        <v>83</v>
      </c>
      <c r="E107" t="s">
        <v>681</v>
      </c>
      <c r="F107" t="s">
        <v>735</v>
      </c>
      <c r="G107" t="s">
        <v>332</v>
      </c>
      <c r="H107" t="s">
        <v>628</v>
      </c>
      <c r="I107">
        <v>0</v>
      </c>
      <c r="J107" t="s">
        <v>258</v>
      </c>
      <c r="K107" t="s">
        <v>258</v>
      </c>
    </row>
    <row r="108" spans="1:11" x14ac:dyDescent="0.2">
      <c r="A108" t="s">
        <v>1653</v>
      </c>
      <c r="B108" s="7">
        <v>43795</v>
      </c>
      <c r="C108">
        <v>4390</v>
      </c>
      <c r="D108" t="s">
        <v>83</v>
      </c>
      <c r="E108" t="s">
        <v>681</v>
      </c>
      <c r="F108" t="s">
        <v>735</v>
      </c>
      <c r="G108" t="s">
        <v>332</v>
      </c>
      <c r="H108" t="s">
        <v>628</v>
      </c>
      <c r="I108">
        <v>0</v>
      </c>
      <c r="J108" t="s">
        <v>258</v>
      </c>
      <c r="K108" t="s">
        <v>258</v>
      </c>
    </row>
    <row r="109" spans="1:11" x14ac:dyDescent="0.2">
      <c r="A109" t="s">
        <v>1653</v>
      </c>
      <c r="B109" s="7">
        <v>43796</v>
      </c>
      <c r="C109">
        <v>4390</v>
      </c>
      <c r="D109" t="s">
        <v>83</v>
      </c>
      <c r="E109" t="s">
        <v>681</v>
      </c>
      <c r="F109" t="s">
        <v>735</v>
      </c>
      <c r="G109" t="s">
        <v>332</v>
      </c>
      <c r="H109" t="s">
        <v>628</v>
      </c>
      <c r="I109">
        <v>0</v>
      </c>
      <c r="J109" t="s">
        <v>258</v>
      </c>
      <c r="K109" t="s">
        <v>258</v>
      </c>
    </row>
    <row r="110" spans="1:11" x14ac:dyDescent="0.2">
      <c r="A110" t="s">
        <v>1653</v>
      </c>
      <c r="B110" s="7">
        <v>43797</v>
      </c>
      <c r="C110">
        <v>4390</v>
      </c>
      <c r="D110" t="s">
        <v>83</v>
      </c>
      <c r="E110" t="s">
        <v>681</v>
      </c>
      <c r="F110" t="s">
        <v>735</v>
      </c>
      <c r="G110" t="s">
        <v>332</v>
      </c>
      <c r="H110" t="s">
        <v>628</v>
      </c>
      <c r="I110">
        <v>0</v>
      </c>
      <c r="J110" t="s">
        <v>258</v>
      </c>
      <c r="K110" t="s">
        <v>258</v>
      </c>
    </row>
    <row r="111" spans="1:11" x14ac:dyDescent="0.2">
      <c r="A111" t="s">
        <v>1653</v>
      </c>
      <c r="B111" s="7">
        <v>43798</v>
      </c>
      <c r="C111">
        <v>4390</v>
      </c>
      <c r="D111" t="s">
        <v>83</v>
      </c>
      <c r="E111" t="s">
        <v>681</v>
      </c>
      <c r="F111" t="s">
        <v>735</v>
      </c>
      <c r="G111" t="s">
        <v>332</v>
      </c>
      <c r="H111" t="s">
        <v>628</v>
      </c>
      <c r="I111">
        <v>0</v>
      </c>
      <c r="J111" t="s">
        <v>258</v>
      </c>
      <c r="K111" t="s">
        <v>258</v>
      </c>
    </row>
    <row r="112" spans="1:11" x14ac:dyDescent="0.2">
      <c r="A112" t="s">
        <v>1653</v>
      </c>
      <c r="B112" s="7">
        <v>43799</v>
      </c>
      <c r="C112">
        <v>4390</v>
      </c>
      <c r="D112" t="s">
        <v>83</v>
      </c>
      <c r="E112" t="s">
        <v>681</v>
      </c>
      <c r="F112" t="s">
        <v>735</v>
      </c>
      <c r="G112" t="s">
        <v>332</v>
      </c>
      <c r="H112" t="s">
        <v>628</v>
      </c>
      <c r="I112">
        <v>0</v>
      </c>
      <c r="J112" t="s">
        <v>258</v>
      </c>
      <c r="K112" t="s">
        <v>258</v>
      </c>
    </row>
    <row r="113" spans="1:11" x14ac:dyDescent="0.2">
      <c r="A113" t="s">
        <v>1653</v>
      </c>
      <c r="B113" s="7">
        <v>43800</v>
      </c>
      <c r="C113">
        <v>4390</v>
      </c>
      <c r="D113" t="s">
        <v>83</v>
      </c>
      <c r="E113" t="s">
        <v>681</v>
      </c>
      <c r="F113" t="s">
        <v>735</v>
      </c>
      <c r="G113" t="s">
        <v>332</v>
      </c>
      <c r="H113" t="s">
        <v>628</v>
      </c>
      <c r="I113">
        <v>0</v>
      </c>
      <c r="J113" t="s">
        <v>258</v>
      </c>
      <c r="K113" t="s">
        <v>258</v>
      </c>
    </row>
    <row r="114" spans="1:11" x14ac:dyDescent="0.2">
      <c r="A114" t="s">
        <v>1650</v>
      </c>
      <c r="B114" s="7">
        <v>43794</v>
      </c>
      <c r="C114">
        <v>4391</v>
      </c>
      <c r="D114" t="s">
        <v>65</v>
      </c>
      <c r="E114" t="s">
        <v>648</v>
      </c>
      <c r="F114" t="s">
        <v>736</v>
      </c>
      <c r="G114" t="s">
        <v>304</v>
      </c>
      <c r="H114" t="s">
        <v>671</v>
      </c>
      <c r="I114">
        <v>0</v>
      </c>
      <c r="J114" t="s">
        <v>633</v>
      </c>
      <c r="K114" t="s">
        <v>45</v>
      </c>
    </row>
    <row r="115" spans="1:11" x14ac:dyDescent="0.2">
      <c r="A115" t="s">
        <v>1650</v>
      </c>
      <c r="B115" s="7">
        <v>43795</v>
      </c>
      <c r="C115">
        <v>4391</v>
      </c>
      <c r="D115" t="s">
        <v>65</v>
      </c>
      <c r="E115" t="s">
        <v>648</v>
      </c>
      <c r="F115" t="s">
        <v>736</v>
      </c>
      <c r="G115" t="s">
        <v>304</v>
      </c>
      <c r="H115" t="s">
        <v>671</v>
      </c>
      <c r="I115">
        <v>0</v>
      </c>
      <c r="J115" t="s">
        <v>633</v>
      </c>
      <c r="K115" t="s">
        <v>45</v>
      </c>
    </row>
    <row r="116" spans="1:11" x14ac:dyDescent="0.2">
      <c r="A116" t="s">
        <v>1650</v>
      </c>
      <c r="B116" s="7">
        <v>43796</v>
      </c>
      <c r="C116">
        <v>4391</v>
      </c>
      <c r="D116" t="s">
        <v>65</v>
      </c>
      <c r="E116" t="s">
        <v>648</v>
      </c>
      <c r="F116" t="s">
        <v>736</v>
      </c>
      <c r="G116" t="s">
        <v>304</v>
      </c>
      <c r="H116" t="s">
        <v>671</v>
      </c>
      <c r="I116">
        <v>0</v>
      </c>
      <c r="J116" t="s">
        <v>633</v>
      </c>
      <c r="K116" t="s">
        <v>45</v>
      </c>
    </row>
    <row r="117" spans="1:11" x14ac:dyDescent="0.2">
      <c r="A117" t="s">
        <v>1650</v>
      </c>
      <c r="B117" s="7">
        <v>43797</v>
      </c>
      <c r="C117">
        <v>4391</v>
      </c>
      <c r="D117" t="s">
        <v>65</v>
      </c>
      <c r="E117" t="s">
        <v>648</v>
      </c>
      <c r="F117" t="s">
        <v>736</v>
      </c>
      <c r="G117" t="s">
        <v>304</v>
      </c>
      <c r="H117" t="s">
        <v>671</v>
      </c>
      <c r="I117">
        <v>0</v>
      </c>
      <c r="J117" t="s">
        <v>633</v>
      </c>
      <c r="K117" t="s">
        <v>45</v>
      </c>
    </row>
    <row r="118" spans="1:11" x14ac:dyDescent="0.2">
      <c r="A118" t="s">
        <v>1650</v>
      </c>
      <c r="B118" s="7">
        <v>43798</v>
      </c>
      <c r="C118">
        <v>4391</v>
      </c>
      <c r="D118" t="s">
        <v>65</v>
      </c>
      <c r="E118" t="s">
        <v>648</v>
      </c>
      <c r="F118" t="s">
        <v>736</v>
      </c>
      <c r="G118" t="s">
        <v>304</v>
      </c>
      <c r="H118" t="s">
        <v>671</v>
      </c>
      <c r="I118">
        <v>0</v>
      </c>
      <c r="J118" t="s">
        <v>633</v>
      </c>
      <c r="K118" t="s">
        <v>45</v>
      </c>
    </row>
    <row r="119" spans="1:11" x14ac:dyDescent="0.2">
      <c r="A119" t="s">
        <v>1650</v>
      </c>
      <c r="B119" s="7">
        <v>43799</v>
      </c>
      <c r="C119">
        <v>4391</v>
      </c>
      <c r="D119" t="s">
        <v>65</v>
      </c>
      <c r="E119" t="s">
        <v>648</v>
      </c>
      <c r="F119" t="s">
        <v>736</v>
      </c>
      <c r="G119" t="s">
        <v>304</v>
      </c>
      <c r="H119" t="s">
        <v>671</v>
      </c>
      <c r="I119">
        <v>0</v>
      </c>
      <c r="J119" t="s">
        <v>633</v>
      </c>
      <c r="K119" t="s">
        <v>1641</v>
      </c>
    </row>
    <row r="120" spans="1:11" x14ac:dyDescent="0.2">
      <c r="A120" t="s">
        <v>1650</v>
      </c>
      <c r="B120" s="7">
        <v>43800</v>
      </c>
      <c r="C120">
        <v>4391</v>
      </c>
      <c r="D120" t="s">
        <v>65</v>
      </c>
      <c r="E120" t="s">
        <v>648</v>
      </c>
      <c r="F120" t="s">
        <v>736</v>
      </c>
      <c r="G120" t="s">
        <v>304</v>
      </c>
      <c r="H120" t="s">
        <v>671</v>
      </c>
      <c r="I120">
        <v>0</v>
      </c>
      <c r="J120" t="s">
        <v>633</v>
      </c>
      <c r="K120" t="s">
        <v>1641</v>
      </c>
    </row>
    <row r="121" spans="1:11" x14ac:dyDescent="0.2">
      <c r="A121" t="s">
        <v>1652</v>
      </c>
      <c r="B121" s="7">
        <v>43794</v>
      </c>
      <c r="C121">
        <v>4468</v>
      </c>
      <c r="D121" t="s">
        <v>102</v>
      </c>
      <c r="E121" t="s">
        <v>654</v>
      </c>
      <c r="F121" t="s">
        <v>737</v>
      </c>
      <c r="G121" t="s">
        <v>322</v>
      </c>
      <c r="H121" t="s">
        <v>94</v>
      </c>
      <c r="I121">
        <v>8</v>
      </c>
      <c r="J121" t="s">
        <v>259</v>
      </c>
      <c r="K121" t="s">
        <v>1642</v>
      </c>
    </row>
    <row r="122" spans="1:11" x14ac:dyDescent="0.2">
      <c r="A122" t="s">
        <v>1652</v>
      </c>
      <c r="B122" s="7">
        <v>43795</v>
      </c>
      <c r="C122">
        <v>4468</v>
      </c>
      <c r="D122" t="s">
        <v>102</v>
      </c>
      <c r="E122" t="s">
        <v>654</v>
      </c>
      <c r="F122" t="s">
        <v>737</v>
      </c>
      <c r="G122" t="s">
        <v>322</v>
      </c>
      <c r="H122" t="s">
        <v>94</v>
      </c>
      <c r="I122">
        <v>8</v>
      </c>
      <c r="J122" t="s">
        <v>259</v>
      </c>
      <c r="K122" t="s">
        <v>1642</v>
      </c>
    </row>
    <row r="123" spans="1:11" x14ac:dyDescent="0.2">
      <c r="A123" t="s">
        <v>1652</v>
      </c>
      <c r="B123" s="7">
        <v>43796</v>
      </c>
      <c r="C123">
        <v>4468</v>
      </c>
      <c r="D123" t="s">
        <v>102</v>
      </c>
      <c r="E123" t="s">
        <v>654</v>
      </c>
      <c r="F123" t="s">
        <v>737</v>
      </c>
      <c r="G123" t="s">
        <v>322</v>
      </c>
      <c r="H123" t="s">
        <v>94</v>
      </c>
      <c r="I123">
        <v>8</v>
      </c>
      <c r="J123" t="s">
        <v>259</v>
      </c>
      <c r="K123" t="s">
        <v>1642</v>
      </c>
    </row>
    <row r="124" spans="1:11" x14ac:dyDescent="0.2">
      <c r="A124" t="s">
        <v>1652</v>
      </c>
      <c r="B124" s="7">
        <v>43797</v>
      </c>
      <c r="C124">
        <v>4468</v>
      </c>
      <c r="D124" t="s">
        <v>102</v>
      </c>
      <c r="E124" t="s">
        <v>654</v>
      </c>
      <c r="F124" t="s">
        <v>737</v>
      </c>
      <c r="G124" t="s">
        <v>322</v>
      </c>
      <c r="H124" t="s">
        <v>94</v>
      </c>
      <c r="I124">
        <v>8</v>
      </c>
      <c r="J124" t="s">
        <v>259</v>
      </c>
      <c r="K124" t="s">
        <v>1642</v>
      </c>
    </row>
    <row r="125" spans="1:11" x14ac:dyDescent="0.2">
      <c r="A125" t="s">
        <v>1652</v>
      </c>
      <c r="B125" s="7">
        <v>43798</v>
      </c>
      <c r="C125">
        <v>4468</v>
      </c>
      <c r="D125" t="s">
        <v>102</v>
      </c>
      <c r="E125" t="s">
        <v>654</v>
      </c>
      <c r="F125" t="s">
        <v>737</v>
      </c>
      <c r="G125" t="s">
        <v>322</v>
      </c>
      <c r="H125" t="s">
        <v>94</v>
      </c>
      <c r="I125">
        <v>8</v>
      </c>
      <c r="J125" t="s">
        <v>259</v>
      </c>
      <c r="K125" t="s">
        <v>1642</v>
      </c>
    </row>
    <row r="126" spans="1:11" x14ac:dyDescent="0.2">
      <c r="A126" t="s">
        <v>1652</v>
      </c>
      <c r="B126" s="7">
        <v>43799</v>
      </c>
      <c r="C126">
        <v>4468</v>
      </c>
      <c r="D126" t="s">
        <v>102</v>
      </c>
      <c r="E126" t="s">
        <v>654</v>
      </c>
      <c r="F126" t="s">
        <v>737</v>
      </c>
      <c r="G126" t="s">
        <v>322</v>
      </c>
      <c r="H126" t="s">
        <v>94</v>
      </c>
      <c r="I126">
        <v>8</v>
      </c>
      <c r="J126" t="s">
        <v>259</v>
      </c>
      <c r="K126" t="s">
        <v>1642</v>
      </c>
    </row>
    <row r="127" spans="1:11" x14ac:dyDescent="0.2">
      <c r="A127" t="s">
        <v>1652</v>
      </c>
      <c r="B127" s="7">
        <v>43800</v>
      </c>
      <c r="C127">
        <v>4468</v>
      </c>
      <c r="D127" t="s">
        <v>102</v>
      </c>
      <c r="E127" t="s">
        <v>654</v>
      </c>
      <c r="F127" t="s">
        <v>737</v>
      </c>
      <c r="G127" t="s">
        <v>322</v>
      </c>
      <c r="H127" t="s">
        <v>94</v>
      </c>
      <c r="I127">
        <v>8</v>
      </c>
      <c r="J127" t="s">
        <v>259</v>
      </c>
      <c r="K127" t="s">
        <v>1642</v>
      </c>
    </row>
    <row r="128" spans="1:11" x14ac:dyDescent="0.2">
      <c r="A128" t="s">
        <v>1648</v>
      </c>
      <c r="B128" s="7">
        <v>43794</v>
      </c>
      <c r="C128">
        <v>4472</v>
      </c>
      <c r="D128" t="s">
        <v>130</v>
      </c>
      <c r="E128" t="s">
        <v>741</v>
      </c>
      <c r="F128" t="s">
        <v>742</v>
      </c>
      <c r="G128" t="s">
        <v>333</v>
      </c>
      <c r="H128" t="s">
        <v>650</v>
      </c>
      <c r="I128">
        <v>11</v>
      </c>
      <c r="J128" t="s">
        <v>45</v>
      </c>
      <c r="K128" t="s">
        <v>45</v>
      </c>
    </row>
    <row r="129" spans="1:11" x14ac:dyDescent="0.2">
      <c r="A129" t="s">
        <v>1648</v>
      </c>
      <c r="B129" s="7">
        <v>43795</v>
      </c>
      <c r="C129">
        <v>4472</v>
      </c>
      <c r="D129" t="s">
        <v>130</v>
      </c>
      <c r="E129" t="s">
        <v>741</v>
      </c>
      <c r="F129" t="s">
        <v>742</v>
      </c>
      <c r="G129" t="s">
        <v>333</v>
      </c>
      <c r="H129" t="s">
        <v>650</v>
      </c>
      <c r="I129">
        <v>11</v>
      </c>
      <c r="J129" t="s">
        <v>45</v>
      </c>
      <c r="K129" t="s">
        <v>45</v>
      </c>
    </row>
    <row r="130" spans="1:11" x14ac:dyDescent="0.2">
      <c r="A130" t="s">
        <v>1648</v>
      </c>
      <c r="B130" s="7">
        <v>43796</v>
      </c>
      <c r="C130">
        <v>4472</v>
      </c>
      <c r="D130" t="s">
        <v>130</v>
      </c>
      <c r="E130" t="s">
        <v>741</v>
      </c>
      <c r="F130" t="s">
        <v>742</v>
      </c>
      <c r="G130" t="s">
        <v>333</v>
      </c>
      <c r="H130" t="s">
        <v>650</v>
      </c>
      <c r="I130">
        <v>11</v>
      </c>
      <c r="J130" t="s">
        <v>45</v>
      </c>
      <c r="K130" t="s">
        <v>45</v>
      </c>
    </row>
    <row r="131" spans="1:11" x14ac:dyDescent="0.2">
      <c r="A131" t="s">
        <v>1648</v>
      </c>
      <c r="B131" s="7">
        <v>43797</v>
      </c>
      <c r="C131">
        <v>4472</v>
      </c>
      <c r="D131" t="s">
        <v>130</v>
      </c>
      <c r="E131" t="s">
        <v>741</v>
      </c>
      <c r="F131" t="s">
        <v>742</v>
      </c>
      <c r="G131" t="s">
        <v>333</v>
      </c>
      <c r="H131" t="s">
        <v>650</v>
      </c>
      <c r="I131">
        <v>11</v>
      </c>
      <c r="J131" t="s">
        <v>45</v>
      </c>
      <c r="K131" t="s">
        <v>45</v>
      </c>
    </row>
    <row r="132" spans="1:11" x14ac:dyDescent="0.2">
      <c r="A132" t="s">
        <v>1648</v>
      </c>
      <c r="B132" s="7">
        <v>43798</v>
      </c>
      <c r="C132">
        <v>4472</v>
      </c>
      <c r="D132" t="s">
        <v>130</v>
      </c>
      <c r="E132" t="s">
        <v>741</v>
      </c>
      <c r="F132" t="s">
        <v>742</v>
      </c>
      <c r="G132" t="s">
        <v>333</v>
      </c>
      <c r="H132" t="s">
        <v>650</v>
      </c>
      <c r="I132">
        <v>11</v>
      </c>
      <c r="J132" t="s">
        <v>45</v>
      </c>
      <c r="K132" t="s">
        <v>45</v>
      </c>
    </row>
    <row r="133" spans="1:11" x14ac:dyDescent="0.2">
      <c r="A133" t="s">
        <v>1648</v>
      </c>
      <c r="B133" s="7">
        <v>43799</v>
      </c>
      <c r="C133">
        <v>4472</v>
      </c>
      <c r="D133" t="s">
        <v>130</v>
      </c>
      <c r="E133" t="s">
        <v>741</v>
      </c>
      <c r="F133" t="s">
        <v>742</v>
      </c>
      <c r="G133" t="s">
        <v>333</v>
      </c>
      <c r="H133" t="s">
        <v>650</v>
      </c>
      <c r="I133">
        <v>11</v>
      </c>
      <c r="J133" t="s">
        <v>45</v>
      </c>
      <c r="K133" t="s">
        <v>45</v>
      </c>
    </row>
    <row r="134" spans="1:11" x14ac:dyDescent="0.2">
      <c r="A134" t="s">
        <v>1648</v>
      </c>
      <c r="B134" s="7">
        <v>43800</v>
      </c>
      <c r="C134">
        <v>4472</v>
      </c>
      <c r="D134" t="s">
        <v>130</v>
      </c>
      <c r="E134" t="s">
        <v>741</v>
      </c>
      <c r="F134" t="s">
        <v>742</v>
      </c>
      <c r="G134" t="s">
        <v>333</v>
      </c>
      <c r="H134" t="s">
        <v>650</v>
      </c>
      <c r="I134">
        <v>11</v>
      </c>
      <c r="J134" t="s">
        <v>45</v>
      </c>
      <c r="K134" t="s">
        <v>45</v>
      </c>
    </row>
    <row r="135" spans="1:11" x14ac:dyDescent="0.2">
      <c r="A135" t="s">
        <v>1648</v>
      </c>
      <c r="B135" s="7">
        <v>43794</v>
      </c>
      <c r="C135">
        <v>4480</v>
      </c>
      <c r="D135" t="s">
        <v>361</v>
      </c>
      <c r="E135" t="s">
        <v>623</v>
      </c>
      <c r="F135" t="s">
        <v>746</v>
      </c>
      <c r="G135" t="s">
        <v>295</v>
      </c>
      <c r="H135" t="s">
        <v>42</v>
      </c>
      <c r="I135">
        <v>7</v>
      </c>
      <c r="J135" t="s">
        <v>45</v>
      </c>
      <c r="K135" t="s">
        <v>45</v>
      </c>
    </row>
    <row r="136" spans="1:11" x14ac:dyDescent="0.2">
      <c r="A136" t="s">
        <v>1648</v>
      </c>
      <c r="B136" s="7">
        <v>43795</v>
      </c>
      <c r="C136">
        <v>4480</v>
      </c>
      <c r="D136" t="s">
        <v>361</v>
      </c>
      <c r="E136" t="s">
        <v>623</v>
      </c>
      <c r="F136" t="s">
        <v>746</v>
      </c>
      <c r="G136" t="s">
        <v>295</v>
      </c>
      <c r="H136" t="s">
        <v>42</v>
      </c>
      <c r="I136">
        <v>7</v>
      </c>
      <c r="J136" t="s">
        <v>45</v>
      </c>
      <c r="K136" t="s">
        <v>45</v>
      </c>
    </row>
    <row r="137" spans="1:11" x14ac:dyDescent="0.2">
      <c r="A137" t="s">
        <v>1648</v>
      </c>
      <c r="B137" s="7">
        <v>43796</v>
      </c>
      <c r="C137">
        <v>4480</v>
      </c>
      <c r="D137" t="s">
        <v>361</v>
      </c>
      <c r="E137" t="s">
        <v>623</v>
      </c>
      <c r="F137" t="s">
        <v>746</v>
      </c>
      <c r="G137" t="s">
        <v>295</v>
      </c>
      <c r="H137" t="s">
        <v>42</v>
      </c>
      <c r="I137">
        <v>7</v>
      </c>
      <c r="J137" t="s">
        <v>45</v>
      </c>
      <c r="K137" t="s">
        <v>45</v>
      </c>
    </row>
    <row r="138" spans="1:11" x14ac:dyDescent="0.2">
      <c r="A138" t="s">
        <v>1648</v>
      </c>
      <c r="B138" s="7">
        <v>43797</v>
      </c>
      <c r="C138">
        <v>4480</v>
      </c>
      <c r="D138" t="s">
        <v>361</v>
      </c>
      <c r="E138" t="s">
        <v>623</v>
      </c>
      <c r="F138" t="s">
        <v>746</v>
      </c>
      <c r="G138" t="s">
        <v>295</v>
      </c>
      <c r="H138" t="s">
        <v>42</v>
      </c>
      <c r="I138">
        <v>7</v>
      </c>
      <c r="J138" t="s">
        <v>45</v>
      </c>
      <c r="K138" t="s">
        <v>45</v>
      </c>
    </row>
    <row r="139" spans="1:11" x14ac:dyDescent="0.2">
      <c r="A139" t="s">
        <v>1648</v>
      </c>
      <c r="B139" s="7">
        <v>43798</v>
      </c>
      <c r="C139">
        <v>4480</v>
      </c>
      <c r="D139" t="s">
        <v>361</v>
      </c>
      <c r="E139" t="s">
        <v>623</v>
      </c>
      <c r="F139" t="s">
        <v>746</v>
      </c>
      <c r="G139" t="s">
        <v>295</v>
      </c>
      <c r="H139" t="s">
        <v>42</v>
      </c>
      <c r="I139">
        <v>7</v>
      </c>
      <c r="J139" t="s">
        <v>45</v>
      </c>
      <c r="K139" t="s">
        <v>45</v>
      </c>
    </row>
    <row r="140" spans="1:11" x14ac:dyDescent="0.2">
      <c r="A140" t="s">
        <v>1648</v>
      </c>
      <c r="B140" s="7">
        <v>43799</v>
      </c>
      <c r="C140">
        <v>4480</v>
      </c>
      <c r="D140" t="s">
        <v>361</v>
      </c>
      <c r="E140" t="s">
        <v>623</v>
      </c>
      <c r="F140" t="s">
        <v>746</v>
      </c>
      <c r="G140" t="s">
        <v>295</v>
      </c>
      <c r="H140" t="s">
        <v>42</v>
      </c>
      <c r="I140">
        <v>7</v>
      </c>
      <c r="J140" t="s">
        <v>45</v>
      </c>
      <c r="K140" t="s">
        <v>45</v>
      </c>
    </row>
    <row r="141" spans="1:11" x14ac:dyDescent="0.2">
      <c r="A141" t="s">
        <v>1648</v>
      </c>
      <c r="B141" s="7">
        <v>43800</v>
      </c>
      <c r="C141">
        <v>4480</v>
      </c>
      <c r="D141" t="s">
        <v>361</v>
      </c>
      <c r="E141" t="s">
        <v>623</v>
      </c>
      <c r="F141" t="s">
        <v>746</v>
      </c>
      <c r="G141" t="s">
        <v>295</v>
      </c>
      <c r="H141" t="s">
        <v>42</v>
      </c>
      <c r="I141">
        <v>7</v>
      </c>
      <c r="J141" t="s">
        <v>45</v>
      </c>
      <c r="K141" t="s">
        <v>45</v>
      </c>
    </row>
    <row r="142" spans="1:11" x14ac:dyDescent="0.2">
      <c r="A142" t="s">
        <v>1645</v>
      </c>
      <c r="B142" s="7">
        <v>43794</v>
      </c>
      <c r="C142">
        <v>4486</v>
      </c>
      <c r="D142" t="s">
        <v>172</v>
      </c>
      <c r="E142" t="s">
        <v>657</v>
      </c>
      <c r="F142" t="s">
        <v>749</v>
      </c>
      <c r="G142" t="s">
        <v>291</v>
      </c>
      <c r="H142" t="s">
        <v>708</v>
      </c>
      <c r="I142">
        <v>9</v>
      </c>
      <c r="J142" t="s">
        <v>633</v>
      </c>
      <c r="K142" t="s">
        <v>357</v>
      </c>
    </row>
    <row r="143" spans="1:11" x14ac:dyDescent="0.2">
      <c r="A143" t="s">
        <v>1645</v>
      </c>
      <c r="B143" s="7">
        <v>43795</v>
      </c>
      <c r="C143">
        <v>4486</v>
      </c>
      <c r="D143" t="s">
        <v>172</v>
      </c>
      <c r="E143" t="s">
        <v>657</v>
      </c>
      <c r="F143" t="s">
        <v>749</v>
      </c>
      <c r="G143" t="s">
        <v>291</v>
      </c>
      <c r="H143" t="s">
        <v>708</v>
      </c>
      <c r="I143">
        <v>9</v>
      </c>
      <c r="J143" t="s">
        <v>633</v>
      </c>
      <c r="K143" t="s">
        <v>357</v>
      </c>
    </row>
    <row r="144" spans="1:11" x14ac:dyDescent="0.2">
      <c r="A144" t="s">
        <v>1645</v>
      </c>
      <c r="B144" s="7">
        <v>43796</v>
      </c>
      <c r="C144">
        <v>4486</v>
      </c>
      <c r="D144" t="s">
        <v>172</v>
      </c>
      <c r="E144" t="s">
        <v>657</v>
      </c>
      <c r="F144" t="s">
        <v>749</v>
      </c>
      <c r="G144" t="s">
        <v>291</v>
      </c>
      <c r="H144" t="s">
        <v>708</v>
      </c>
      <c r="I144">
        <v>9</v>
      </c>
      <c r="J144" t="s">
        <v>633</v>
      </c>
      <c r="K144" t="s">
        <v>357</v>
      </c>
    </row>
    <row r="145" spans="1:11" x14ac:dyDescent="0.2">
      <c r="A145" t="s">
        <v>1645</v>
      </c>
      <c r="B145" s="7">
        <v>43797</v>
      </c>
      <c r="C145">
        <v>4486</v>
      </c>
      <c r="D145" t="s">
        <v>172</v>
      </c>
      <c r="E145" t="s">
        <v>657</v>
      </c>
      <c r="F145" t="s">
        <v>749</v>
      </c>
      <c r="G145" t="s">
        <v>291</v>
      </c>
      <c r="H145" t="s">
        <v>708</v>
      </c>
      <c r="I145">
        <v>9</v>
      </c>
      <c r="J145" t="s">
        <v>633</v>
      </c>
      <c r="K145" t="s">
        <v>357</v>
      </c>
    </row>
    <row r="146" spans="1:11" x14ac:dyDescent="0.2">
      <c r="A146" t="s">
        <v>1645</v>
      </c>
      <c r="B146" s="7">
        <v>43798</v>
      </c>
      <c r="C146">
        <v>4486</v>
      </c>
      <c r="D146" t="s">
        <v>172</v>
      </c>
      <c r="E146" t="s">
        <v>657</v>
      </c>
      <c r="F146" t="s">
        <v>749</v>
      </c>
      <c r="G146" t="s">
        <v>291</v>
      </c>
      <c r="H146" t="s">
        <v>708</v>
      </c>
      <c r="I146">
        <v>9</v>
      </c>
      <c r="J146" t="s">
        <v>633</v>
      </c>
      <c r="K146" t="s">
        <v>357</v>
      </c>
    </row>
    <row r="147" spans="1:11" x14ac:dyDescent="0.2">
      <c r="A147" t="s">
        <v>1645</v>
      </c>
      <c r="B147" s="7">
        <v>43799</v>
      </c>
      <c r="C147">
        <v>4486</v>
      </c>
      <c r="D147" t="s">
        <v>172</v>
      </c>
      <c r="E147" t="s">
        <v>657</v>
      </c>
      <c r="F147" t="s">
        <v>749</v>
      </c>
      <c r="G147" t="s">
        <v>291</v>
      </c>
      <c r="H147" t="s">
        <v>708</v>
      </c>
      <c r="I147">
        <v>9</v>
      </c>
      <c r="J147" t="s">
        <v>633</v>
      </c>
      <c r="K147" t="s">
        <v>357</v>
      </c>
    </row>
    <row r="148" spans="1:11" x14ac:dyDescent="0.2">
      <c r="A148" t="s">
        <v>1645</v>
      </c>
      <c r="B148" s="7">
        <v>43800</v>
      </c>
      <c r="C148">
        <v>4486</v>
      </c>
      <c r="D148" t="s">
        <v>172</v>
      </c>
      <c r="E148" t="s">
        <v>657</v>
      </c>
      <c r="F148" t="s">
        <v>749</v>
      </c>
      <c r="G148" t="s">
        <v>291</v>
      </c>
      <c r="H148" t="s">
        <v>708</v>
      </c>
      <c r="I148">
        <v>9</v>
      </c>
      <c r="J148" t="s">
        <v>633</v>
      </c>
      <c r="K148" t="s">
        <v>357</v>
      </c>
    </row>
    <row r="149" spans="1:11" x14ac:dyDescent="0.2">
      <c r="A149" t="s">
        <v>1646</v>
      </c>
      <c r="B149" s="7">
        <v>43794</v>
      </c>
      <c r="C149">
        <v>4497</v>
      </c>
      <c r="D149" t="s">
        <v>208</v>
      </c>
      <c r="E149" t="s">
        <v>654</v>
      </c>
      <c r="F149" t="s">
        <v>752</v>
      </c>
      <c r="G149" t="s">
        <v>306</v>
      </c>
      <c r="H149" t="s">
        <v>715</v>
      </c>
      <c r="I149">
        <v>6</v>
      </c>
      <c r="J149" t="s">
        <v>45</v>
      </c>
      <c r="K149" t="s">
        <v>45</v>
      </c>
    </row>
    <row r="150" spans="1:11" x14ac:dyDescent="0.2">
      <c r="A150" t="s">
        <v>1646</v>
      </c>
      <c r="B150" s="7">
        <v>43795</v>
      </c>
      <c r="C150">
        <v>4497</v>
      </c>
      <c r="D150" t="s">
        <v>208</v>
      </c>
      <c r="E150" t="s">
        <v>654</v>
      </c>
      <c r="F150" t="s">
        <v>752</v>
      </c>
      <c r="G150" t="s">
        <v>306</v>
      </c>
      <c r="H150" t="s">
        <v>715</v>
      </c>
      <c r="I150">
        <v>6</v>
      </c>
      <c r="J150" t="s">
        <v>45</v>
      </c>
      <c r="K150" t="s">
        <v>45</v>
      </c>
    </row>
    <row r="151" spans="1:11" x14ac:dyDescent="0.2">
      <c r="A151" t="s">
        <v>1646</v>
      </c>
      <c r="B151" s="7">
        <v>43796</v>
      </c>
      <c r="C151">
        <v>4497</v>
      </c>
      <c r="D151" t="s">
        <v>208</v>
      </c>
      <c r="E151" t="s">
        <v>654</v>
      </c>
      <c r="F151" t="s">
        <v>752</v>
      </c>
      <c r="G151" t="s">
        <v>306</v>
      </c>
      <c r="H151" t="s">
        <v>715</v>
      </c>
      <c r="I151">
        <v>6</v>
      </c>
      <c r="J151" t="s">
        <v>45</v>
      </c>
      <c r="K151" t="s">
        <v>45</v>
      </c>
    </row>
    <row r="152" spans="1:11" x14ac:dyDescent="0.2">
      <c r="A152" t="s">
        <v>1646</v>
      </c>
      <c r="B152" s="7">
        <v>43797</v>
      </c>
      <c r="C152">
        <v>4497</v>
      </c>
      <c r="D152" t="s">
        <v>208</v>
      </c>
      <c r="E152" t="s">
        <v>654</v>
      </c>
      <c r="F152" t="s">
        <v>752</v>
      </c>
      <c r="G152" t="s">
        <v>306</v>
      </c>
      <c r="H152" t="s">
        <v>715</v>
      </c>
      <c r="I152">
        <v>6</v>
      </c>
      <c r="J152" t="s">
        <v>45</v>
      </c>
      <c r="K152" t="s">
        <v>45</v>
      </c>
    </row>
    <row r="153" spans="1:11" x14ac:dyDescent="0.2">
      <c r="A153" t="s">
        <v>1646</v>
      </c>
      <c r="B153" s="7">
        <v>43798</v>
      </c>
      <c r="C153">
        <v>4497</v>
      </c>
      <c r="D153" t="s">
        <v>208</v>
      </c>
      <c r="E153" t="s">
        <v>654</v>
      </c>
      <c r="F153" t="s">
        <v>752</v>
      </c>
      <c r="G153" t="s">
        <v>306</v>
      </c>
      <c r="H153" t="s">
        <v>715</v>
      </c>
      <c r="I153">
        <v>6</v>
      </c>
      <c r="J153" t="s">
        <v>45</v>
      </c>
      <c r="K153" t="s">
        <v>45</v>
      </c>
    </row>
    <row r="154" spans="1:11" x14ac:dyDescent="0.2">
      <c r="A154" t="s">
        <v>1646</v>
      </c>
      <c r="B154" s="7">
        <v>43799</v>
      </c>
      <c r="C154">
        <v>4497</v>
      </c>
      <c r="D154" t="s">
        <v>208</v>
      </c>
      <c r="E154" t="s">
        <v>654</v>
      </c>
      <c r="F154" t="s">
        <v>752</v>
      </c>
      <c r="G154" t="s">
        <v>306</v>
      </c>
      <c r="H154" t="s">
        <v>715</v>
      </c>
      <c r="I154">
        <v>6</v>
      </c>
      <c r="J154" t="s">
        <v>45</v>
      </c>
      <c r="K154" t="s">
        <v>45</v>
      </c>
    </row>
    <row r="155" spans="1:11" x14ac:dyDescent="0.2">
      <c r="A155" t="s">
        <v>1646</v>
      </c>
      <c r="B155" s="7">
        <v>43800</v>
      </c>
      <c r="C155">
        <v>4497</v>
      </c>
      <c r="D155" t="s">
        <v>208</v>
      </c>
      <c r="E155" t="s">
        <v>654</v>
      </c>
      <c r="F155" t="s">
        <v>752</v>
      </c>
      <c r="G155" t="s">
        <v>306</v>
      </c>
      <c r="H155" t="s">
        <v>715</v>
      </c>
      <c r="I155">
        <v>6</v>
      </c>
      <c r="J155" t="s">
        <v>45</v>
      </c>
      <c r="K155" t="s">
        <v>45</v>
      </c>
    </row>
    <row r="156" spans="1:11" x14ac:dyDescent="0.2">
      <c r="A156" t="s">
        <v>1646</v>
      </c>
      <c r="B156" s="7">
        <v>43794</v>
      </c>
      <c r="C156">
        <v>4561</v>
      </c>
      <c r="D156" t="s">
        <v>116</v>
      </c>
      <c r="E156" t="s">
        <v>741</v>
      </c>
      <c r="F156" t="s">
        <v>754</v>
      </c>
      <c r="G156" t="s">
        <v>301</v>
      </c>
      <c r="H156" t="s">
        <v>636</v>
      </c>
      <c r="I156">
        <v>23</v>
      </c>
      <c r="J156" t="s">
        <v>633</v>
      </c>
      <c r="K156" t="s">
        <v>45</v>
      </c>
    </row>
    <row r="157" spans="1:11" x14ac:dyDescent="0.2">
      <c r="A157" t="s">
        <v>1646</v>
      </c>
      <c r="B157" s="7">
        <v>43795</v>
      </c>
      <c r="C157">
        <v>4561</v>
      </c>
      <c r="D157" t="s">
        <v>116</v>
      </c>
      <c r="E157" t="s">
        <v>741</v>
      </c>
      <c r="F157" t="s">
        <v>754</v>
      </c>
      <c r="G157" t="s">
        <v>301</v>
      </c>
      <c r="H157" t="s">
        <v>636</v>
      </c>
      <c r="I157">
        <v>23</v>
      </c>
      <c r="J157" t="s">
        <v>633</v>
      </c>
      <c r="K157" t="s">
        <v>45</v>
      </c>
    </row>
    <row r="158" spans="1:11" x14ac:dyDescent="0.2">
      <c r="A158" t="s">
        <v>1646</v>
      </c>
      <c r="B158" s="7">
        <v>43796</v>
      </c>
      <c r="C158">
        <v>4561</v>
      </c>
      <c r="D158" t="s">
        <v>116</v>
      </c>
      <c r="E158" t="s">
        <v>741</v>
      </c>
      <c r="F158" t="s">
        <v>754</v>
      </c>
      <c r="G158" t="s">
        <v>301</v>
      </c>
      <c r="H158" t="s">
        <v>636</v>
      </c>
      <c r="I158">
        <v>23</v>
      </c>
      <c r="J158" t="s">
        <v>633</v>
      </c>
      <c r="K158" t="s">
        <v>45</v>
      </c>
    </row>
    <row r="159" spans="1:11" x14ac:dyDescent="0.2">
      <c r="A159" t="s">
        <v>1646</v>
      </c>
      <c r="B159" s="7">
        <v>43797</v>
      </c>
      <c r="C159">
        <v>4561</v>
      </c>
      <c r="D159" t="s">
        <v>116</v>
      </c>
      <c r="E159" t="s">
        <v>741</v>
      </c>
      <c r="F159" t="s">
        <v>754</v>
      </c>
      <c r="G159" t="s">
        <v>301</v>
      </c>
      <c r="H159" t="s">
        <v>636</v>
      </c>
      <c r="I159">
        <v>23</v>
      </c>
      <c r="J159" t="s">
        <v>633</v>
      </c>
      <c r="K159" t="s">
        <v>45</v>
      </c>
    </row>
    <row r="160" spans="1:11" x14ac:dyDescent="0.2">
      <c r="A160" t="s">
        <v>1646</v>
      </c>
      <c r="B160" s="7">
        <v>43798</v>
      </c>
      <c r="C160">
        <v>4561</v>
      </c>
      <c r="D160" t="s">
        <v>116</v>
      </c>
      <c r="E160" t="s">
        <v>741</v>
      </c>
      <c r="F160" t="s">
        <v>754</v>
      </c>
      <c r="G160" t="s">
        <v>301</v>
      </c>
      <c r="H160" t="s">
        <v>636</v>
      </c>
      <c r="I160">
        <v>23</v>
      </c>
      <c r="J160" t="s">
        <v>633</v>
      </c>
      <c r="K160" t="s">
        <v>45</v>
      </c>
    </row>
    <row r="161" spans="1:11" x14ac:dyDescent="0.2">
      <c r="A161" t="s">
        <v>1646</v>
      </c>
      <c r="B161" s="7">
        <v>43799</v>
      </c>
      <c r="C161">
        <v>4561</v>
      </c>
      <c r="D161" t="s">
        <v>116</v>
      </c>
      <c r="E161" t="s">
        <v>741</v>
      </c>
      <c r="F161" t="s">
        <v>754</v>
      </c>
      <c r="G161" t="s">
        <v>301</v>
      </c>
      <c r="H161" t="s">
        <v>636</v>
      </c>
      <c r="I161">
        <v>23</v>
      </c>
      <c r="J161" t="s">
        <v>633</v>
      </c>
      <c r="K161" t="s">
        <v>45</v>
      </c>
    </row>
    <row r="162" spans="1:11" x14ac:dyDescent="0.2">
      <c r="A162" t="s">
        <v>1646</v>
      </c>
      <c r="B162" s="7">
        <v>43800</v>
      </c>
      <c r="C162">
        <v>4561</v>
      </c>
      <c r="D162" t="s">
        <v>116</v>
      </c>
      <c r="E162" t="s">
        <v>741</v>
      </c>
      <c r="F162" t="s">
        <v>754</v>
      </c>
      <c r="G162" t="s">
        <v>301</v>
      </c>
      <c r="H162" t="s">
        <v>636</v>
      </c>
      <c r="I162">
        <v>23</v>
      </c>
      <c r="J162" t="s">
        <v>633</v>
      </c>
      <c r="K162" t="s">
        <v>45</v>
      </c>
    </row>
    <row r="163" spans="1:11" x14ac:dyDescent="0.2">
      <c r="A163" t="s">
        <v>1638</v>
      </c>
      <c r="B163" s="7">
        <v>43794</v>
      </c>
      <c r="C163">
        <v>4563</v>
      </c>
      <c r="D163" t="s">
        <v>31</v>
      </c>
      <c r="E163" t="s">
        <v>623</v>
      </c>
      <c r="F163" t="s">
        <v>755</v>
      </c>
      <c r="G163" t="s">
        <v>332</v>
      </c>
      <c r="H163" t="s">
        <v>628</v>
      </c>
      <c r="I163">
        <v>13</v>
      </c>
      <c r="J163" t="s">
        <v>258</v>
      </c>
      <c r="K163" t="s">
        <v>1641</v>
      </c>
    </row>
    <row r="164" spans="1:11" x14ac:dyDescent="0.2">
      <c r="A164" t="s">
        <v>1638</v>
      </c>
      <c r="B164" s="7">
        <v>43795</v>
      </c>
      <c r="C164">
        <v>4563</v>
      </c>
      <c r="D164" t="s">
        <v>31</v>
      </c>
      <c r="E164" t="s">
        <v>623</v>
      </c>
      <c r="F164" t="s">
        <v>755</v>
      </c>
      <c r="G164" t="s">
        <v>332</v>
      </c>
      <c r="H164" t="s">
        <v>628</v>
      </c>
      <c r="I164">
        <v>13</v>
      </c>
      <c r="J164" t="s">
        <v>258</v>
      </c>
      <c r="K164" t="s">
        <v>1641</v>
      </c>
    </row>
    <row r="165" spans="1:11" x14ac:dyDescent="0.2">
      <c r="A165" t="s">
        <v>1638</v>
      </c>
      <c r="B165" s="7">
        <v>43796</v>
      </c>
      <c r="C165">
        <v>4563</v>
      </c>
      <c r="D165" t="s">
        <v>31</v>
      </c>
      <c r="E165" t="s">
        <v>623</v>
      </c>
      <c r="F165" t="s">
        <v>755</v>
      </c>
      <c r="G165" t="s">
        <v>332</v>
      </c>
      <c r="H165" t="s">
        <v>628</v>
      </c>
      <c r="I165">
        <v>13</v>
      </c>
      <c r="J165" t="s">
        <v>258</v>
      </c>
      <c r="K165" t="s">
        <v>1642</v>
      </c>
    </row>
    <row r="166" spans="1:11" x14ac:dyDescent="0.2">
      <c r="A166" t="s">
        <v>1638</v>
      </c>
      <c r="B166" s="7">
        <v>43797</v>
      </c>
      <c r="C166">
        <v>4563</v>
      </c>
      <c r="D166" t="s">
        <v>31</v>
      </c>
      <c r="E166" t="s">
        <v>623</v>
      </c>
      <c r="F166" t="s">
        <v>755</v>
      </c>
      <c r="G166" t="s">
        <v>332</v>
      </c>
      <c r="H166" t="s">
        <v>628</v>
      </c>
      <c r="I166">
        <v>13</v>
      </c>
      <c r="J166" t="s">
        <v>258</v>
      </c>
      <c r="K166" t="s">
        <v>1641</v>
      </c>
    </row>
    <row r="167" spans="1:11" x14ac:dyDescent="0.2">
      <c r="A167" t="s">
        <v>1638</v>
      </c>
      <c r="B167" s="7">
        <v>43798</v>
      </c>
      <c r="C167">
        <v>4563</v>
      </c>
      <c r="D167" t="s">
        <v>31</v>
      </c>
      <c r="E167" t="s">
        <v>623</v>
      </c>
      <c r="F167" t="s">
        <v>755</v>
      </c>
      <c r="G167" t="s">
        <v>332</v>
      </c>
      <c r="H167" t="s">
        <v>628</v>
      </c>
      <c r="I167">
        <v>13</v>
      </c>
      <c r="J167" t="s">
        <v>258</v>
      </c>
      <c r="K167" t="s">
        <v>1641</v>
      </c>
    </row>
    <row r="168" spans="1:11" x14ac:dyDescent="0.2">
      <c r="A168" t="s">
        <v>1638</v>
      </c>
      <c r="B168" s="7">
        <v>43799</v>
      </c>
      <c r="C168">
        <v>4563</v>
      </c>
      <c r="D168" t="s">
        <v>31</v>
      </c>
      <c r="E168" t="s">
        <v>623</v>
      </c>
      <c r="F168" t="s">
        <v>755</v>
      </c>
      <c r="G168" t="s">
        <v>332</v>
      </c>
      <c r="H168" t="s">
        <v>628</v>
      </c>
      <c r="I168">
        <v>13</v>
      </c>
      <c r="J168" t="s">
        <v>258</v>
      </c>
      <c r="K168" t="s">
        <v>258</v>
      </c>
    </row>
    <row r="169" spans="1:11" x14ac:dyDescent="0.2">
      <c r="A169" t="s">
        <v>1638</v>
      </c>
      <c r="B169" s="7">
        <v>43800</v>
      </c>
      <c r="C169">
        <v>4563</v>
      </c>
      <c r="D169" t="s">
        <v>31</v>
      </c>
      <c r="E169" t="s">
        <v>623</v>
      </c>
      <c r="F169" t="s">
        <v>755</v>
      </c>
      <c r="G169" t="s">
        <v>332</v>
      </c>
      <c r="H169" t="s">
        <v>628</v>
      </c>
      <c r="I169">
        <v>13</v>
      </c>
      <c r="J169" t="s">
        <v>258</v>
      </c>
      <c r="K169" t="s">
        <v>1641</v>
      </c>
    </row>
    <row r="170" spans="1:11" x14ac:dyDescent="0.2">
      <c r="A170" t="s">
        <v>1653</v>
      </c>
      <c r="B170" s="7">
        <v>43794</v>
      </c>
      <c r="C170">
        <v>4610</v>
      </c>
      <c r="D170" t="s">
        <v>84</v>
      </c>
      <c r="E170" t="s">
        <v>681</v>
      </c>
      <c r="F170" t="s">
        <v>756</v>
      </c>
      <c r="G170" t="s">
        <v>324</v>
      </c>
      <c r="H170" t="s">
        <v>625</v>
      </c>
      <c r="I170">
        <v>11</v>
      </c>
      <c r="J170" t="s">
        <v>258</v>
      </c>
      <c r="K170" t="s">
        <v>1641</v>
      </c>
    </row>
    <row r="171" spans="1:11" x14ac:dyDescent="0.2">
      <c r="A171" t="s">
        <v>1653</v>
      </c>
      <c r="B171" s="7">
        <v>43795</v>
      </c>
      <c r="C171">
        <v>4610</v>
      </c>
      <c r="D171" t="s">
        <v>84</v>
      </c>
      <c r="E171" t="s">
        <v>681</v>
      </c>
      <c r="F171" t="s">
        <v>756</v>
      </c>
      <c r="G171" t="s">
        <v>324</v>
      </c>
      <c r="H171" t="s">
        <v>625</v>
      </c>
      <c r="I171">
        <v>11</v>
      </c>
      <c r="J171" t="s">
        <v>258</v>
      </c>
      <c r="K171" t="s">
        <v>1641</v>
      </c>
    </row>
    <row r="172" spans="1:11" x14ac:dyDescent="0.2">
      <c r="A172" t="s">
        <v>1653</v>
      </c>
      <c r="B172" s="7">
        <v>43796</v>
      </c>
      <c r="C172">
        <v>4610</v>
      </c>
      <c r="D172" t="s">
        <v>84</v>
      </c>
      <c r="E172" t="s">
        <v>681</v>
      </c>
      <c r="F172" t="s">
        <v>756</v>
      </c>
      <c r="G172" t="s">
        <v>324</v>
      </c>
      <c r="H172" t="s">
        <v>625</v>
      </c>
      <c r="I172">
        <v>11</v>
      </c>
      <c r="J172" t="s">
        <v>258</v>
      </c>
      <c r="K172" t="s">
        <v>1642</v>
      </c>
    </row>
    <row r="173" spans="1:11" x14ac:dyDescent="0.2">
      <c r="A173" t="s">
        <v>1653</v>
      </c>
      <c r="B173" s="7">
        <v>43797</v>
      </c>
      <c r="C173">
        <v>4610</v>
      </c>
      <c r="D173" t="s">
        <v>84</v>
      </c>
      <c r="E173" t="s">
        <v>681</v>
      </c>
      <c r="F173" t="s">
        <v>756</v>
      </c>
      <c r="G173" t="s">
        <v>324</v>
      </c>
      <c r="H173" t="s">
        <v>625</v>
      </c>
      <c r="I173">
        <v>11</v>
      </c>
      <c r="J173" t="s">
        <v>258</v>
      </c>
      <c r="K173" t="s">
        <v>1642</v>
      </c>
    </row>
    <row r="174" spans="1:11" x14ac:dyDescent="0.2">
      <c r="A174" t="s">
        <v>1653</v>
      </c>
      <c r="B174" s="7">
        <v>43798</v>
      </c>
      <c r="C174">
        <v>4610</v>
      </c>
      <c r="D174" t="s">
        <v>84</v>
      </c>
      <c r="E174" t="s">
        <v>681</v>
      </c>
      <c r="F174" t="s">
        <v>756</v>
      </c>
      <c r="G174" t="s">
        <v>324</v>
      </c>
      <c r="H174" t="s">
        <v>625</v>
      </c>
      <c r="I174">
        <v>11</v>
      </c>
      <c r="J174" t="s">
        <v>258</v>
      </c>
      <c r="K174" t="s">
        <v>1642</v>
      </c>
    </row>
    <row r="175" spans="1:11" x14ac:dyDescent="0.2">
      <c r="A175" t="s">
        <v>1653</v>
      </c>
      <c r="B175" s="7">
        <v>43799</v>
      </c>
      <c r="C175">
        <v>4610</v>
      </c>
      <c r="D175" t="s">
        <v>84</v>
      </c>
      <c r="E175" t="s">
        <v>681</v>
      </c>
      <c r="F175" t="s">
        <v>756</v>
      </c>
      <c r="G175" t="s">
        <v>324</v>
      </c>
      <c r="H175" t="s">
        <v>625</v>
      </c>
      <c r="I175">
        <v>11</v>
      </c>
      <c r="J175" t="s">
        <v>258</v>
      </c>
      <c r="K175" t="s">
        <v>1642</v>
      </c>
    </row>
    <row r="176" spans="1:11" x14ac:dyDescent="0.2">
      <c r="A176" t="s">
        <v>1653</v>
      </c>
      <c r="B176" s="7">
        <v>43800</v>
      </c>
      <c r="C176">
        <v>4610</v>
      </c>
      <c r="D176" t="s">
        <v>84</v>
      </c>
      <c r="E176" t="s">
        <v>681</v>
      </c>
      <c r="F176" t="s">
        <v>756</v>
      </c>
      <c r="G176" t="s">
        <v>324</v>
      </c>
      <c r="H176" t="s">
        <v>625</v>
      </c>
      <c r="I176">
        <v>11</v>
      </c>
      <c r="J176" t="s">
        <v>258</v>
      </c>
      <c r="K176" t="s">
        <v>1642</v>
      </c>
    </row>
    <row r="177" spans="1:11" x14ac:dyDescent="0.2">
      <c r="A177" t="s">
        <v>1652</v>
      </c>
      <c r="B177" s="7">
        <v>43794</v>
      </c>
      <c r="C177">
        <v>4612</v>
      </c>
      <c r="D177" t="s">
        <v>58</v>
      </c>
      <c r="E177" t="s">
        <v>657</v>
      </c>
      <c r="F177" t="s">
        <v>757</v>
      </c>
      <c r="G177" t="s">
        <v>335</v>
      </c>
      <c r="H177" t="s">
        <v>659</v>
      </c>
      <c r="I177">
        <v>30</v>
      </c>
      <c r="J177" t="s">
        <v>258</v>
      </c>
      <c r="K177" t="s">
        <v>357</v>
      </c>
    </row>
    <row r="178" spans="1:11" x14ac:dyDescent="0.2">
      <c r="A178" t="s">
        <v>1652</v>
      </c>
      <c r="B178" s="7">
        <v>43795</v>
      </c>
      <c r="C178">
        <v>4612</v>
      </c>
      <c r="D178" t="s">
        <v>58</v>
      </c>
      <c r="E178" t="s">
        <v>657</v>
      </c>
      <c r="F178" t="s">
        <v>757</v>
      </c>
      <c r="G178" t="s">
        <v>335</v>
      </c>
      <c r="H178" t="s">
        <v>659</v>
      </c>
      <c r="I178">
        <v>30</v>
      </c>
      <c r="J178" t="s">
        <v>258</v>
      </c>
      <c r="K178" t="s">
        <v>357</v>
      </c>
    </row>
    <row r="179" spans="1:11" x14ac:dyDescent="0.2">
      <c r="A179" t="s">
        <v>1652</v>
      </c>
      <c r="B179" s="7">
        <v>43796</v>
      </c>
      <c r="C179">
        <v>4612</v>
      </c>
      <c r="D179" t="s">
        <v>58</v>
      </c>
      <c r="E179" t="s">
        <v>657</v>
      </c>
      <c r="F179" t="s">
        <v>757</v>
      </c>
      <c r="G179" t="s">
        <v>335</v>
      </c>
      <c r="H179" t="s">
        <v>659</v>
      </c>
      <c r="I179">
        <v>30</v>
      </c>
      <c r="J179" t="s">
        <v>258</v>
      </c>
      <c r="K179" t="s">
        <v>357</v>
      </c>
    </row>
    <row r="180" spans="1:11" x14ac:dyDescent="0.2">
      <c r="A180" t="s">
        <v>1652</v>
      </c>
      <c r="B180" s="7">
        <v>43797</v>
      </c>
      <c r="C180">
        <v>4612</v>
      </c>
      <c r="D180" t="s">
        <v>58</v>
      </c>
      <c r="E180" t="s">
        <v>657</v>
      </c>
      <c r="F180" t="s">
        <v>757</v>
      </c>
      <c r="G180" t="s">
        <v>335</v>
      </c>
      <c r="H180" t="s">
        <v>659</v>
      </c>
      <c r="I180">
        <v>30</v>
      </c>
      <c r="J180" t="s">
        <v>258</v>
      </c>
      <c r="K180" t="s">
        <v>357</v>
      </c>
    </row>
    <row r="181" spans="1:11" x14ac:dyDescent="0.2">
      <c r="A181" t="s">
        <v>1652</v>
      </c>
      <c r="B181" s="7">
        <v>43798</v>
      </c>
      <c r="C181">
        <v>4612</v>
      </c>
      <c r="D181" t="s">
        <v>58</v>
      </c>
      <c r="E181" t="s">
        <v>657</v>
      </c>
      <c r="F181" t="s">
        <v>757</v>
      </c>
      <c r="G181" t="s">
        <v>335</v>
      </c>
      <c r="H181" t="s">
        <v>659</v>
      </c>
      <c r="I181">
        <v>30</v>
      </c>
      <c r="J181" t="s">
        <v>258</v>
      </c>
      <c r="K181" t="s">
        <v>357</v>
      </c>
    </row>
    <row r="182" spans="1:11" x14ac:dyDescent="0.2">
      <c r="A182" t="s">
        <v>1652</v>
      </c>
      <c r="B182" s="7">
        <v>43799</v>
      </c>
      <c r="C182">
        <v>4612</v>
      </c>
      <c r="D182" t="s">
        <v>58</v>
      </c>
      <c r="E182" t="s">
        <v>657</v>
      </c>
      <c r="F182" t="s">
        <v>757</v>
      </c>
      <c r="G182" t="s">
        <v>335</v>
      </c>
      <c r="H182" t="s">
        <v>659</v>
      </c>
      <c r="I182">
        <v>30</v>
      </c>
      <c r="J182" t="s">
        <v>258</v>
      </c>
      <c r="K182" t="s">
        <v>357</v>
      </c>
    </row>
    <row r="183" spans="1:11" x14ac:dyDescent="0.2">
      <c r="A183" t="s">
        <v>1652</v>
      </c>
      <c r="B183" s="7">
        <v>43800</v>
      </c>
      <c r="C183">
        <v>4612</v>
      </c>
      <c r="D183" t="s">
        <v>58</v>
      </c>
      <c r="E183" t="s">
        <v>657</v>
      </c>
      <c r="F183" t="s">
        <v>757</v>
      </c>
      <c r="G183" t="s">
        <v>335</v>
      </c>
      <c r="H183" t="s">
        <v>659</v>
      </c>
      <c r="I183">
        <v>30</v>
      </c>
      <c r="J183" t="s">
        <v>258</v>
      </c>
      <c r="K183" t="s">
        <v>357</v>
      </c>
    </row>
    <row r="184" spans="1:11" x14ac:dyDescent="0.2">
      <c r="A184" t="s">
        <v>1649</v>
      </c>
      <c r="B184" s="7">
        <v>43794</v>
      </c>
      <c r="C184">
        <v>4614</v>
      </c>
      <c r="D184" t="s">
        <v>149</v>
      </c>
      <c r="E184" t="s">
        <v>654</v>
      </c>
      <c r="F184" t="s">
        <v>758</v>
      </c>
      <c r="G184" t="s">
        <v>318</v>
      </c>
      <c r="H184" t="s">
        <v>700</v>
      </c>
      <c r="I184">
        <v>10</v>
      </c>
      <c r="J184" t="s">
        <v>620</v>
      </c>
      <c r="K184" t="s">
        <v>258</v>
      </c>
    </row>
    <row r="185" spans="1:11" x14ac:dyDescent="0.2">
      <c r="A185" t="s">
        <v>1649</v>
      </c>
      <c r="B185" s="7">
        <v>43795</v>
      </c>
      <c r="C185">
        <v>4614</v>
      </c>
      <c r="D185" t="s">
        <v>149</v>
      </c>
      <c r="E185" t="s">
        <v>654</v>
      </c>
      <c r="F185" t="s">
        <v>758</v>
      </c>
      <c r="G185" t="s">
        <v>318</v>
      </c>
      <c r="H185" t="s">
        <v>700</v>
      </c>
      <c r="I185">
        <v>10</v>
      </c>
      <c r="J185" t="s">
        <v>620</v>
      </c>
      <c r="K185" t="s">
        <v>258</v>
      </c>
    </row>
    <row r="186" spans="1:11" x14ac:dyDescent="0.2">
      <c r="A186" t="s">
        <v>1649</v>
      </c>
      <c r="B186" s="7">
        <v>43796</v>
      </c>
      <c r="C186">
        <v>4614</v>
      </c>
      <c r="D186" t="s">
        <v>149</v>
      </c>
      <c r="E186" t="s">
        <v>654</v>
      </c>
      <c r="F186" t="s">
        <v>758</v>
      </c>
      <c r="G186" t="s">
        <v>318</v>
      </c>
      <c r="H186" t="s">
        <v>700</v>
      </c>
      <c r="I186">
        <v>10</v>
      </c>
      <c r="J186" t="s">
        <v>620</v>
      </c>
      <c r="K186" t="s">
        <v>258</v>
      </c>
    </row>
    <row r="187" spans="1:11" x14ac:dyDescent="0.2">
      <c r="A187" t="s">
        <v>1649</v>
      </c>
      <c r="B187" s="7">
        <v>43797</v>
      </c>
      <c r="C187">
        <v>4614</v>
      </c>
      <c r="D187" t="s">
        <v>149</v>
      </c>
      <c r="E187" t="s">
        <v>654</v>
      </c>
      <c r="F187" t="s">
        <v>758</v>
      </c>
      <c r="G187" t="s">
        <v>318</v>
      </c>
      <c r="H187" t="s">
        <v>700</v>
      </c>
      <c r="I187">
        <v>10</v>
      </c>
      <c r="J187" t="s">
        <v>620</v>
      </c>
      <c r="K187" t="s">
        <v>258</v>
      </c>
    </row>
    <row r="188" spans="1:11" x14ac:dyDescent="0.2">
      <c r="A188" t="s">
        <v>1649</v>
      </c>
      <c r="B188" s="7">
        <v>43798</v>
      </c>
      <c r="C188">
        <v>4614</v>
      </c>
      <c r="D188" t="s">
        <v>149</v>
      </c>
      <c r="E188" t="s">
        <v>654</v>
      </c>
      <c r="F188" t="s">
        <v>758</v>
      </c>
      <c r="G188" t="s">
        <v>318</v>
      </c>
      <c r="H188" t="s">
        <v>700</v>
      </c>
      <c r="I188">
        <v>10</v>
      </c>
      <c r="J188" t="s">
        <v>620</v>
      </c>
      <c r="K188" t="s">
        <v>258</v>
      </c>
    </row>
    <row r="189" spans="1:11" x14ac:dyDescent="0.2">
      <c r="A189" t="s">
        <v>1649</v>
      </c>
      <c r="B189" s="7">
        <v>43799</v>
      </c>
      <c r="C189">
        <v>4614</v>
      </c>
      <c r="D189" t="s">
        <v>149</v>
      </c>
      <c r="E189" t="s">
        <v>654</v>
      </c>
      <c r="F189" t="s">
        <v>758</v>
      </c>
      <c r="G189" t="s">
        <v>318</v>
      </c>
      <c r="H189" t="s">
        <v>700</v>
      </c>
      <c r="I189">
        <v>10</v>
      </c>
      <c r="J189" t="s">
        <v>620</v>
      </c>
      <c r="K189" t="s">
        <v>258</v>
      </c>
    </row>
    <row r="190" spans="1:11" x14ac:dyDescent="0.2">
      <c r="A190" t="s">
        <v>1649</v>
      </c>
      <c r="B190" s="7">
        <v>43800</v>
      </c>
      <c r="C190">
        <v>4614</v>
      </c>
      <c r="D190" t="s">
        <v>149</v>
      </c>
      <c r="E190" t="s">
        <v>654</v>
      </c>
      <c r="F190" t="s">
        <v>758</v>
      </c>
      <c r="G190" t="s">
        <v>318</v>
      </c>
      <c r="H190" t="s">
        <v>700</v>
      </c>
      <c r="I190">
        <v>10</v>
      </c>
      <c r="J190" t="s">
        <v>620</v>
      </c>
      <c r="K190" t="s">
        <v>258</v>
      </c>
    </row>
    <row r="191" spans="1:11" x14ac:dyDescent="0.2">
      <c r="A191" t="s">
        <v>1647</v>
      </c>
      <c r="B191" s="7">
        <v>43794</v>
      </c>
      <c r="C191">
        <v>4622</v>
      </c>
      <c r="D191" t="s">
        <v>72</v>
      </c>
      <c r="E191" t="s">
        <v>623</v>
      </c>
      <c r="F191" t="s">
        <v>759</v>
      </c>
      <c r="G191" t="s">
        <v>292</v>
      </c>
      <c r="H191" t="s">
        <v>704</v>
      </c>
      <c r="I191">
        <v>11</v>
      </c>
      <c r="J191" t="s">
        <v>258</v>
      </c>
      <c r="K191" t="s">
        <v>1641</v>
      </c>
    </row>
    <row r="192" spans="1:11" x14ac:dyDescent="0.2">
      <c r="A192" t="s">
        <v>1647</v>
      </c>
      <c r="B192" s="7">
        <v>43795</v>
      </c>
      <c r="C192">
        <v>4622</v>
      </c>
      <c r="D192" t="s">
        <v>72</v>
      </c>
      <c r="E192" t="s">
        <v>623</v>
      </c>
      <c r="F192" t="s">
        <v>759</v>
      </c>
      <c r="G192" t="s">
        <v>292</v>
      </c>
      <c r="H192" t="s">
        <v>704</v>
      </c>
      <c r="I192">
        <v>11</v>
      </c>
      <c r="J192" t="s">
        <v>258</v>
      </c>
      <c r="K192" t="s">
        <v>1641</v>
      </c>
    </row>
    <row r="193" spans="1:11" x14ac:dyDescent="0.2">
      <c r="A193" t="s">
        <v>1647</v>
      </c>
      <c r="B193" s="7">
        <v>43796</v>
      </c>
      <c r="C193">
        <v>4622</v>
      </c>
      <c r="D193" t="s">
        <v>72</v>
      </c>
      <c r="E193" t="s">
        <v>623</v>
      </c>
      <c r="F193" t="s">
        <v>759</v>
      </c>
      <c r="G193" t="s">
        <v>292</v>
      </c>
      <c r="H193" t="s">
        <v>704</v>
      </c>
      <c r="I193">
        <v>11</v>
      </c>
      <c r="J193" t="s">
        <v>258</v>
      </c>
      <c r="K193" t="s">
        <v>258</v>
      </c>
    </row>
    <row r="194" spans="1:11" x14ac:dyDescent="0.2">
      <c r="A194" t="s">
        <v>1647</v>
      </c>
      <c r="B194" s="7">
        <v>43797</v>
      </c>
      <c r="C194">
        <v>4622</v>
      </c>
      <c r="D194" t="s">
        <v>72</v>
      </c>
      <c r="E194" t="s">
        <v>623</v>
      </c>
      <c r="F194" t="s">
        <v>759</v>
      </c>
      <c r="G194" t="s">
        <v>292</v>
      </c>
      <c r="H194" t="s">
        <v>704</v>
      </c>
      <c r="I194">
        <v>11</v>
      </c>
      <c r="J194" t="s">
        <v>258</v>
      </c>
      <c r="K194" t="s">
        <v>258</v>
      </c>
    </row>
    <row r="195" spans="1:11" x14ac:dyDescent="0.2">
      <c r="A195" t="s">
        <v>1647</v>
      </c>
      <c r="B195" s="7">
        <v>43798</v>
      </c>
      <c r="C195">
        <v>4622</v>
      </c>
      <c r="D195" t="s">
        <v>72</v>
      </c>
      <c r="E195" t="s">
        <v>623</v>
      </c>
      <c r="F195" t="s">
        <v>759</v>
      </c>
      <c r="G195" t="s">
        <v>292</v>
      </c>
      <c r="H195" t="s">
        <v>704</v>
      </c>
      <c r="I195">
        <v>11</v>
      </c>
      <c r="J195" t="s">
        <v>258</v>
      </c>
      <c r="K195" t="s">
        <v>258</v>
      </c>
    </row>
    <row r="196" spans="1:11" x14ac:dyDescent="0.2">
      <c r="A196" t="s">
        <v>1647</v>
      </c>
      <c r="B196" s="7">
        <v>43799</v>
      </c>
      <c r="C196">
        <v>4622</v>
      </c>
      <c r="D196" t="s">
        <v>72</v>
      </c>
      <c r="E196" t="s">
        <v>623</v>
      </c>
      <c r="F196" t="s">
        <v>759</v>
      </c>
      <c r="G196" t="s">
        <v>292</v>
      </c>
      <c r="H196" t="s">
        <v>704</v>
      </c>
      <c r="I196">
        <v>11</v>
      </c>
      <c r="J196" t="s">
        <v>258</v>
      </c>
      <c r="K196" t="s">
        <v>1641</v>
      </c>
    </row>
    <row r="197" spans="1:11" x14ac:dyDescent="0.2">
      <c r="A197" t="s">
        <v>1647</v>
      </c>
      <c r="B197" s="7">
        <v>43800</v>
      </c>
      <c r="C197">
        <v>4622</v>
      </c>
      <c r="D197" t="s">
        <v>72</v>
      </c>
      <c r="E197" t="s">
        <v>623</v>
      </c>
      <c r="F197" t="s">
        <v>759</v>
      </c>
      <c r="G197" t="s">
        <v>292</v>
      </c>
      <c r="H197" t="s">
        <v>704</v>
      </c>
      <c r="I197">
        <v>11</v>
      </c>
      <c r="J197" t="s">
        <v>258</v>
      </c>
      <c r="K197" t="s">
        <v>258</v>
      </c>
    </row>
    <row r="198" spans="1:11" x14ac:dyDescent="0.2">
      <c r="A198" t="s">
        <v>1648</v>
      </c>
      <c r="B198" s="7">
        <v>43794</v>
      </c>
      <c r="C198">
        <v>4624</v>
      </c>
      <c r="D198" t="s">
        <v>136</v>
      </c>
      <c r="E198" t="s">
        <v>623</v>
      </c>
      <c r="F198" t="s">
        <v>760</v>
      </c>
      <c r="G198" t="s">
        <v>307</v>
      </c>
      <c r="H198" t="s">
        <v>745</v>
      </c>
      <c r="I198">
        <v>0</v>
      </c>
      <c r="J198" t="s">
        <v>258</v>
      </c>
      <c r="K198" t="s">
        <v>1642</v>
      </c>
    </row>
    <row r="199" spans="1:11" x14ac:dyDescent="0.2">
      <c r="A199" t="s">
        <v>1648</v>
      </c>
      <c r="B199" s="7">
        <v>43795</v>
      </c>
      <c r="C199">
        <v>4624</v>
      </c>
      <c r="D199" t="s">
        <v>136</v>
      </c>
      <c r="E199" t="s">
        <v>623</v>
      </c>
      <c r="F199" t="s">
        <v>760</v>
      </c>
      <c r="G199" t="s">
        <v>307</v>
      </c>
      <c r="H199" t="s">
        <v>745</v>
      </c>
      <c r="I199">
        <v>0</v>
      </c>
      <c r="J199" t="s">
        <v>258</v>
      </c>
      <c r="K199" t="s">
        <v>1642</v>
      </c>
    </row>
    <row r="200" spans="1:11" x14ac:dyDescent="0.2">
      <c r="A200" t="s">
        <v>1648</v>
      </c>
      <c r="B200" s="7">
        <v>43796</v>
      </c>
      <c r="C200">
        <v>4624</v>
      </c>
      <c r="D200" t="s">
        <v>136</v>
      </c>
      <c r="E200" t="s">
        <v>623</v>
      </c>
      <c r="F200" t="s">
        <v>760</v>
      </c>
      <c r="G200" t="s">
        <v>307</v>
      </c>
      <c r="H200" t="s">
        <v>745</v>
      </c>
      <c r="I200">
        <v>0</v>
      </c>
      <c r="J200" t="s">
        <v>258</v>
      </c>
      <c r="K200" t="s">
        <v>1641</v>
      </c>
    </row>
    <row r="201" spans="1:11" x14ac:dyDescent="0.2">
      <c r="A201" t="s">
        <v>1648</v>
      </c>
      <c r="B201" s="7">
        <v>43797</v>
      </c>
      <c r="C201">
        <v>4624</v>
      </c>
      <c r="D201" t="s">
        <v>136</v>
      </c>
      <c r="E201" t="s">
        <v>623</v>
      </c>
      <c r="F201" t="s">
        <v>760</v>
      </c>
      <c r="G201" t="s">
        <v>307</v>
      </c>
      <c r="H201" t="s">
        <v>745</v>
      </c>
      <c r="I201">
        <v>0</v>
      </c>
      <c r="J201" t="s">
        <v>258</v>
      </c>
      <c r="K201" t="s">
        <v>1642</v>
      </c>
    </row>
    <row r="202" spans="1:11" x14ac:dyDescent="0.2">
      <c r="A202" t="s">
        <v>1648</v>
      </c>
      <c r="B202" s="7">
        <v>43798</v>
      </c>
      <c r="C202">
        <v>4624</v>
      </c>
      <c r="D202" t="s">
        <v>136</v>
      </c>
      <c r="E202" t="s">
        <v>623</v>
      </c>
      <c r="F202" t="s">
        <v>760</v>
      </c>
      <c r="G202" t="s">
        <v>307</v>
      </c>
      <c r="H202" t="s">
        <v>745</v>
      </c>
      <c r="I202">
        <v>0</v>
      </c>
      <c r="J202" t="s">
        <v>258</v>
      </c>
      <c r="K202" t="s">
        <v>1641</v>
      </c>
    </row>
    <row r="203" spans="1:11" x14ac:dyDescent="0.2">
      <c r="A203" t="s">
        <v>1648</v>
      </c>
      <c r="B203" s="7">
        <v>43799</v>
      </c>
      <c r="C203">
        <v>4624</v>
      </c>
      <c r="D203" t="s">
        <v>136</v>
      </c>
      <c r="E203" t="s">
        <v>623</v>
      </c>
      <c r="F203" t="s">
        <v>760</v>
      </c>
      <c r="G203" t="s">
        <v>307</v>
      </c>
      <c r="H203" t="s">
        <v>745</v>
      </c>
      <c r="I203">
        <v>0</v>
      </c>
      <c r="J203" t="s">
        <v>258</v>
      </c>
      <c r="K203" t="s">
        <v>1641</v>
      </c>
    </row>
    <row r="204" spans="1:11" x14ac:dyDescent="0.2">
      <c r="A204" t="s">
        <v>1648</v>
      </c>
      <c r="B204" s="7">
        <v>43800</v>
      </c>
      <c r="C204">
        <v>4624</v>
      </c>
      <c r="D204" t="s">
        <v>136</v>
      </c>
      <c r="E204" t="s">
        <v>623</v>
      </c>
      <c r="F204" t="s">
        <v>760</v>
      </c>
      <c r="G204" t="s">
        <v>307</v>
      </c>
      <c r="H204" t="s">
        <v>745</v>
      </c>
      <c r="I204">
        <v>0</v>
      </c>
      <c r="J204" t="s">
        <v>258</v>
      </c>
      <c r="K204" t="s">
        <v>258</v>
      </c>
    </row>
    <row r="205" spans="1:11" x14ac:dyDescent="0.2">
      <c r="A205" t="s">
        <v>1652</v>
      </c>
      <c r="B205" s="7">
        <v>43794</v>
      </c>
      <c r="C205">
        <v>4647</v>
      </c>
      <c r="D205" t="s">
        <v>190</v>
      </c>
      <c r="E205" t="s">
        <v>630</v>
      </c>
      <c r="F205" t="s">
        <v>774</v>
      </c>
      <c r="G205" t="s">
        <v>692</v>
      </c>
      <c r="H205" t="s">
        <v>35</v>
      </c>
      <c r="I205">
        <v>21</v>
      </c>
      <c r="J205" t="s">
        <v>258</v>
      </c>
      <c r="K205" t="s">
        <v>1641</v>
      </c>
    </row>
    <row r="206" spans="1:11" x14ac:dyDescent="0.2">
      <c r="A206" t="s">
        <v>1652</v>
      </c>
      <c r="B206" s="7">
        <v>43795</v>
      </c>
      <c r="C206">
        <v>4647</v>
      </c>
      <c r="D206" t="s">
        <v>190</v>
      </c>
      <c r="E206" t="s">
        <v>630</v>
      </c>
      <c r="F206" t="s">
        <v>774</v>
      </c>
      <c r="G206" t="s">
        <v>692</v>
      </c>
      <c r="H206" t="s">
        <v>35</v>
      </c>
      <c r="I206">
        <v>21</v>
      </c>
      <c r="J206" t="s">
        <v>258</v>
      </c>
      <c r="K206" t="s">
        <v>258</v>
      </c>
    </row>
    <row r="207" spans="1:11" x14ac:dyDescent="0.2">
      <c r="A207" t="s">
        <v>1652</v>
      </c>
      <c r="B207" s="7">
        <v>43796</v>
      </c>
      <c r="C207">
        <v>4647</v>
      </c>
      <c r="D207" t="s">
        <v>190</v>
      </c>
      <c r="E207" t="s">
        <v>630</v>
      </c>
      <c r="F207" t="s">
        <v>774</v>
      </c>
      <c r="G207" t="s">
        <v>692</v>
      </c>
      <c r="H207" t="s">
        <v>35</v>
      </c>
      <c r="I207">
        <v>21</v>
      </c>
      <c r="J207" t="s">
        <v>258</v>
      </c>
      <c r="K207" t="s">
        <v>258</v>
      </c>
    </row>
    <row r="208" spans="1:11" x14ac:dyDescent="0.2">
      <c r="A208" t="s">
        <v>1652</v>
      </c>
      <c r="B208" s="7">
        <v>43797</v>
      </c>
      <c r="C208">
        <v>4647</v>
      </c>
      <c r="D208" t="s">
        <v>190</v>
      </c>
      <c r="E208" t="s">
        <v>630</v>
      </c>
      <c r="F208" t="s">
        <v>774</v>
      </c>
      <c r="G208" t="s">
        <v>692</v>
      </c>
      <c r="H208" t="s">
        <v>35</v>
      </c>
      <c r="I208">
        <v>21</v>
      </c>
      <c r="J208" t="s">
        <v>258</v>
      </c>
      <c r="K208" t="s">
        <v>258</v>
      </c>
    </row>
    <row r="209" spans="1:11" x14ac:dyDescent="0.2">
      <c r="A209" t="s">
        <v>1652</v>
      </c>
      <c r="B209" s="7">
        <v>43798</v>
      </c>
      <c r="C209">
        <v>4647</v>
      </c>
      <c r="D209" t="s">
        <v>190</v>
      </c>
      <c r="E209" t="s">
        <v>630</v>
      </c>
      <c r="F209" t="s">
        <v>774</v>
      </c>
      <c r="G209" t="s">
        <v>692</v>
      </c>
      <c r="H209" t="s">
        <v>35</v>
      </c>
      <c r="I209">
        <v>21</v>
      </c>
      <c r="J209" t="s">
        <v>258</v>
      </c>
      <c r="K209" t="s">
        <v>258</v>
      </c>
    </row>
    <row r="210" spans="1:11" x14ac:dyDescent="0.2">
      <c r="A210" t="s">
        <v>1652</v>
      </c>
      <c r="B210" s="7">
        <v>43799</v>
      </c>
      <c r="C210">
        <v>4647</v>
      </c>
      <c r="D210" t="s">
        <v>190</v>
      </c>
      <c r="E210" t="s">
        <v>630</v>
      </c>
      <c r="F210" t="s">
        <v>774</v>
      </c>
      <c r="G210" t="s">
        <v>692</v>
      </c>
      <c r="H210" t="s">
        <v>35</v>
      </c>
      <c r="I210">
        <v>21</v>
      </c>
      <c r="J210" t="s">
        <v>258</v>
      </c>
      <c r="K210" t="s">
        <v>258</v>
      </c>
    </row>
    <row r="211" spans="1:11" x14ac:dyDescent="0.2">
      <c r="A211" t="s">
        <v>1652</v>
      </c>
      <c r="B211" s="7">
        <v>43800</v>
      </c>
      <c r="C211">
        <v>4647</v>
      </c>
      <c r="D211" t="s">
        <v>190</v>
      </c>
      <c r="E211" t="s">
        <v>630</v>
      </c>
      <c r="F211" t="s">
        <v>774</v>
      </c>
      <c r="G211" t="s">
        <v>692</v>
      </c>
      <c r="H211" t="s">
        <v>35</v>
      </c>
      <c r="I211">
        <v>21</v>
      </c>
      <c r="J211" t="s">
        <v>258</v>
      </c>
      <c r="K211" t="s">
        <v>258</v>
      </c>
    </row>
    <row r="212" spans="1:11" x14ac:dyDescent="0.2">
      <c r="A212" t="s">
        <v>1651</v>
      </c>
      <c r="B212" s="7">
        <v>43794</v>
      </c>
      <c r="C212">
        <v>4718</v>
      </c>
      <c r="D212" t="s">
        <v>253</v>
      </c>
      <c r="E212" t="s">
        <v>654</v>
      </c>
      <c r="F212" t="s">
        <v>781</v>
      </c>
      <c r="G212" t="s">
        <v>292</v>
      </c>
      <c r="H212" t="s">
        <v>704</v>
      </c>
      <c r="I212">
        <v>22</v>
      </c>
      <c r="J212" t="s">
        <v>633</v>
      </c>
      <c r="K212" t="s">
        <v>357</v>
      </c>
    </row>
    <row r="213" spans="1:11" x14ac:dyDescent="0.2">
      <c r="A213" t="s">
        <v>1651</v>
      </c>
      <c r="B213" s="7">
        <v>43795</v>
      </c>
      <c r="C213">
        <v>4718</v>
      </c>
      <c r="D213" t="s">
        <v>253</v>
      </c>
      <c r="E213" t="s">
        <v>654</v>
      </c>
      <c r="F213" t="s">
        <v>781</v>
      </c>
      <c r="G213" t="s">
        <v>292</v>
      </c>
      <c r="H213" t="s">
        <v>704</v>
      </c>
      <c r="I213">
        <v>22</v>
      </c>
      <c r="J213" t="s">
        <v>633</v>
      </c>
      <c r="K213" t="s">
        <v>357</v>
      </c>
    </row>
    <row r="214" spans="1:11" x14ac:dyDescent="0.2">
      <c r="A214" t="s">
        <v>1651</v>
      </c>
      <c r="B214" s="7">
        <v>43796</v>
      </c>
      <c r="C214">
        <v>4718</v>
      </c>
      <c r="D214" t="s">
        <v>253</v>
      </c>
      <c r="E214" t="s">
        <v>654</v>
      </c>
      <c r="F214" t="s">
        <v>781</v>
      </c>
      <c r="G214" t="s">
        <v>292</v>
      </c>
      <c r="H214" t="s">
        <v>704</v>
      </c>
      <c r="I214">
        <v>22</v>
      </c>
      <c r="J214" t="s">
        <v>633</v>
      </c>
      <c r="K214" t="s">
        <v>357</v>
      </c>
    </row>
    <row r="215" spans="1:11" x14ac:dyDescent="0.2">
      <c r="A215" t="s">
        <v>1651</v>
      </c>
      <c r="B215" s="7">
        <v>43797</v>
      </c>
      <c r="C215">
        <v>4718</v>
      </c>
      <c r="D215" t="s">
        <v>253</v>
      </c>
      <c r="E215" t="s">
        <v>654</v>
      </c>
      <c r="F215" t="s">
        <v>781</v>
      </c>
      <c r="G215" t="s">
        <v>292</v>
      </c>
      <c r="H215" t="s">
        <v>704</v>
      </c>
      <c r="I215">
        <v>22</v>
      </c>
      <c r="J215" t="s">
        <v>633</v>
      </c>
      <c r="K215" t="s">
        <v>357</v>
      </c>
    </row>
    <row r="216" spans="1:11" x14ac:dyDescent="0.2">
      <c r="A216" t="s">
        <v>1651</v>
      </c>
      <c r="B216" s="7">
        <v>43798</v>
      </c>
      <c r="C216">
        <v>4718</v>
      </c>
      <c r="D216" t="s">
        <v>253</v>
      </c>
      <c r="E216" t="s">
        <v>654</v>
      </c>
      <c r="F216" t="s">
        <v>781</v>
      </c>
      <c r="G216" t="s">
        <v>292</v>
      </c>
      <c r="H216" t="s">
        <v>704</v>
      </c>
      <c r="I216">
        <v>22</v>
      </c>
      <c r="J216" t="s">
        <v>633</v>
      </c>
      <c r="K216" t="s">
        <v>357</v>
      </c>
    </row>
    <row r="217" spans="1:11" x14ac:dyDescent="0.2">
      <c r="A217" t="s">
        <v>1651</v>
      </c>
      <c r="B217" s="7">
        <v>43799</v>
      </c>
      <c r="C217">
        <v>4718</v>
      </c>
      <c r="D217" t="s">
        <v>253</v>
      </c>
      <c r="E217" t="s">
        <v>654</v>
      </c>
      <c r="F217" t="s">
        <v>781</v>
      </c>
      <c r="G217" t="s">
        <v>292</v>
      </c>
      <c r="H217" t="s">
        <v>704</v>
      </c>
      <c r="I217">
        <v>22</v>
      </c>
      <c r="J217" t="s">
        <v>633</v>
      </c>
      <c r="K217" t="s">
        <v>357</v>
      </c>
    </row>
    <row r="218" spans="1:11" x14ac:dyDescent="0.2">
      <c r="A218" t="s">
        <v>1651</v>
      </c>
      <c r="B218" s="7">
        <v>43800</v>
      </c>
      <c r="C218">
        <v>4718</v>
      </c>
      <c r="D218" t="s">
        <v>253</v>
      </c>
      <c r="E218" t="s">
        <v>654</v>
      </c>
      <c r="F218" t="s">
        <v>781</v>
      </c>
      <c r="G218" t="s">
        <v>292</v>
      </c>
      <c r="H218" t="s">
        <v>704</v>
      </c>
      <c r="I218">
        <v>22</v>
      </c>
      <c r="J218" t="s">
        <v>633</v>
      </c>
      <c r="K218" t="s">
        <v>357</v>
      </c>
    </row>
    <row r="219" spans="1:11" x14ac:dyDescent="0.2">
      <c r="A219" t="s">
        <v>1638</v>
      </c>
      <c r="B219" s="7">
        <v>43794</v>
      </c>
      <c r="C219">
        <v>4724</v>
      </c>
      <c r="D219" t="s">
        <v>121</v>
      </c>
      <c r="E219" t="s">
        <v>258</v>
      </c>
      <c r="F219" t="s">
        <v>787</v>
      </c>
      <c r="G219" t="s">
        <v>313</v>
      </c>
      <c r="H219" t="s">
        <v>788</v>
      </c>
      <c r="I219">
        <v>20</v>
      </c>
      <c r="J219" t="s">
        <v>620</v>
      </c>
      <c r="K219" t="s">
        <v>357</v>
      </c>
    </row>
    <row r="220" spans="1:11" x14ac:dyDescent="0.2">
      <c r="A220" t="s">
        <v>1638</v>
      </c>
      <c r="B220" s="7">
        <v>43795</v>
      </c>
      <c r="C220">
        <v>4724</v>
      </c>
      <c r="D220" t="s">
        <v>121</v>
      </c>
      <c r="E220" t="s">
        <v>258</v>
      </c>
      <c r="F220" t="s">
        <v>787</v>
      </c>
      <c r="G220" t="s">
        <v>313</v>
      </c>
      <c r="H220" t="s">
        <v>788</v>
      </c>
      <c r="I220">
        <v>20</v>
      </c>
      <c r="J220" t="s">
        <v>620</v>
      </c>
      <c r="K220" t="s">
        <v>357</v>
      </c>
    </row>
    <row r="221" spans="1:11" x14ac:dyDescent="0.2">
      <c r="A221" t="s">
        <v>1638</v>
      </c>
      <c r="B221" s="7">
        <v>43796</v>
      </c>
      <c r="C221">
        <v>4724</v>
      </c>
      <c r="D221" t="s">
        <v>121</v>
      </c>
      <c r="E221" t="s">
        <v>258</v>
      </c>
      <c r="F221" t="s">
        <v>787</v>
      </c>
      <c r="G221" t="s">
        <v>313</v>
      </c>
      <c r="H221" t="s">
        <v>788</v>
      </c>
      <c r="I221">
        <v>20</v>
      </c>
      <c r="J221" t="s">
        <v>620</v>
      </c>
      <c r="K221" t="s">
        <v>357</v>
      </c>
    </row>
    <row r="222" spans="1:11" x14ac:dyDescent="0.2">
      <c r="A222" t="s">
        <v>1638</v>
      </c>
      <c r="B222" s="7">
        <v>43797</v>
      </c>
      <c r="C222">
        <v>4724</v>
      </c>
      <c r="D222" t="s">
        <v>121</v>
      </c>
      <c r="E222" t="s">
        <v>258</v>
      </c>
      <c r="F222" t="s">
        <v>787</v>
      </c>
      <c r="G222" t="s">
        <v>313</v>
      </c>
      <c r="H222" t="s">
        <v>788</v>
      </c>
      <c r="I222">
        <v>20</v>
      </c>
      <c r="J222" t="s">
        <v>620</v>
      </c>
      <c r="K222" t="s">
        <v>357</v>
      </c>
    </row>
    <row r="223" spans="1:11" x14ac:dyDescent="0.2">
      <c r="A223" t="s">
        <v>1638</v>
      </c>
      <c r="B223" s="7">
        <v>43798</v>
      </c>
      <c r="C223">
        <v>4724</v>
      </c>
      <c r="D223" t="s">
        <v>121</v>
      </c>
      <c r="E223" t="s">
        <v>258</v>
      </c>
      <c r="F223" t="s">
        <v>787</v>
      </c>
      <c r="G223" t="s">
        <v>313</v>
      </c>
      <c r="H223" t="s">
        <v>788</v>
      </c>
      <c r="I223">
        <v>20</v>
      </c>
      <c r="J223" t="s">
        <v>620</v>
      </c>
      <c r="K223" t="s">
        <v>357</v>
      </c>
    </row>
    <row r="224" spans="1:11" x14ac:dyDescent="0.2">
      <c r="A224" t="s">
        <v>1638</v>
      </c>
      <c r="B224" s="7">
        <v>43799</v>
      </c>
      <c r="C224">
        <v>4724</v>
      </c>
      <c r="D224" t="s">
        <v>121</v>
      </c>
      <c r="E224" t="s">
        <v>258</v>
      </c>
      <c r="F224" t="s">
        <v>787</v>
      </c>
      <c r="G224" t="s">
        <v>313</v>
      </c>
      <c r="H224" t="s">
        <v>788</v>
      </c>
      <c r="I224">
        <v>20</v>
      </c>
      <c r="J224" t="s">
        <v>620</v>
      </c>
      <c r="K224" t="s">
        <v>357</v>
      </c>
    </row>
    <row r="225" spans="1:11" x14ac:dyDescent="0.2">
      <c r="A225" t="s">
        <v>1638</v>
      </c>
      <c r="B225" s="7">
        <v>43800</v>
      </c>
      <c r="C225">
        <v>4724</v>
      </c>
      <c r="D225" t="s">
        <v>121</v>
      </c>
      <c r="E225" t="s">
        <v>258</v>
      </c>
      <c r="F225" t="s">
        <v>787</v>
      </c>
      <c r="G225" t="s">
        <v>313</v>
      </c>
      <c r="H225" t="s">
        <v>788</v>
      </c>
      <c r="I225">
        <v>20</v>
      </c>
      <c r="J225" t="s">
        <v>620</v>
      </c>
      <c r="K225" t="s">
        <v>357</v>
      </c>
    </row>
    <row r="226" spans="1:11" x14ac:dyDescent="0.2">
      <c r="A226" t="s">
        <v>1651</v>
      </c>
      <c r="B226" s="7">
        <v>43794</v>
      </c>
      <c r="C226">
        <v>4725</v>
      </c>
      <c r="D226" t="s">
        <v>34</v>
      </c>
      <c r="E226" t="s">
        <v>630</v>
      </c>
      <c r="F226" t="s">
        <v>789</v>
      </c>
      <c r="G226" t="s">
        <v>692</v>
      </c>
      <c r="H226" t="s">
        <v>35</v>
      </c>
      <c r="I226">
        <v>13</v>
      </c>
      <c r="J226" t="s">
        <v>259</v>
      </c>
      <c r="K226" t="s">
        <v>1641</v>
      </c>
    </row>
    <row r="227" spans="1:11" x14ac:dyDescent="0.2">
      <c r="A227" t="s">
        <v>1651</v>
      </c>
      <c r="B227" s="7">
        <v>43795</v>
      </c>
      <c r="C227">
        <v>4725</v>
      </c>
      <c r="D227" t="s">
        <v>34</v>
      </c>
      <c r="E227" t="s">
        <v>630</v>
      </c>
      <c r="F227" t="s">
        <v>789</v>
      </c>
      <c r="G227" t="s">
        <v>692</v>
      </c>
      <c r="H227" t="s">
        <v>35</v>
      </c>
      <c r="I227">
        <v>13</v>
      </c>
      <c r="J227" t="s">
        <v>259</v>
      </c>
      <c r="K227" t="s">
        <v>259</v>
      </c>
    </row>
    <row r="228" spans="1:11" x14ac:dyDescent="0.2">
      <c r="A228" t="s">
        <v>1651</v>
      </c>
      <c r="B228" s="7">
        <v>43796</v>
      </c>
      <c r="C228">
        <v>4725</v>
      </c>
      <c r="D228" t="s">
        <v>34</v>
      </c>
      <c r="E228" t="s">
        <v>630</v>
      </c>
      <c r="F228" t="s">
        <v>789</v>
      </c>
      <c r="G228" t="s">
        <v>692</v>
      </c>
      <c r="H228" t="s">
        <v>35</v>
      </c>
      <c r="I228">
        <v>13</v>
      </c>
      <c r="J228" t="s">
        <v>259</v>
      </c>
      <c r="K228" t="s">
        <v>259</v>
      </c>
    </row>
    <row r="229" spans="1:11" x14ac:dyDescent="0.2">
      <c r="A229" t="s">
        <v>1651</v>
      </c>
      <c r="B229" s="7">
        <v>43797</v>
      </c>
      <c r="C229">
        <v>4725</v>
      </c>
      <c r="D229" t="s">
        <v>34</v>
      </c>
      <c r="E229" t="s">
        <v>630</v>
      </c>
      <c r="F229" t="s">
        <v>789</v>
      </c>
      <c r="G229" t="s">
        <v>692</v>
      </c>
      <c r="H229" t="s">
        <v>35</v>
      </c>
      <c r="I229">
        <v>13</v>
      </c>
      <c r="J229" t="s">
        <v>259</v>
      </c>
      <c r="K229" t="s">
        <v>259</v>
      </c>
    </row>
    <row r="230" spans="1:11" x14ac:dyDescent="0.2">
      <c r="A230" t="s">
        <v>1651</v>
      </c>
      <c r="B230" s="7">
        <v>43798</v>
      </c>
      <c r="C230">
        <v>4725</v>
      </c>
      <c r="D230" t="s">
        <v>34</v>
      </c>
      <c r="E230" t="s">
        <v>630</v>
      </c>
      <c r="F230" t="s">
        <v>789</v>
      </c>
      <c r="G230" t="s">
        <v>692</v>
      </c>
      <c r="H230" t="s">
        <v>35</v>
      </c>
      <c r="I230">
        <v>13</v>
      </c>
      <c r="J230" t="s">
        <v>259</v>
      </c>
      <c r="K230" t="s">
        <v>259</v>
      </c>
    </row>
    <row r="231" spans="1:11" x14ac:dyDescent="0.2">
      <c r="A231" t="s">
        <v>1651</v>
      </c>
      <c r="B231" s="7">
        <v>43799</v>
      </c>
      <c r="C231">
        <v>4725</v>
      </c>
      <c r="D231" t="s">
        <v>34</v>
      </c>
      <c r="E231" t="s">
        <v>630</v>
      </c>
      <c r="F231" t="s">
        <v>789</v>
      </c>
      <c r="G231" t="s">
        <v>692</v>
      </c>
      <c r="H231" t="s">
        <v>35</v>
      </c>
      <c r="I231">
        <v>13</v>
      </c>
      <c r="J231" t="s">
        <v>259</v>
      </c>
      <c r="K231" t="s">
        <v>1641</v>
      </c>
    </row>
    <row r="232" spans="1:11" x14ac:dyDescent="0.2">
      <c r="A232" t="s">
        <v>1651</v>
      </c>
      <c r="B232" s="7">
        <v>43800</v>
      </c>
      <c r="C232">
        <v>4725</v>
      </c>
      <c r="D232" t="s">
        <v>34</v>
      </c>
      <c r="E232" t="s">
        <v>630</v>
      </c>
      <c r="F232" t="s">
        <v>789</v>
      </c>
      <c r="G232" t="s">
        <v>692</v>
      </c>
      <c r="H232" t="s">
        <v>35</v>
      </c>
      <c r="I232">
        <v>13</v>
      </c>
      <c r="J232" t="s">
        <v>259</v>
      </c>
      <c r="K232" t="s">
        <v>259</v>
      </c>
    </row>
    <row r="233" spans="1:11" x14ac:dyDescent="0.2">
      <c r="A233" t="s">
        <v>1652</v>
      </c>
      <c r="B233" s="7">
        <v>43794</v>
      </c>
      <c r="C233">
        <v>4749</v>
      </c>
      <c r="D233" t="s">
        <v>142</v>
      </c>
      <c r="E233" t="s">
        <v>690</v>
      </c>
      <c r="F233" t="s">
        <v>792</v>
      </c>
      <c r="G233" t="s">
        <v>333</v>
      </c>
      <c r="H233" t="s">
        <v>650</v>
      </c>
      <c r="I233">
        <v>6</v>
      </c>
      <c r="J233" t="s">
        <v>258</v>
      </c>
      <c r="K233" t="s">
        <v>1642</v>
      </c>
    </row>
    <row r="234" spans="1:11" x14ac:dyDescent="0.2">
      <c r="A234" t="s">
        <v>1652</v>
      </c>
      <c r="B234" s="7">
        <v>43795</v>
      </c>
      <c r="C234">
        <v>4749</v>
      </c>
      <c r="D234" t="s">
        <v>142</v>
      </c>
      <c r="E234" t="s">
        <v>690</v>
      </c>
      <c r="F234" t="s">
        <v>792</v>
      </c>
      <c r="G234" t="s">
        <v>333</v>
      </c>
      <c r="H234" t="s">
        <v>650</v>
      </c>
      <c r="I234">
        <v>6</v>
      </c>
      <c r="J234" t="s">
        <v>258</v>
      </c>
      <c r="K234" t="s">
        <v>1642</v>
      </c>
    </row>
    <row r="235" spans="1:11" x14ac:dyDescent="0.2">
      <c r="A235" t="s">
        <v>1652</v>
      </c>
      <c r="B235" s="7">
        <v>43796</v>
      </c>
      <c r="C235">
        <v>4749</v>
      </c>
      <c r="D235" t="s">
        <v>142</v>
      </c>
      <c r="E235" t="s">
        <v>690</v>
      </c>
      <c r="F235" t="s">
        <v>792</v>
      </c>
      <c r="G235" t="s">
        <v>333</v>
      </c>
      <c r="H235" t="s">
        <v>650</v>
      </c>
      <c r="I235">
        <v>6</v>
      </c>
      <c r="J235" t="s">
        <v>258</v>
      </c>
      <c r="K235" t="s">
        <v>258</v>
      </c>
    </row>
    <row r="236" spans="1:11" x14ac:dyDescent="0.2">
      <c r="A236" t="s">
        <v>1652</v>
      </c>
      <c r="B236" s="7">
        <v>43797</v>
      </c>
      <c r="C236">
        <v>4749</v>
      </c>
      <c r="D236" t="s">
        <v>142</v>
      </c>
      <c r="E236" t="s">
        <v>690</v>
      </c>
      <c r="F236" t="s">
        <v>792</v>
      </c>
      <c r="G236" t="s">
        <v>333</v>
      </c>
      <c r="H236" t="s">
        <v>650</v>
      </c>
      <c r="I236">
        <v>6</v>
      </c>
      <c r="J236" t="s">
        <v>258</v>
      </c>
      <c r="K236" t="s">
        <v>258</v>
      </c>
    </row>
    <row r="237" spans="1:11" x14ac:dyDescent="0.2">
      <c r="A237" t="s">
        <v>1652</v>
      </c>
      <c r="B237" s="7">
        <v>43798</v>
      </c>
      <c r="C237">
        <v>4749</v>
      </c>
      <c r="D237" t="s">
        <v>142</v>
      </c>
      <c r="E237" t="s">
        <v>690</v>
      </c>
      <c r="F237" t="s">
        <v>792</v>
      </c>
      <c r="G237" t="s">
        <v>333</v>
      </c>
      <c r="H237" t="s">
        <v>650</v>
      </c>
      <c r="I237">
        <v>6</v>
      </c>
      <c r="J237" t="s">
        <v>258</v>
      </c>
      <c r="K237" t="s">
        <v>258</v>
      </c>
    </row>
    <row r="238" spans="1:11" x14ac:dyDescent="0.2">
      <c r="A238" t="s">
        <v>1652</v>
      </c>
      <c r="B238" s="7">
        <v>43799</v>
      </c>
      <c r="C238">
        <v>4749</v>
      </c>
      <c r="D238" t="s">
        <v>142</v>
      </c>
      <c r="E238" t="s">
        <v>690</v>
      </c>
      <c r="F238" t="s">
        <v>792</v>
      </c>
      <c r="G238" t="s">
        <v>333</v>
      </c>
      <c r="H238" t="s">
        <v>650</v>
      </c>
      <c r="I238">
        <v>6</v>
      </c>
      <c r="J238" t="s">
        <v>258</v>
      </c>
      <c r="K238" t="s">
        <v>258</v>
      </c>
    </row>
    <row r="239" spans="1:11" x14ac:dyDescent="0.2">
      <c r="A239" t="s">
        <v>1652</v>
      </c>
      <c r="B239" s="7">
        <v>43800</v>
      </c>
      <c r="C239">
        <v>4749</v>
      </c>
      <c r="D239" t="s">
        <v>142</v>
      </c>
      <c r="E239" t="s">
        <v>690</v>
      </c>
      <c r="F239" t="s">
        <v>792</v>
      </c>
      <c r="G239" t="s">
        <v>333</v>
      </c>
      <c r="H239" t="s">
        <v>650</v>
      </c>
      <c r="I239">
        <v>6</v>
      </c>
      <c r="J239" t="s">
        <v>258</v>
      </c>
      <c r="K239" t="s">
        <v>258</v>
      </c>
    </row>
    <row r="240" spans="1:11" x14ac:dyDescent="0.2">
      <c r="A240" t="s">
        <v>1653</v>
      </c>
      <c r="B240" s="7">
        <v>43794</v>
      </c>
      <c r="C240">
        <v>4764</v>
      </c>
      <c r="D240" t="s">
        <v>137</v>
      </c>
      <c r="E240" t="s">
        <v>800</v>
      </c>
      <c r="F240" t="s">
        <v>801</v>
      </c>
      <c r="G240" t="s">
        <v>327</v>
      </c>
      <c r="H240" t="s">
        <v>632</v>
      </c>
      <c r="I240">
        <v>21</v>
      </c>
      <c r="J240" t="s">
        <v>45</v>
      </c>
      <c r="K240" t="s">
        <v>45</v>
      </c>
    </row>
    <row r="241" spans="1:11" x14ac:dyDescent="0.2">
      <c r="A241" t="s">
        <v>1653</v>
      </c>
      <c r="B241" s="7">
        <v>43795</v>
      </c>
      <c r="C241">
        <v>4764</v>
      </c>
      <c r="D241" t="s">
        <v>137</v>
      </c>
      <c r="E241" t="s">
        <v>800</v>
      </c>
      <c r="F241" t="s">
        <v>801</v>
      </c>
      <c r="G241" t="s">
        <v>327</v>
      </c>
      <c r="H241" t="s">
        <v>632</v>
      </c>
      <c r="I241">
        <v>21</v>
      </c>
      <c r="J241" t="s">
        <v>45</v>
      </c>
      <c r="K241" t="s">
        <v>45</v>
      </c>
    </row>
    <row r="242" spans="1:11" x14ac:dyDescent="0.2">
      <c r="A242" t="s">
        <v>1653</v>
      </c>
      <c r="B242" s="7">
        <v>43796</v>
      </c>
      <c r="C242">
        <v>4764</v>
      </c>
      <c r="D242" t="s">
        <v>137</v>
      </c>
      <c r="E242" t="s">
        <v>800</v>
      </c>
      <c r="F242" t="s">
        <v>801</v>
      </c>
      <c r="G242" t="s">
        <v>327</v>
      </c>
      <c r="H242" t="s">
        <v>632</v>
      </c>
      <c r="I242">
        <v>21</v>
      </c>
      <c r="J242" t="s">
        <v>45</v>
      </c>
      <c r="K242" t="s">
        <v>45</v>
      </c>
    </row>
    <row r="243" spans="1:11" x14ac:dyDescent="0.2">
      <c r="A243" t="s">
        <v>1653</v>
      </c>
      <c r="B243" s="7">
        <v>43797</v>
      </c>
      <c r="C243">
        <v>4764</v>
      </c>
      <c r="D243" t="s">
        <v>137</v>
      </c>
      <c r="E243" t="s">
        <v>800</v>
      </c>
      <c r="F243" t="s">
        <v>801</v>
      </c>
      <c r="G243" t="s">
        <v>327</v>
      </c>
      <c r="H243" t="s">
        <v>632</v>
      </c>
      <c r="I243">
        <v>21</v>
      </c>
      <c r="J243" t="s">
        <v>45</v>
      </c>
      <c r="K243" t="s">
        <v>45</v>
      </c>
    </row>
    <row r="244" spans="1:11" x14ac:dyDescent="0.2">
      <c r="A244" t="s">
        <v>1653</v>
      </c>
      <c r="B244" s="7">
        <v>43798</v>
      </c>
      <c r="C244">
        <v>4764</v>
      </c>
      <c r="D244" t="s">
        <v>137</v>
      </c>
      <c r="E244" t="s">
        <v>800</v>
      </c>
      <c r="F244" t="s">
        <v>801</v>
      </c>
      <c r="G244" t="s">
        <v>327</v>
      </c>
      <c r="H244" t="s">
        <v>632</v>
      </c>
      <c r="I244">
        <v>21</v>
      </c>
      <c r="J244" t="s">
        <v>45</v>
      </c>
      <c r="K244" t="s">
        <v>45</v>
      </c>
    </row>
    <row r="245" spans="1:11" x14ac:dyDescent="0.2">
      <c r="A245" t="s">
        <v>1653</v>
      </c>
      <c r="B245" s="7">
        <v>43799</v>
      </c>
      <c r="C245">
        <v>4764</v>
      </c>
      <c r="D245" t="s">
        <v>137</v>
      </c>
      <c r="E245" t="s">
        <v>800</v>
      </c>
      <c r="F245" t="s">
        <v>801</v>
      </c>
      <c r="G245" t="s">
        <v>327</v>
      </c>
      <c r="H245" t="s">
        <v>632</v>
      </c>
      <c r="I245">
        <v>21</v>
      </c>
      <c r="J245" t="s">
        <v>45</v>
      </c>
      <c r="K245" t="s">
        <v>45</v>
      </c>
    </row>
    <row r="246" spans="1:11" x14ac:dyDescent="0.2">
      <c r="A246" t="s">
        <v>1653</v>
      </c>
      <c r="B246" s="7">
        <v>43800</v>
      </c>
      <c r="C246">
        <v>4764</v>
      </c>
      <c r="D246" t="s">
        <v>137</v>
      </c>
      <c r="E246" t="s">
        <v>800</v>
      </c>
      <c r="F246" t="s">
        <v>801</v>
      </c>
      <c r="G246" t="s">
        <v>327</v>
      </c>
      <c r="H246" t="s">
        <v>632</v>
      </c>
      <c r="I246">
        <v>21</v>
      </c>
      <c r="J246" t="s">
        <v>45</v>
      </c>
      <c r="K246" t="s">
        <v>45</v>
      </c>
    </row>
    <row r="247" spans="1:11" x14ac:dyDescent="0.2">
      <c r="A247" t="s">
        <v>1651</v>
      </c>
      <c r="B247" s="7">
        <v>43794</v>
      </c>
      <c r="C247">
        <v>4766</v>
      </c>
      <c r="D247" t="s">
        <v>171</v>
      </c>
      <c r="E247" t="s">
        <v>638</v>
      </c>
      <c r="F247" t="s">
        <v>802</v>
      </c>
      <c r="G247" t="s">
        <v>325</v>
      </c>
      <c r="H247" t="s">
        <v>673</v>
      </c>
      <c r="I247">
        <v>88</v>
      </c>
      <c r="J247" t="s">
        <v>259</v>
      </c>
      <c r="K247" t="s">
        <v>259</v>
      </c>
    </row>
    <row r="248" spans="1:11" x14ac:dyDescent="0.2">
      <c r="A248" t="s">
        <v>1651</v>
      </c>
      <c r="B248" s="7">
        <v>43795</v>
      </c>
      <c r="C248">
        <v>4766</v>
      </c>
      <c r="D248" t="s">
        <v>171</v>
      </c>
      <c r="E248" t="s">
        <v>638</v>
      </c>
      <c r="F248" t="s">
        <v>802</v>
      </c>
      <c r="G248" t="s">
        <v>325</v>
      </c>
      <c r="H248" t="s">
        <v>673</v>
      </c>
      <c r="I248">
        <v>88</v>
      </c>
      <c r="J248" t="s">
        <v>259</v>
      </c>
      <c r="K248" t="s">
        <v>259</v>
      </c>
    </row>
    <row r="249" spans="1:11" x14ac:dyDescent="0.2">
      <c r="A249" t="s">
        <v>1651</v>
      </c>
      <c r="B249" s="7">
        <v>43796</v>
      </c>
      <c r="C249">
        <v>4766</v>
      </c>
      <c r="D249" t="s">
        <v>171</v>
      </c>
      <c r="E249" t="s">
        <v>638</v>
      </c>
      <c r="F249" t="s">
        <v>802</v>
      </c>
      <c r="G249" t="s">
        <v>325</v>
      </c>
      <c r="H249" t="s">
        <v>673</v>
      </c>
      <c r="I249">
        <v>88</v>
      </c>
      <c r="J249" t="s">
        <v>259</v>
      </c>
      <c r="K249" t="s">
        <v>1641</v>
      </c>
    </row>
    <row r="250" spans="1:11" x14ac:dyDescent="0.2">
      <c r="A250" t="s">
        <v>1651</v>
      </c>
      <c r="B250" s="7">
        <v>43797</v>
      </c>
      <c r="C250">
        <v>4766</v>
      </c>
      <c r="D250" t="s">
        <v>171</v>
      </c>
      <c r="E250" t="s">
        <v>638</v>
      </c>
      <c r="F250" t="s">
        <v>802</v>
      </c>
      <c r="G250" t="s">
        <v>325</v>
      </c>
      <c r="H250" t="s">
        <v>673</v>
      </c>
      <c r="I250">
        <v>88</v>
      </c>
      <c r="J250" t="s">
        <v>259</v>
      </c>
      <c r="K250" t="s">
        <v>259</v>
      </c>
    </row>
    <row r="251" spans="1:11" x14ac:dyDescent="0.2">
      <c r="A251" t="s">
        <v>1651</v>
      </c>
      <c r="B251" s="7">
        <v>43798</v>
      </c>
      <c r="C251">
        <v>4766</v>
      </c>
      <c r="D251" t="s">
        <v>171</v>
      </c>
      <c r="E251" t="s">
        <v>638</v>
      </c>
      <c r="F251" t="s">
        <v>802</v>
      </c>
      <c r="G251" t="s">
        <v>325</v>
      </c>
      <c r="H251" t="s">
        <v>673</v>
      </c>
      <c r="I251">
        <v>88</v>
      </c>
      <c r="J251" t="s">
        <v>259</v>
      </c>
      <c r="K251" t="s">
        <v>259</v>
      </c>
    </row>
    <row r="252" spans="1:11" x14ac:dyDescent="0.2">
      <c r="A252" t="s">
        <v>1651</v>
      </c>
      <c r="B252" s="7">
        <v>43799</v>
      </c>
      <c r="C252">
        <v>4766</v>
      </c>
      <c r="D252" t="s">
        <v>171</v>
      </c>
      <c r="E252" t="s">
        <v>638</v>
      </c>
      <c r="F252" t="s">
        <v>802</v>
      </c>
      <c r="G252" t="s">
        <v>325</v>
      </c>
      <c r="H252" t="s">
        <v>673</v>
      </c>
      <c r="I252">
        <v>88</v>
      </c>
      <c r="J252" t="s">
        <v>259</v>
      </c>
      <c r="K252" t="s">
        <v>259</v>
      </c>
    </row>
    <row r="253" spans="1:11" x14ac:dyDescent="0.2">
      <c r="A253" t="s">
        <v>1651</v>
      </c>
      <c r="B253" s="7">
        <v>43800</v>
      </c>
      <c r="C253">
        <v>4766</v>
      </c>
      <c r="D253" t="s">
        <v>171</v>
      </c>
      <c r="E253" t="s">
        <v>638</v>
      </c>
      <c r="F253" t="s">
        <v>802</v>
      </c>
      <c r="G253" t="s">
        <v>325</v>
      </c>
      <c r="H253" t="s">
        <v>673</v>
      </c>
      <c r="I253">
        <v>88</v>
      </c>
      <c r="J253" t="s">
        <v>259</v>
      </c>
      <c r="K253" t="s">
        <v>1641</v>
      </c>
    </row>
    <row r="254" spans="1:11" x14ac:dyDescent="0.2">
      <c r="A254" t="s">
        <v>1650</v>
      </c>
      <c r="B254" s="7">
        <v>43794</v>
      </c>
      <c r="C254">
        <v>4840</v>
      </c>
      <c r="D254" t="s">
        <v>46</v>
      </c>
      <c r="E254" t="s">
        <v>648</v>
      </c>
      <c r="F254" t="s">
        <v>806</v>
      </c>
      <c r="G254" t="s">
        <v>306</v>
      </c>
      <c r="H254" t="s">
        <v>715</v>
      </c>
      <c r="I254">
        <v>11</v>
      </c>
      <c r="J254" t="s">
        <v>258</v>
      </c>
      <c r="K254" t="s">
        <v>357</v>
      </c>
    </row>
    <row r="255" spans="1:11" x14ac:dyDescent="0.2">
      <c r="A255" t="s">
        <v>1650</v>
      </c>
      <c r="B255" s="7">
        <v>43795</v>
      </c>
      <c r="C255">
        <v>4840</v>
      </c>
      <c r="D255" t="s">
        <v>46</v>
      </c>
      <c r="E255" t="s">
        <v>648</v>
      </c>
      <c r="F255" t="s">
        <v>806</v>
      </c>
      <c r="G255" t="s">
        <v>306</v>
      </c>
      <c r="H255" t="s">
        <v>715</v>
      </c>
      <c r="I255">
        <v>11</v>
      </c>
      <c r="J255" t="s">
        <v>258</v>
      </c>
      <c r="K255" t="s">
        <v>357</v>
      </c>
    </row>
    <row r="256" spans="1:11" x14ac:dyDescent="0.2">
      <c r="A256" t="s">
        <v>1650</v>
      </c>
      <c r="B256" s="7">
        <v>43796</v>
      </c>
      <c r="C256">
        <v>4840</v>
      </c>
      <c r="D256" t="s">
        <v>46</v>
      </c>
      <c r="E256" t="s">
        <v>648</v>
      </c>
      <c r="F256" t="s">
        <v>806</v>
      </c>
      <c r="G256" t="s">
        <v>306</v>
      </c>
      <c r="H256" t="s">
        <v>715</v>
      </c>
      <c r="I256">
        <v>11</v>
      </c>
      <c r="J256" t="s">
        <v>258</v>
      </c>
      <c r="K256" t="s">
        <v>357</v>
      </c>
    </row>
    <row r="257" spans="1:11" x14ac:dyDescent="0.2">
      <c r="A257" t="s">
        <v>1650</v>
      </c>
      <c r="B257" s="7">
        <v>43797</v>
      </c>
      <c r="C257">
        <v>4840</v>
      </c>
      <c r="D257" t="s">
        <v>46</v>
      </c>
      <c r="E257" t="s">
        <v>648</v>
      </c>
      <c r="F257" t="s">
        <v>806</v>
      </c>
      <c r="G257" t="s">
        <v>306</v>
      </c>
      <c r="H257" t="s">
        <v>715</v>
      </c>
      <c r="I257">
        <v>11</v>
      </c>
      <c r="J257" t="s">
        <v>258</v>
      </c>
      <c r="K257" t="s">
        <v>357</v>
      </c>
    </row>
    <row r="258" spans="1:11" x14ac:dyDescent="0.2">
      <c r="A258" t="s">
        <v>1650</v>
      </c>
      <c r="B258" s="7">
        <v>43798</v>
      </c>
      <c r="C258">
        <v>4840</v>
      </c>
      <c r="D258" t="s">
        <v>46</v>
      </c>
      <c r="E258" t="s">
        <v>648</v>
      </c>
      <c r="F258" t="s">
        <v>806</v>
      </c>
      <c r="G258" t="s">
        <v>306</v>
      </c>
      <c r="H258" t="s">
        <v>715</v>
      </c>
      <c r="I258">
        <v>11</v>
      </c>
      <c r="J258" t="s">
        <v>258</v>
      </c>
      <c r="K258" t="s">
        <v>357</v>
      </c>
    </row>
    <row r="259" spans="1:11" x14ac:dyDescent="0.2">
      <c r="A259" t="s">
        <v>1650</v>
      </c>
      <c r="B259" s="7">
        <v>43799</v>
      </c>
      <c r="C259">
        <v>4840</v>
      </c>
      <c r="D259" t="s">
        <v>46</v>
      </c>
      <c r="E259" t="s">
        <v>648</v>
      </c>
      <c r="F259" t="s">
        <v>806</v>
      </c>
      <c r="G259" t="s">
        <v>306</v>
      </c>
      <c r="H259" t="s">
        <v>715</v>
      </c>
      <c r="I259">
        <v>11</v>
      </c>
      <c r="J259" t="s">
        <v>258</v>
      </c>
      <c r="K259" t="s">
        <v>357</v>
      </c>
    </row>
    <row r="260" spans="1:11" x14ac:dyDescent="0.2">
      <c r="A260" t="s">
        <v>1650</v>
      </c>
      <c r="B260" s="7">
        <v>43800</v>
      </c>
      <c r="C260">
        <v>4840</v>
      </c>
      <c r="D260" t="s">
        <v>46</v>
      </c>
      <c r="E260" t="s">
        <v>648</v>
      </c>
      <c r="F260" t="s">
        <v>806</v>
      </c>
      <c r="G260" t="s">
        <v>306</v>
      </c>
      <c r="H260" t="s">
        <v>715</v>
      </c>
      <c r="I260">
        <v>11</v>
      </c>
      <c r="J260" t="s">
        <v>258</v>
      </c>
      <c r="K260" t="s">
        <v>357</v>
      </c>
    </row>
    <row r="261" spans="1:11" x14ac:dyDescent="0.2">
      <c r="A261" t="s">
        <v>1650</v>
      </c>
      <c r="B261" s="7">
        <v>43794</v>
      </c>
      <c r="C261">
        <v>4884</v>
      </c>
      <c r="D261" t="s">
        <v>145</v>
      </c>
      <c r="E261" t="s">
        <v>626</v>
      </c>
      <c r="F261" t="s">
        <v>807</v>
      </c>
      <c r="G261" t="s">
        <v>304</v>
      </c>
      <c r="H261" t="s">
        <v>671</v>
      </c>
      <c r="I261">
        <v>13</v>
      </c>
      <c r="J261" t="s">
        <v>633</v>
      </c>
      <c r="K261" t="s">
        <v>45</v>
      </c>
    </row>
    <row r="262" spans="1:11" x14ac:dyDescent="0.2">
      <c r="A262" t="s">
        <v>1650</v>
      </c>
      <c r="B262" s="7">
        <v>43795</v>
      </c>
      <c r="C262">
        <v>4884</v>
      </c>
      <c r="D262" t="s">
        <v>145</v>
      </c>
      <c r="E262" t="s">
        <v>626</v>
      </c>
      <c r="F262" t="s">
        <v>807</v>
      </c>
      <c r="G262" t="s">
        <v>304</v>
      </c>
      <c r="H262" t="s">
        <v>671</v>
      </c>
      <c r="I262">
        <v>13</v>
      </c>
      <c r="J262" t="s">
        <v>633</v>
      </c>
      <c r="K262" t="s">
        <v>1641</v>
      </c>
    </row>
    <row r="263" spans="1:11" x14ac:dyDescent="0.2">
      <c r="A263" t="s">
        <v>1650</v>
      </c>
      <c r="B263" s="7">
        <v>43796</v>
      </c>
      <c r="C263">
        <v>4884</v>
      </c>
      <c r="D263" t="s">
        <v>145</v>
      </c>
      <c r="E263" t="s">
        <v>626</v>
      </c>
      <c r="F263" t="s">
        <v>807</v>
      </c>
      <c r="G263" t="s">
        <v>304</v>
      </c>
      <c r="H263" t="s">
        <v>671</v>
      </c>
      <c r="I263">
        <v>13</v>
      </c>
      <c r="J263" t="s">
        <v>633</v>
      </c>
      <c r="K263" t="s">
        <v>45</v>
      </c>
    </row>
    <row r="264" spans="1:11" x14ac:dyDescent="0.2">
      <c r="A264" t="s">
        <v>1650</v>
      </c>
      <c r="B264" s="7">
        <v>43797</v>
      </c>
      <c r="C264">
        <v>4884</v>
      </c>
      <c r="D264" t="s">
        <v>145</v>
      </c>
      <c r="E264" t="s">
        <v>626</v>
      </c>
      <c r="F264" t="s">
        <v>807</v>
      </c>
      <c r="G264" t="s">
        <v>304</v>
      </c>
      <c r="H264" t="s">
        <v>671</v>
      </c>
      <c r="I264">
        <v>13</v>
      </c>
      <c r="J264" t="s">
        <v>633</v>
      </c>
      <c r="K264" t="s">
        <v>1641</v>
      </c>
    </row>
    <row r="265" spans="1:11" x14ac:dyDescent="0.2">
      <c r="A265" t="s">
        <v>1650</v>
      </c>
      <c r="B265" s="7">
        <v>43798</v>
      </c>
      <c r="C265">
        <v>4884</v>
      </c>
      <c r="D265" t="s">
        <v>145</v>
      </c>
      <c r="E265" t="s">
        <v>626</v>
      </c>
      <c r="F265" t="s">
        <v>807</v>
      </c>
      <c r="G265" t="s">
        <v>304</v>
      </c>
      <c r="H265" t="s">
        <v>671</v>
      </c>
      <c r="I265">
        <v>13</v>
      </c>
      <c r="J265" t="s">
        <v>633</v>
      </c>
      <c r="K265" t="s">
        <v>259</v>
      </c>
    </row>
    <row r="266" spans="1:11" x14ac:dyDescent="0.2">
      <c r="A266" t="s">
        <v>1650</v>
      </c>
      <c r="B266" s="7">
        <v>43799</v>
      </c>
      <c r="C266">
        <v>4884</v>
      </c>
      <c r="D266" t="s">
        <v>145</v>
      </c>
      <c r="E266" t="s">
        <v>626</v>
      </c>
      <c r="F266" t="s">
        <v>807</v>
      </c>
      <c r="G266" t="s">
        <v>304</v>
      </c>
      <c r="H266" t="s">
        <v>671</v>
      </c>
      <c r="I266">
        <v>13</v>
      </c>
      <c r="J266" t="s">
        <v>633</v>
      </c>
      <c r="K266" t="s">
        <v>259</v>
      </c>
    </row>
    <row r="267" spans="1:11" x14ac:dyDescent="0.2">
      <c r="A267" t="s">
        <v>1650</v>
      </c>
      <c r="B267" s="7">
        <v>43800</v>
      </c>
      <c r="C267">
        <v>4884</v>
      </c>
      <c r="D267" t="s">
        <v>145</v>
      </c>
      <c r="E267" t="s">
        <v>626</v>
      </c>
      <c r="F267" t="s">
        <v>807</v>
      </c>
      <c r="G267" t="s">
        <v>304</v>
      </c>
      <c r="H267" t="s">
        <v>671</v>
      </c>
      <c r="I267">
        <v>13</v>
      </c>
      <c r="J267" t="s">
        <v>633</v>
      </c>
      <c r="K267" t="s">
        <v>1641</v>
      </c>
    </row>
    <row r="268" spans="1:11" x14ac:dyDescent="0.2">
      <c r="A268" t="s">
        <v>1653</v>
      </c>
      <c r="B268" s="7">
        <v>43794</v>
      </c>
      <c r="C268">
        <v>4886</v>
      </c>
      <c r="D268" t="s">
        <v>175</v>
      </c>
      <c r="E268" t="s">
        <v>623</v>
      </c>
      <c r="F268" t="s">
        <v>808</v>
      </c>
      <c r="G268" t="s">
        <v>310</v>
      </c>
      <c r="H268" t="s">
        <v>668</v>
      </c>
      <c r="I268">
        <v>17</v>
      </c>
      <c r="J268" t="s">
        <v>45</v>
      </c>
      <c r="K268" t="s">
        <v>1642</v>
      </c>
    </row>
    <row r="269" spans="1:11" x14ac:dyDescent="0.2">
      <c r="A269" t="s">
        <v>1653</v>
      </c>
      <c r="B269" s="7">
        <v>43795</v>
      </c>
      <c r="C269">
        <v>4886</v>
      </c>
      <c r="D269" t="s">
        <v>175</v>
      </c>
      <c r="E269" t="s">
        <v>623</v>
      </c>
      <c r="F269" t="s">
        <v>808</v>
      </c>
      <c r="G269" t="s">
        <v>310</v>
      </c>
      <c r="H269" t="s">
        <v>668</v>
      </c>
      <c r="I269">
        <v>17</v>
      </c>
      <c r="J269" t="s">
        <v>45</v>
      </c>
      <c r="K269" t="s">
        <v>1642</v>
      </c>
    </row>
    <row r="270" spans="1:11" x14ac:dyDescent="0.2">
      <c r="A270" t="s">
        <v>1653</v>
      </c>
      <c r="B270" s="7">
        <v>43796</v>
      </c>
      <c r="C270">
        <v>4886</v>
      </c>
      <c r="D270" t="s">
        <v>175</v>
      </c>
      <c r="E270" t="s">
        <v>623</v>
      </c>
      <c r="F270" t="s">
        <v>808</v>
      </c>
      <c r="G270" t="s">
        <v>310</v>
      </c>
      <c r="H270" t="s">
        <v>668</v>
      </c>
      <c r="I270">
        <v>17</v>
      </c>
      <c r="J270" t="s">
        <v>45</v>
      </c>
      <c r="K270" t="s">
        <v>1642</v>
      </c>
    </row>
    <row r="271" spans="1:11" x14ac:dyDescent="0.2">
      <c r="A271" t="s">
        <v>1653</v>
      </c>
      <c r="B271" s="7">
        <v>43797</v>
      </c>
      <c r="C271">
        <v>4886</v>
      </c>
      <c r="D271" t="s">
        <v>175</v>
      </c>
      <c r="E271" t="s">
        <v>623</v>
      </c>
      <c r="F271" t="s">
        <v>808</v>
      </c>
      <c r="G271" t="s">
        <v>310</v>
      </c>
      <c r="H271" t="s">
        <v>668</v>
      </c>
      <c r="I271">
        <v>17</v>
      </c>
      <c r="J271" t="s">
        <v>45</v>
      </c>
      <c r="K271" t="s">
        <v>1642</v>
      </c>
    </row>
    <row r="272" spans="1:11" x14ac:dyDescent="0.2">
      <c r="A272" t="s">
        <v>1653</v>
      </c>
      <c r="B272" s="7">
        <v>43798</v>
      </c>
      <c r="C272">
        <v>4886</v>
      </c>
      <c r="D272" t="s">
        <v>175</v>
      </c>
      <c r="E272" t="s">
        <v>623</v>
      </c>
      <c r="F272" t="s">
        <v>808</v>
      </c>
      <c r="G272" t="s">
        <v>310</v>
      </c>
      <c r="H272" t="s">
        <v>668</v>
      </c>
      <c r="I272">
        <v>17</v>
      </c>
      <c r="J272" t="s">
        <v>45</v>
      </c>
      <c r="K272" t="s">
        <v>1642</v>
      </c>
    </row>
    <row r="273" spans="1:11" x14ac:dyDescent="0.2">
      <c r="A273" t="s">
        <v>1653</v>
      </c>
      <c r="B273" s="7">
        <v>43799</v>
      </c>
      <c r="C273">
        <v>4886</v>
      </c>
      <c r="D273" t="s">
        <v>175</v>
      </c>
      <c r="E273" t="s">
        <v>623</v>
      </c>
      <c r="F273" t="s">
        <v>808</v>
      </c>
      <c r="G273" t="s">
        <v>310</v>
      </c>
      <c r="H273" t="s">
        <v>668</v>
      </c>
      <c r="I273">
        <v>17</v>
      </c>
      <c r="J273" t="s">
        <v>45</v>
      </c>
      <c r="K273" t="s">
        <v>1642</v>
      </c>
    </row>
    <row r="274" spans="1:11" x14ac:dyDescent="0.2">
      <c r="A274" t="s">
        <v>1653</v>
      </c>
      <c r="B274" s="7">
        <v>43800</v>
      </c>
      <c r="C274">
        <v>4886</v>
      </c>
      <c r="D274" t="s">
        <v>175</v>
      </c>
      <c r="E274" t="s">
        <v>623</v>
      </c>
      <c r="F274" t="s">
        <v>808</v>
      </c>
      <c r="G274" t="s">
        <v>310</v>
      </c>
      <c r="H274" t="s">
        <v>668</v>
      </c>
      <c r="I274">
        <v>17</v>
      </c>
      <c r="J274" t="s">
        <v>45</v>
      </c>
      <c r="K274" t="s">
        <v>1642</v>
      </c>
    </row>
    <row r="275" spans="1:11" x14ac:dyDescent="0.2">
      <c r="A275" t="s">
        <v>1638</v>
      </c>
      <c r="B275" s="7">
        <v>43794</v>
      </c>
      <c r="C275">
        <v>4890</v>
      </c>
      <c r="D275" t="s">
        <v>48</v>
      </c>
      <c r="E275" t="s">
        <v>648</v>
      </c>
      <c r="F275" t="s">
        <v>811</v>
      </c>
      <c r="G275" t="s">
        <v>313</v>
      </c>
      <c r="H275" t="s">
        <v>788</v>
      </c>
      <c r="I275">
        <v>8</v>
      </c>
      <c r="J275" t="s">
        <v>258</v>
      </c>
      <c r="K275" t="s">
        <v>1641</v>
      </c>
    </row>
    <row r="276" spans="1:11" x14ac:dyDescent="0.2">
      <c r="A276" t="s">
        <v>1638</v>
      </c>
      <c r="B276" s="7">
        <v>43795</v>
      </c>
      <c r="C276">
        <v>4890</v>
      </c>
      <c r="D276" t="s">
        <v>48</v>
      </c>
      <c r="E276" t="s">
        <v>648</v>
      </c>
      <c r="F276" t="s">
        <v>811</v>
      </c>
      <c r="G276" t="s">
        <v>313</v>
      </c>
      <c r="H276" t="s">
        <v>788</v>
      </c>
      <c r="I276">
        <v>8</v>
      </c>
      <c r="J276" t="s">
        <v>258</v>
      </c>
      <c r="K276" t="s">
        <v>1641</v>
      </c>
    </row>
    <row r="277" spans="1:11" x14ac:dyDescent="0.2">
      <c r="A277" t="s">
        <v>1638</v>
      </c>
      <c r="B277" s="7">
        <v>43796</v>
      </c>
      <c r="C277">
        <v>4890</v>
      </c>
      <c r="D277" t="s">
        <v>48</v>
      </c>
      <c r="E277" t="s">
        <v>648</v>
      </c>
      <c r="F277" t="s">
        <v>811</v>
      </c>
      <c r="G277" t="s">
        <v>313</v>
      </c>
      <c r="H277" t="s">
        <v>788</v>
      </c>
      <c r="I277">
        <v>8</v>
      </c>
      <c r="J277" t="s">
        <v>258</v>
      </c>
      <c r="K277" t="s">
        <v>1642</v>
      </c>
    </row>
    <row r="278" spans="1:11" x14ac:dyDescent="0.2">
      <c r="A278" t="s">
        <v>1638</v>
      </c>
      <c r="B278" s="7">
        <v>43797</v>
      </c>
      <c r="C278">
        <v>4890</v>
      </c>
      <c r="D278" t="s">
        <v>48</v>
      </c>
      <c r="E278" t="s">
        <v>648</v>
      </c>
      <c r="F278" t="s">
        <v>811</v>
      </c>
      <c r="G278" t="s">
        <v>313</v>
      </c>
      <c r="H278" t="s">
        <v>788</v>
      </c>
      <c r="I278">
        <v>8</v>
      </c>
      <c r="J278" t="s">
        <v>258</v>
      </c>
      <c r="K278" t="s">
        <v>1641</v>
      </c>
    </row>
    <row r="279" spans="1:11" x14ac:dyDescent="0.2">
      <c r="A279" t="s">
        <v>1638</v>
      </c>
      <c r="B279" s="7">
        <v>43798</v>
      </c>
      <c r="C279">
        <v>4890</v>
      </c>
      <c r="D279" t="s">
        <v>48</v>
      </c>
      <c r="E279" t="s">
        <v>648</v>
      </c>
      <c r="F279" t="s">
        <v>811</v>
      </c>
      <c r="G279" t="s">
        <v>313</v>
      </c>
      <c r="H279" t="s">
        <v>788</v>
      </c>
      <c r="I279">
        <v>8</v>
      </c>
      <c r="J279" t="s">
        <v>258</v>
      </c>
      <c r="K279" t="s">
        <v>1642</v>
      </c>
    </row>
    <row r="280" spans="1:11" x14ac:dyDescent="0.2">
      <c r="A280" t="s">
        <v>1638</v>
      </c>
      <c r="B280" s="7">
        <v>43799</v>
      </c>
      <c r="C280">
        <v>4890</v>
      </c>
      <c r="D280" t="s">
        <v>48</v>
      </c>
      <c r="E280" t="s">
        <v>648</v>
      </c>
      <c r="F280" t="s">
        <v>811</v>
      </c>
      <c r="G280" t="s">
        <v>313</v>
      </c>
      <c r="H280" t="s">
        <v>788</v>
      </c>
      <c r="I280">
        <v>8</v>
      </c>
      <c r="J280" t="s">
        <v>258</v>
      </c>
      <c r="K280" t="s">
        <v>1641</v>
      </c>
    </row>
    <row r="281" spans="1:11" x14ac:dyDescent="0.2">
      <c r="A281" t="s">
        <v>1638</v>
      </c>
      <c r="B281" s="7">
        <v>43800</v>
      </c>
      <c r="C281">
        <v>4890</v>
      </c>
      <c r="D281" t="s">
        <v>48</v>
      </c>
      <c r="E281" t="s">
        <v>648</v>
      </c>
      <c r="F281" t="s">
        <v>811</v>
      </c>
      <c r="G281" t="s">
        <v>313</v>
      </c>
      <c r="H281" t="s">
        <v>788</v>
      </c>
      <c r="I281">
        <v>8</v>
      </c>
      <c r="J281" t="s">
        <v>258</v>
      </c>
      <c r="K281" t="s">
        <v>1642</v>
      </c>
    </row>
    <row r="282" spans="1:11" x14ac:dyDescent="0.2">
      <c r="A282" t="s">
        <v>1652</v>
      </c>
      <c r="B282" s="7">
        <v>43794</v>
      </c>
      <c r="C282">
        <v>4895</v>
      </c>
      <c r="D282" t="s">
        <v>105</v>
      </c>
      <c r="E282" t="s">
        <v>676</v>
      </c>
      <c r="F282" t="s">
        <v>814</v>
      </c>
      <c r="G282" t="s">
        <v>319</v>
      </c>
      <c r="H282" t="s">
        <v>765</v>
      </c>
      <c r="I282">
        <v>13</v>
      </c>
      <c r="J282" t="s">
        <v>259</v>
      </c>
      <c r="K282" t="s">
        <v>1641</v>
      </c>
    </row>
    <row r="283" spans="1:11" x14ac:dyDescent="0.2">
      <c r="A283" t="s">
        <v>1652</v>
      </c>
      <c r="B283" s="7">
        <v>43795</v>
      </c>
      <c r="C283">
        <v>4895</v>
      </c>
      <c r="D283" t="s">
        <v>105</v>
      </c>
      <c r="E283" t="s">
        <v>676</v>
      </c>
      <c r="F283" t="s">
        <v>814</v>
      </c>
      <c r="G283" t="s">
        <v>319</v>
      </c>
      <c r="H283" t="s">
        <v>765</v>
      </c>
      <c r="I283">
        <v>13</v>
      </c>
      <c r="J283" t="s">
        <v>259</v>
      </c>
      <c r="K283" t="s">
        <v>259</v>
      </c>
    </row>
    <row r="284" spans="1:11" x14ac:dyDescent="0.2">
      <c r="A284" t="s">
        <v>1652</v>
      </c>
      <c r="B284" s="7">
        <v>43796</v>
      </c>
      <c r="C284">
        <v>4895</v>
      </c>
      <c r="D284" t="s">
        <v>105</v>
      </c>
      <c r="E284" t="s">
        <v>676</v>
      </c>
      <c r="F284" t="s">
        <v>814</v>
      </c>
      <c r="G284" t="s">
        <v>319</v>
      </c>
      <c r="H284" t="s">
        <v>765</v>
      </c>
      <c r="I284">
        <v>13</v>
      </c>
      <c r="J284" t="s">
        <v>259</v>
      </c>
      <c r="K284" t="s">
        <v>259</v>
      </c>
    </row>
    <row r="285" spans="1:11" x14ac:dyDescent="0.2">
      <c r="A285" t="s">
        <v>1652</v>
      </c>
      <c r="B285" s="7">
        <v>43797</v>
      </c>
      <c r="C285">
        <v>4895</v>
      </c>
      <c r="D285" t="s">
        <v>105</v>
      </c>
      <c r="E285" t="s">
        <v>676</v>
      </c>
      <c r="F285" t="s">
        <v>814</v>
      </c>
      <c r="G285" t="s">
        <v>319</v>
      </c>
      <c r="H285" t="s">
        <v>765</v>
      </c>
      <c r="I285">
        <v>13</v>
      </c>
      <c r="J285" t="s">
        <v>259</v>
      </c>
      <c r="K285" t="s">
        <v>259</v>
      </c>
    </row>
    <row r="286" spans="1:11" x14ac:dyDescent="0.2">
      <c r="A286" t="s">
        <v>1652</v>
      </c>
      <c r="B286" s="7">
        <v>43798</v>
      </c>
      <c r="C286">
        <v>4895</v>
      </c>
      <c r="D286" t="s">
        <v>105</v>
      </c>
      <c r="E286" t="s">
        <v>676</v>
      </c>
      <c r="F286" t="s">
        <v>814</v>
      </c>
      <c r="G286" t="s">
        <v>319</v>
      </c>
      <c r="H286" t="s">
        <v>765</v>
      </c>
      <c r="I286">
        <v>13</v>
      </c>
      <c r="J286" t="s">
        <v>259</v>
      </c>
      <c r="K286" t="s">
        <v>259</v>
      </c>
    </row>
    <row r="287" spans="1:11" x14ac:dyDescent="0.2">
      <c r="A287" t="s">
        <v>1652</v>
      </c>
      <c r="B287" s="7">
        <v>43799</v>
      </c>
      <c r="C287">
        <v>4895</v>
      </c>
      <c r="D287" t="s">
        <v>105</v>
      </c>
      <c r="E287" t="s">
        <v>676</v>
      </c>
      <c r="F287" t="s">
        <v>814</v>
      </c>
      <c r="G287" t="s">
        <v>319</v>
      </c>
      <c r="H287" t="s">
        <v>765</v>
      </c>
      <c r="I287">
        <v>13</v>
      </c>
      <c r="J287" t="s">
        <v>259</v>
      </c>
      <c r="K287" t="s">
        <v>1641</v>
      </c>
    </row>
    <row r="288" spans="1:11" x14ac:dyDescent="0.2">
      <c r="A288" t="s">
        <v>1652</v>
      </c>
      <c r="B288" s="7">
        <v>43800</v>
      </c>
      <c r="C288">
        <v>4895</v>
      </c>
      <c r="D288" t="s">
        <v>105</v>
      </c>
      <c r="E288" t="s">
        <v>676</v>
      </c>
      <c r="F288" t="s">
        <v>814</v>
      </c>
      <c r="G288" t="s">
        <v>319</v>
      </c>
      <c r="H288" t="s">
        <v>765</v>
      </c>
      <c r="I288">
        <v>13</v>
      </c>
      <c r="J288" t="s">
        <v>259</v>
      </c>
      <c r="K288" t="s">
        <v>259</v>
      </c>
    </row>
    <row r="289" spans="1:11" x14ac:dyDescent="0.2">
      <c r="A289" t="s">
        <v>1653</v>
      </c>
      <c r="B289" s="7">
        <v>43794</v>
      </c>
      <c r="C289">
        <v>4896</v>
      </c>
      <c r="D289" t="s">
        <v>40</v>
      </c>
      <c r="E289" t="s">
        <v>648</v>
      </c>
      <c r="F289" t="s">
        <v>815</v>
      </c>
      <c r="G289" t="s">
        <v>692</v>
      </c>
      <c r="H289" t="s">
        <v>35</v>
      </c>
      <c r="I289">
        <v>2</v>
      </c>
      <c r="J289" t="s">
        <v>620</v>
      </c>
      <c r="K289" t="s">
        <v>1641</v>
      </c>
    </row>
    <row r="290" spans="1:11" x14ac:dyDescent="0.2">
      <c r="A290" t="s">
        <v>1653</v>
      </c>
      <c r="B290" s="7">
        <v>43795</v>
      </c>
      <c r="C290">
        <v>4896</v>
      </c>
      <c r="D290" t="s">
        <v>40</v>
      </c>
      <c r="E290" t="s">
        <v>648</v>
      </c>
      <c r="F290" t="s">
        <v>815</v>
      </c>
      <c r="G290" t="s">
        <v>692</v>
      </c>
      <c r="H290" t="s">
        <v>35</v>
      </c>
      <c r="I290">
        <v>2</v>
      </c>
      <c r="J290" t="s">
        <v>620</v>
      </c>
      <c r="K290" t="s">
        <v>258</v>
      </c>
    </row>
    <row r="291" spans="1:11" x14ac:dyDescent="0.2">
      <c r="A291" t="s">
        <v>1653</v>
      </c>
      <c r="B291" s="7">
        <v>43796</v>
      </c>
      <c r="C291">
        <v>4896</v>
      </c>
      <c r="D291" t="s">
        <v>40</v>
      </c>
      <c r="E291" t="s">
        <v>648</v>
      </c>
      <c r="F291" t="s">
        <v>815</v>
      </c>
      <c r="G291" t="s">
        <v>692</v>
      </c>
      <c r="H291" t="s">
        <v>35</v>
      </c>
      <c r="I291">
        <v>2</v>
      </c>
      <c r="J291" t="s">
        <v>620</v>
      </c>
      <c r="K291" t="s">
        <v>1641</v>
      </c>
    </row>
    <row r="292" spans="1:11" x14ac:dyDescent="0.2">
      <c r="A292" t="s">
        <v>1653</v>
      </c>
      <c r="B292" s="7">
        <v>43797</v>
      </c>
      <c r="C292">
        <v>4896</v>
      </c>
      <c r="D292" t="s">
        <v>40</v>
      </c>
      <c r="E292" t="s">
        <v>648</v>
      </c>
      <c r="F292" t="s">
        <v>815</v>
      </c>
      <c r="G292" t="s">
        <v>692</v>
      </c>
      <c r="H292" t="s">
        <v>35</v>
      </c>
      <c r="I292">
        <v>2</v>
      </c>
      <c r="J292" t="s">
        <v>620</v>
      </c>
      <c r="K292" t="s">
        <v>1641</v>
      </c>
    </row>
    <row r="293" spans="1:11" x14ac:dyDescent="0.2">
      <c r="A293" t="s">
        <v>1653</v>
      </c>
      <c r="B293" s="7">
        <v>43798</v>
      </c>
      <c r="C293">
        <v>4896</v>
      </c>
      <c r="D293" t="s">
        <v>40</v>
      </c>
      <c r="E293" t="s">
        <v>648</v>
      </c>
      <c r="F293" t="s">
        <v>815</v>
      </c>
      <c r="G293" t="s">
        <v>692</v>
      </c>
      <c r="H293" t="s">
        <v>35</v>
      </c>
      <c r="I293">
        <v>2</v>
      </c>
      <c r="J293" t="s">
        <v>620</v>
      </c>
      <c r="K293" t="s">
        <v>1641</v>
      </c>
    </row>
    <row r="294" spans="1:11" x14ac:dyDescent="0.2">
      <c r="A294" t="s">
        <v>1653</v>
      </c>
      <c r="B294" s="7">
        <v>43799</v>
      </c>
      <c r="C294">
        <v>4896</v>
      </c>
      <c r="D294" t="s">
        <v>40</v>
      </c>
      <c r="E294" t="s">
        <v>648</v>
      </c>
      <c r="F294" t="s">
        <v>815</v>
      </c>
      <c r="G294" t="s">
        <v>692</v>
      </c>
      <c r="H294" t="s">
        <v>35</v>
      </c>
      <c r="I294">
        <v>2</v>
      </c>
      <c r="J294" t="s">
        <v>620</v>
      </c>
      <c r="K294" t="s">
        <v>1641</v>
      </c>
    </row>
    <row r="295" spans="1:11" x14ac:dyDescent="0.2">
      <c r="A295" t="s">
        <v>1653</v>
      </c>
      <c r="B295" s="7">
        <v>43800</v>
      </c>
      <c r="C295">
        <v>4896</v>
      </c>
      <c r="D295" t="s">
        <v>40</v>
      </c>
      <c r="E295" t="s">
        <v>648</v>
      </c>
      <c r="F295" t="s">
        <v>815</v>
      </c>
      <c r="G295" t="s">
        <v>692</v>
      </c>
      <c r="H295" t="s">
        <v>35</v>
      </c>
      <c r="I295">
        <v>2</v>
      </c>
      <c r="J295" t="s">
        <v>620</v>
      </c>
      <c r="K295" t="s">
        <v>1641</v>
      </c>
    </row>
    <row r="296" spans="1:11" x14ac:dyDescent="0.2">
      <c r="A296" t="s">
        <v>1638</v>
      </c>
      <c r="B296" s="7">
        <v>43794</v>
      </c>
      <c r="C296">
        <v>4897</v>
      </c>
      <c r="D296" t="s">
        <v>92</v>
      </c>
      <c r="E296" t="s">
        <v>638</v>
      </c>
      <c r="F296" t="s">
        <v>816</v>
      </c>
      <c r="G296" t="s">
        <v>303</v>
      </c>
      <c r="H296" t="s">
        <v>740</v>
      </c>
      <c r="I296">
        <v>9</v>
      </c>
      <c r="J296" t="s">
        <v>633</v>
      </c>
      <c r="K296" t="s">
        <v>357</v>
      </c>
    </row>
    <row r="297" spans="1:11" x14ac:dyDescent="0.2">
      <c r="A297" t="s">
        <v>1638</v>
      </c>
      <c r="B297" s="7">
        <v>43795</v>
      </c>
      <c r="C297">
        <v>4897</v>
      </c>
      <c r="D297" t="s">
        <v>92</v>
      </c>
      <c r="E297" t="s">
        <v>638</v>
      </c>
      <c r="F297" t="s">
        <v>816</v>
      </c>
      <c r="G297" t="s">
        <v>303</v>
      </c>
      <c r="H297" t="s">
        <v>740</v>
      </c>
      <c r="I297">
        <v>9</v>
      </c>
      <c r="J297" t="s">
        <v>633</v>
      </c>
      <c r="K297" t="s">
        <v>357</v>
      </c>
    </row>
    <row r="298" spans="1:11" x14ac:dyDescent="0.2">
      <c r="A298" t="s">
        <v>1638</v>
      </c>
      <c r="B298" s="7">
        <v>43796</v>
      </c>
      <c r="C298">
        <v>4897</v>
      </c>
      <c r="D298" t="s">
        <v>92</v>
      </c>
      <c r="E298" t="s">
        <v>638</v>
      </c>
      <c r="F298" t="s">
        <v>816</v>
      </c>
      <c r="G298" t="s">
        <v>303</v>
      </c>
      <c r="H298" t="s">
        <v>740</v>
      </c>
      <c r="I298">
        <v>9</v>
      </c>
      <c r="J298" t="s">
        <v>633</v>
      </c>
      <c r="K298" t="s">
        <v>357</v>
      </c>
    </row>
    <row r="299" spans="1:11" x14ac:dyDescent="0.2">
      <c r="A299" t="s">
        <v>1638</v>
      </c>
      <c r="B299" s="7">
        <v>43797</v>
      </c>
      <c r="C299">
        <v>4897</v>
      </c>
      <c r="D299" t="s">
        <v>92</v>
      </c>
      <c r="E299" t="s">
        <v>638</v>
      </c>
      <c r="F299" t="s">
        <v>816</v>
      </c>
      <c r="G299" t="s">
        <v>303</v>
      </c>
      <c r="H299" t="s">
        <v>740</v>
      </c>
      <c r="I299">
        <v>9</v>
      </c>
      <c r="J299" t="s">
        <v>633</v>
      </c>
      <c r="K299" t="s">
        <v>357</v>
      </c>
    </row>
    <row r="300" spans="1:11" x14ac:dyDescent="0.2">
      <c r="A300" t="s">
        <v>1638</v>
      </c>
      <c r="B300" s="7">
        <v>43798</v>
      </c>
      <c r="C300">
        <v>4897</v>
      </c>
      <c r="D300" t="s">
        <v>92</v>
      </c>
      <c r="E300" t="s">
        <v>638</v>
      </c>
      <c r="F300" t="s">
        <v>816</v>
      </c>
      <c r="G300" t="s">
        <v>303</v>
      </c>
      <c r="H300" t="s">
        <v>740</v>
      </c>
      <c r="I300">
        <v>9</v>
      </c>
      <c r="J300" t="s">
        <v>633</v>
      </c>
      <c r="K300" t="s">
        <v>357</v>
      </c>
    </row>
    <row r="301" spans="1:11" x14ac:dyDescent="0.2">
      <c r="A301" t="s">
        <v>1638</v>
      </c>
      <c r="B301" s="7">
        <v>43799</v>
      </c>
      <c r="C301">
        <v>4897</v>
      </c>
      <c r="D301" t="s">
        <v>92</v>
      </c>
      <c r="E301" t="s">
        <v>638</v>
      </c>
      <c r="F301" t="s">
        <v>816</v>
      </c>
      <c r="G301" t="s">
        <v>303</v>
      </c>
      <c r="H301" t="s">
        <v>740</v>
      </c>
      <c r="I301">
        <v>9</v>
      </c>
      <c r="J301" t="s">
        <v>633</v>
      </c>
      <c r="K301" t="s">
        <v>357</v>
      </c>
    </row>
    <row r="302" spans="1:11" x14ac:dyDescent="0.2">
      <c r="A302" t="s">
        <v>1638</v>
      </c>
      <c r="B302" s="7">
        <v>43800</v>
      </c>
      <c r="C302">
        <v>4897</v>
      </c>
      <c r="D302" t="s">
        <v>92</v>
      </c>
      <c r="E302" t="s">
        <v>638</v>
      </c>
      <c r="F302" t="s">
        <v>816</v>
      </c>
      <c r="G302" t="s">
        <v>303</v>
      </c>
      <c r="H302" t="s">
        <v>740</v>
      </c>
      <c r="I302">
        <v>9</v>
      </c>
      <c r="J302" t="s">
        <v>633</v>
      </c>
      <c r="K302" t="s">
        <v>357</v>
      </c>
    </row>
    <row r="303" spans="1:11" x14ac:dyDescent="0.2">
      <c r="A303" t="s">
        <v>1647</v>
      </c>
      <c r="B303" s="7">
        <v>43794</v>
      </c>
      <c r="C303">
        <v>4901</v>
      </c>
      <c r="D303" t="s">
        <v>108</v>
      </c>
      <c r="E303" t="s">
        <v>626</v>
      </c>
      <c r="F303" t="s">
        <v>661</v>
      </c>
      <c r="G303" t="s">
        <v>312</v>
      </c>
      <c r="H303" t="s">
        <v>694</v>
      </c>
      <c r="I303">
        <v>12</v>
      </c>
      <c r="J303" t="s">
        <v>259</v>
      </c>
      <c r="K303" t="s">
        <v>1642</v>
      </c>
    </row>
    <row r="304" spans="1:11" x14ac:dyDescent="0.2">
      <c r="A304" t="s">
        <v>1647</v>
      </c>
      <c r="B304" s="7">
        <v>43795</v>
      </c>
      <c r="C304">
        <v>4901</v>
      </c>
      <c r="D304" t="s">
        <v>108</v>
      </c>
      <c r="E304" t="s">
        <v>626</v>
      </c>
      <c r="F304" t="s">
        <v>661</v>
      </c>
      <c r="G304" t="s">
        <v>312</v>
      </c>
      <c r="H304" t="s">
        <v>694</v>
      </c>
      <c r="I304">
        <v>12</v>
      </c>
      <c r="J304" t="s">
        <v>259</v>
      </c>
      <c r="K304" t="s">
        <v>1642</v>
      </c>
    </row>
    <row r="305" spans="1:11" x14ac:dyDescent="0.2">
      <c r="A305" t="s">
        <v>1647</v>
      </c>
      <c r="B305" s="7">
        <v>43796</v>
      </c>
      <c r="C305">
        <v>4901</v>
      </c>
      <c r="D305" t="s">
        <v>108</v>
      </c>
      <c r="E305" t="s">
        <v>626</v>
      </c>
      <c r="F305" t="s">
        <v>661</v>
      </c>
      <c r="G305" t="s">
        <v>312</v>
      </c>
      <c r="H305" t="s">
        <v>694</v>
      </c>
      <c r="I305">
        <v>12</v>
      </c>
      <c r="J305" t="s">
        <v>259</v>
      </c>
      <c r="K305" t="s">
        <v>1642</v>
      </c>
    </row>
    <row r="306" spans="1:11" x14ac:dyDescent="0.2">
      <c r="A306" t="s">
        <v>1647</v>
      </c>
      <c r="B306" s="7">
        <v>43797</v>
      </c>
      <c r="C306">
        <v>4901</v>
      </c>
      <c r="D306" t="s">
        <v>108</v>
      </c>
      <c r="E306" t="s">
        <v>626</v>
      </c>
      <c r="F306" t="s">
        <v>661</v>
      </c>
      <c r="G306" t="s">
        <v>312</v>
      </c>
      <c r="H306" t="s">
        <v>694</v>
      </c>
      <c r="I306">
        <v>12</v>
      </c>
      <c r="J306" t="s">
        <v>259</v>
      </c>
      <c r="K306" t="s">
        <v>1642</v>
      </c>
    </row>
    <row r="307" spans="1:11" x14ac:dyDescent="0.2">
      <c r="A307" t="s">
        <v>1647</v>
      </c>
      <c r="B307" s="7">
        <v>43798</v>
      </c>
      <c r="C307">
        <v>4901</v>
      </c>
      <c r="D307" t="s">
        <v>108</v>
      </c>
      <c r="E307" t="s">
        <v>626</v>
      </c>
      <c r="F307" t="s">
        <v>661</v>
      </c>
      <c r="G307" t="s">
        <v>312</v>
      </c>
      <c r="H307" t="s">
        <v>694</v>
      </c>
      <c r="I307">
        <v>12</v>
      </c>
      <c r="J307" t="s">
        <v>259</v>
      </c>
      <c r="K307" t="s">
        <v>1642</v>
      </c>
    </row>
    <row r="308" spans="1:11" x14ac:dyDescent="0.2">
      <c r="A308" t="s">
        <v>1647</v>
      </c>
      <c r="B308" s="7">
        <v>43799</v>
      </c>
      <c r="C308">
        <v>4901</v>
      </c>
      <c r="D308" t="s">
        <v>108</v>
      </c>
      <c r="E308" t="s">
        <v>626</v>
      </c>
      <c r="F308" t="s">
        <v>661</v>
      </c>
      <c r="G308" t="s">
        <v>312</v>
      </c>
      <c r="H308" t="s">
        <v>694</v>
      </c>
      <c r="I308">
        <v>12</v>
      </c>
      <c r="J308" t="s">
        <v>259</v>
      </c>
      <c r="K308" t="s">
        <v>1642</v>
      </c>
    </row>
    <row r="309" spans="1:11" x14ac:dyDescent="0.2">
      <c r="A309" t="s">
        <v>1647</v>
      </c>
      <c r="B309" s="7">
        <v>43800</v>
      </c>
      <c r="C309">
        <v>4901</v>
      </c>
      <c r="D309" t="s">
        <v>108</v>
      </c>
      <c r="E309" t="s">
        <v>626</v>
      </c>
      <c r="F309" t="s">
        <v>661</v>
      </c>
      <c r="G309" t="s">
        <v>312</v>
      </c>
      <c r="H309" t="s">
        <v>694</v>
      </c>
      <c r="I309">
        <v>12</v>
      </c>
      <c r="J309" t="s">
        <v>259</v>
      </c>
      <c r="K309" t="s">
        <v>1642</v>
      </c>
    </row>
    <row r="310" spans="1:11" x14ac:dyDescent="0.2">
      <c r="A310" t="s">
        <v>1645</v>
      </c>
      <c r="B310" s="7">
        <v>43794</v>
      </c>
      <c r="C310">
        <v>4912</v>
      </c>
      <c r="D310" t="s">
        <v>52</v>
      </c>
      <c r="E310" t="s">
        <v>623</v>
      </c>
      <c r="F310" t="s">
        <v>825</v>
      </c>
      <c r="G310" t="s">
        <v>309</v>
      </c>
      <c r="H310" t="s">
        <v>653</v>
      </c>
      <c r="I310">
        <v>22</v>
      </c>
      <c r="J310" t="s">
        <v>620</v>
      </c>
      <c r="K310" t="s">
        <v>258</v>
      </c>
    </row>
    <row r="311" spans="1:11" x14ac:dyDescent="0.2">
      <c r="A311" t="s">
        <v>1645</v>
      </c>
      <c r="B311" s="7">
        <v>43795</v>
      </c>
      <c r="C311">
        <v>4912</v>
      </c>
      <c r="D311" t="s">
        <v>52</v>
      </c>
      <c r="E311" t="s">
        <v>623</v>
      </c>
      <c r="F311" t="s">
        <v>825</v>
      </c>
      <c r="G311" t="s">
        <v>309</v>
      </c>
      <c r="H311" t="s">
        <v>653</v>
      </c>
      <c r="I311">
        <v>22</v>
      </c>
      <c r="J311" t="s">
        <v>620</v>
      </c>
      <c r="K311" t="s">
        <v>258</v>
      </c>
    </row>
    <row r="312" spans="1:11" x14ac:dyDescent="0.2">
      <c r="A312" t="s">
        <v>1645</v>
      </c>
      <c r="B312" s="7">
        <v>43796</v>
      </c>
      <c r="C312">
        <v>4912</v>
      </c>
      <c r="D312" t="s">
        <v>52</v>
      </c>
      <c r="E312" t="s">
        <v>623</v>
      </c>
      <c r="F312" t="s">
        <v>825</v>
      </c>
      <c r="G312" t="s">
        <v>309</v>
      </c>
      <c r="H312" t="s">
        <v>653</v>
      </c>
      <c r="I312">
        <v>22</v>
      </c>
      <c r="J312" t="s">
        <v>620</v>
      </c>
      <c r="K312" t="s">
        <v>258</v>
      </c>
    </row>
    <row r="313" spans="1:11" x14ac:dyDescent="0.2">
      <c r="A313" t="s">
        <v>1645</v>
      </c>
      <c r="B313" s="7">
        <v>43797</v>
      </c>
      <c r="C313">
        <v>4912</v>
      </c>
      <c r="D313" t="s">
        <v>52</v>
      </c>
      <c r="E313" t="s">
        <v>623</v>
      </c>
      <c r="F313" t="s">
        <v>825</v>
      </c>
      <c r="G313" t="s">
        <v>309</v>
      </c>
      <c r="H313" t="s">
        <v>653</v>
      </c>
      <c r="I313">
        <v>22</v>
      </c>
      <c r="J313" t="s">
        <v>620</v>
      </c>
      <c r="K313" t="s">
        <v>258</v>
      </c>
    </row>
    <row r="314" spans="1:11" x14ac:dyDescent="0.2">
      <c r="A314" t="s">
        <v>1645</v>
      </c>
      <c r="B314" s="7">
        <v>43798</v>
      </c>
      <c r="C314">
        <v>4912</v>
      </c>
      <c r="D314" t="s">
        <v>52</v>
      </c>
      <c r="E314" t="s">
        <v>623</v>
      </c>
      <c r="F314" t="s">
        <v>825</v>
      </c>
      <c r="G314" t="s">
        <v>309</v>
      </c>
      <c r="H314" t="s">
        <v>653</v>
      </c>
      <c r="I314">
        <v>22</v>
      </c>
      <c r="J314" t="s">
        <v>620</v>
      </c>
      <c r="K314" t="s">
        <v>258</v>
      </c>
    </row>
    <row r="315" spans="1:11" x14ac:dyDescent="0.2">
      <c r="A315" t="s">
        <v>1645</v>
      </c>
      <c r="B315" s="7">
        <v>43799</v>
      </c>
      <c r="C315">
        <v>4912</v>
      </c>
      <c r="D315" t="s">
        <v>52</v>
      </c>
      <c r="E315" t="s">
        <v>623</v>
      </c>
      <c r="F315" t="s">
        <v>825</v>
      </c>
      <c r="G315" t="s">
        <v>309</v>
      </c>
      <c r="H315" t="s">
        <v>653</v>
      </c>
      <c r="I315">
        <v>22</v>
      </c>
      <c r="J315" t="s">
        <v>620</v>
      </c>
      <c r="K315" t="s">
        <v>1641</v>
      </c>
    </row>
    <row r="316" spans="1:11" x14ac:dyDescent="0.2">
      <c r="A316" t="s">
        <v>1645</v>
      </c>
      <c r="B316" s="7">
        <v>43800</v>
      </c>
      <c r="C316">
        <v>4912</v>
      </c>
      <c r="D316" t="s">
        <v>52</v>
      </c>
      <c r="E316" t="s">
        <v>623</v>
      </c>
      <c r="F316" t="s">
        <v>825</v>
      </c>
      <c r="G316" t="s">
        <v>309</v>
      </c>
      <c r="H316" t="s">
        <v>653</v>
      </c>
      <c r="I316">
        <v>22</v>
      </c>
      <c r="J316" t="s">
        <v>620</v>
      </c>
      <c r="K316" t="s">
        <v>258</v>
      </c>
    </row>
    <row r="317" spans="1:11" x14ac:dyDescent="0.2">
      <c r="A317" t="s">
        <v>1650</v>
      </c>
      <c r="B317" s="7">
        <v>43794</v>
      </c>
      <c r="C317">
        <v>4913</v>
      </c>
      <c r="D317" t="s">
        <v>117</v>
      </c>
      <c r="E317" t="s">
        <v>741</v>
      </c>
      <c r="F317" t="s">
        <v>826</v>
      </c>
      <c r="G317" t="s">
        <v>321</v>
      </c>
      <c r="H317" t="s">
        <v>718</v>
      </c>
      <c r="I317">
        <v>44</v>
      </c>
      <c r="J317" t="s">
        <v>620</v>
      </c>
      <c r="K317" t="s">
        <v>258</v>
      </c>
    </row>
    <row r="318" spans="1:11" x14ac:dyDescent="0.2">
      <c r="A318" t="s">
        <v>1650</v>
      </c>
      <c r="B318" s="7">
        <v>43795</v>
      </c>
      <c r="C318">
        <v>4913</v>
      </c>
      <c r="D318" t="s">
        <v>117</v>
      </c>
      <c r="E318" t="s">
        <v>741</v>
      </c>
      <c r="F318" t="s">
        <v>826</v>
      </c>
      <c r="G318" t="s">
        <v>321</v>
      </c>
      <c r="H318" t="s">
        <v>718</v>
      </c>
      <c r="I318">
        <v>44</v>
      </c>
      <c r="J318" t="s">
        <v>620</v>
      </c>
      <c r="K318" t="s">
        <v>258</v>
      </c>
    </row>
    <row r="319" spans="1:11" x14ac:dyDescent="0.2">
      <c r="A319" t="s">
        <v>1650</v>
      </c>
      <c r="B319" s="7">
        <v>43796</v>
      </c>
      <c r="C319">
        <v>4913</v>
      </c>
      <c r="D319" t="s">
        <v>117</v>
      </c>
      <c r="E319" t="s">
        <v>741</v>
      </c>
      <c r="F319" t="s">
        <v>826</v>
      </c>
      <c r="G319" t="s">
        <v>321</v>
      </c>
      <c r="H319" t="s">
        <v>718</v>
      </c>
      <c r="I319">
        <v>44</v>
      </c>
      <c r="J319" t="s">
        <v>620</v>
      </c>
      <c r="K319" t="s">
        <v>258</v>
      </c>
    </row>
    <row r="320" spans="1:11" x14ac:dyDescent="0.2">
      <c r="A320" t="s">
        <v>1650</v>
      </c>
      <c r="B320" s="7">
        <v>43797</v>
      </c>
      <c r="C320">
        <v>4913</v>
      </c>
      <c r="D320" t="s">
        <v>117</v>
      </c>
      <c r="E320" t="s">
        <v>741</v>
      </c>
      <c r="F320" t="s">
        <v>826</v>
      </c>
      <c r="G320" t="s">
        <v>321</v>
      </c>
      <c r="H320" t="s">
        <v>718</v>
      </c>
      <c r="I320">
        <v>44</v>
      </c>
      <c r="J320" t="s">
        <v>620</v>
      </c>
      <c r="K320" t="s">
        <v>258</v>
      </c>
    </row>
    <row r="321" spans="1:11" x14ac:dyDescent="0.2">
      <c r="A321" t="s">
        <v>1650</v>
      </c>
      <c r="B321" s="7">
        <v>43798</v>
      </c>
      <c r="C321">
        <v>4913</v>
      </c>
      <c r="D321" t="s">
        <v>117</v>
      </c>
      <c r="E321" t="s">
        <v>741</v>
      </c>
      <c r="F321" t="s">
        <v>826</v>
      </c>
      <c r="G321" t="s">
        <v>321</v>
      </c>
      <c r="H321" t="s">
        <v>718</v>
      </c>
      <c r="I321">
        <v>44</v>
      </c>
      <c r="J321" t="s">
        <v>620</v>
      </c>
      <c r="K321" t="s">
        <v>258</v>
      </c>
    </row>
    <row r="322" spans="1:11" x14ac:dyDescent="0.2">
      <c r="A322" t="s">
        <v>1650</v>
      </c>
      <c r="B322" s="7">
        <v>43799</v>
      </c>
      <c r="C322">
        <v>4913</v>
      </c>
      <c r="D322" t="s">
        <v>117</v>
      </c>
      <c r="E322" t="s">
        <v>741</v>
      </c>
      <c r="F322" t="s">
        <v>826</v>
      </c>
      <c r="G322" t="s">
        <v>321</v>
      </c>
      <c r="H322" t="s">
        <v>718</v>
      </c>
      <c r="I322">
        <v>44</v>
      </c>
      <c r="J322" t="s">
        <v>620</v>
      </c>
      <c r="K322" t="s">
        <v>258</v>
      </c>
    </row>
    <row r="323" spans="1:11" x14ac:dyDescent="0.2">
      <c r="A323" t="s">
        <v>1650</v>
      </c>
      <c r="B323" s="7">
        <v>43800</v>
      </c>
      <c r="C323">
        <v>4913</v>
      </c>
      <c r="D323" t="s">
        <v>117</v>
      </c>
      <c r="E323" t="s">
        <v>741</v>
      </c>
      <c r="F323" t="s">
        <v>826</v>
      </c>
      <c r="G323" t="s">
        <v>321</v>
      </c>
      <c r="H323" t="s">
        <v>718</v>
      </c>
      <c r="I323">
        <v>44</v>
      </c>
      <c r="J323" t="s">
        <v>620</v>
      </c>
      <c r="K323" t="s">
        <v>258</v>
      </c>
    </row>
    <row r="324" spans="1:11" x14ac:dyDescent="0.2">
      <c r="A324" t="s">
        <v>1645</v>
      </c>
      <c r="B324" s="7">
        <v>43794</v>
      </c>
      <c r="C324">
        <v>4926</v>
      </c>
      <c r="D324" t="s">
        <v>191</v>
      </c>
      <c r="E324" t="s">
        <v>654</v>
      </c>
      <c r="F324" t="s">
        <v>830</v>
      </c>
      <c r="G324" t="s">
        <v>316</v>
      </c>
      <c r="H324" t="s">
        <v>688</v>
      </c>
      <c r="I324">
        <v>42</v>
      </c>
      <c r="J324" t="s">
        <v>633</v>
      </c>
      <c r="K324" t="s">
        <v>45</v>
      </c>
    </row>
    <row r="325" spans="1:11" x14ac:dyDescent="0.2">
      <c r="A325" t="s">
        <v>1645</v>
      </c>
      <c r="B325" s="7">
        <v>43795</v>
      </c>
      <c r="C325">
        <v>4926</v>
      </c>
      <c r="D325" t="s">
        <v>191</v>
      </c>
      <c r="E325" t="s">
        <v>654</v>
      </c>
      <c r="F325" t="s">
        <v>830</v>
      </c>
      <c r="G325" t="s">
        <v>316</v>
      </c>
      <c r="H325" t="s">
        <v>688</v>
      </c>
      <c r="I325">
        <v>42</v>
      </c>
      <c r="J325" t="s">
        <v>633</v>
      </c>
      <c r="K325" t="s">
        <v>45</v>
      </c>
    </row>
    <row r="326" spans="1:11" x14ac:dyDescent="0.2">
      <c r="A326" t="s">
        <v>1645</v>
      </c>
      <c r="B326" s="7">
        <v>43796</v>
      </c>
      <c r="C326">
        <v>4926</v>
      </c>
      <c r="D326" t="s">
        <v>191</v>
      </c>
      <c r="E326" t="s">
        <v>654</v>
      </c>
      <c r="F326" t="s">
        <v>830</v>
      </c>
      <c r="G326" t="s">
        <v>316</v>
      </c>
      <c r="H326" t="s">
        <v>688</v>
      </c>
      <c r="I326">
        <v>42</v>
      </c>
      <c r="J326" t="s">
        <v>633</v>
      </c>
      <c r="K326" t="s">
        <v>45</v>
      </c>
    </row>
    <row r="327" spans="1:11" x14ac:dyDescent="0.2">
      <c r="A327" t="s">
        <v>1645</v>
      </c>
      <c r="B327" s="7">
        <v>43797</v>
      </c>
      <c r="C327">
        <v>4926</v>
      </c>
      <c r="D327" t="s">
        <v>191</v>
      </c>
      <c r="E327" t="s">
        <v>654</v>
      </c>
      <c r="F327" t="s">
        <v>830</v>
      </c>
      <c r="G327" t="s">
        <v>316</v>
      </c>
      <c r="H327" t="s">
        <v>688</v>
      </c>
      <c r="I327">
        <v>42</v>
      </c>
      <c r="J327" t="s">
        <v>633</v>
      </c>
      <c r="K327" t="s">
        <v>45</v>
      </c>
    </row>
    <row r="328" spans="1:11" x14ac:dyDescent="0.2">
      <c r="A328" t="s">
        <v>1645</v>
      </c>
      <c r="B328" s="7">
        <v>43798</v>
      </c>
      <c r="C328">
        <v>4926</v>
      </c>
      <c r="D328" t="s">
        <v>191</v>
      </c>
      <c r="E328" t="s">
        <v>654</v>
      </c>
      <c r="F328" t="s">
        <v>830</v>
      </c>
      <c r="G328" t="s">
        <v>316</v>
      </c>
      <c r="H328" t="s">
        <v>688</v>
      </c>
      <c r="I328">
        <v>42</v>
      </c>
      <c r="J328" t="s">
        <v>633</v>
      </c>
      <c r="K328" t="s">
        <v>45</v>
      </c>
    </row>
    <row r="329" spans="1:11" x14ac:dyDescent="0.2">
      <c r="A329" t="s">
        <v>1645</v>
      </c>
      <c r="B329" s="7">
        <v>43799</v>
      </c>
      <c r="C329">
        <v>4926</v>
      </c>
      <c r="D329" t="s">
        <v>191</v>
      </c>
      <c r="E329" t="s">
        <v>654</v>
      </c>
      <c r="F329" t="s">
        <v>830</v>
      </c>
      <c r="G329" t="s">
        <v>316</v>
      </c>
      <c r="H329" t="s">
        <v>688</v>
      </c>
      <c r="I329">
        <v>42</v>
      </c>
      <c r="J329" t="s">
        <v>633</v>
      </c>
      <c r="K329" t="s">
        <v>45</v>
      </c>
    </row>
    <row r="330" spans="1:11" x14ac:dyDescent="0.2">
      <c r="A330" t="s">
        <v>1645</v>
      </c>
      <c r="B330" s="7">
        <v>43800</v>
      </c>
      <c r="C330">
        <v>4926</v>
      </c>
      <c r="D330" t="s">
        <v>191</v>
      </c>
      <c r="E330" t="s">
        <v>654</v>
      </c>
      <c r="F330" t="s">
        <v>830</v>
      </c>
      <c r="G330" t="s">
        <v>316</v>
      </c>
      <c r="H330" t="s">
        <v>688</v>
      </c>
      <c r="I330">
        <v>42</v>
      </c>
      <c r="J330" t="s">
        <v>633</v>
      </c>
      <c r="K330" t="s">
        <v>45</v>
      </c>
    </row>
    <row r="331" spans="1:11" x14ac:dyDescent="0.2">
      <c r="A331" t="s">
        <v>1649</v>
      </c>
      <c r="B331" s="7">
        <v>43794</v>
      </c>
      <c r="C331">
        <v>5007</v>
      </c>
      <c r="D331" t="s">
        <v>41</v>
      </c>
      <c r="E331" t="s">
        <v>666</v>
      </c>
      <c r="F331" t="s">
        <v>790</v>
      </c>
      <c r="G331" t="s">
        <v>295</v>
      </c>
      <c r="H331" t="s">
        <v>42</v>
      </c>
      <c r="I331">
        <v>3</v>
      </c>
      <c r="J331" t="s">
        <v>633</v>
      </c>
      <c r="K331" t="s">
        <v>45</v>
      </c>
    </row>
    <row r="332" spans="1:11" x14ac:dyDescent="0.2">
      <c r="A332" t="s">
        <v>1649</v>
      </c>
      <c r="B332" s="7">
        <v>43795</v>
      </c>
      <c r="C332">
        <v>5007</v>
      </c>
      <c r="D332" t="s">
        <v>41</v>
      </c>
      <c r="E332" t="s">
        <v>666</v>
      </c>
      <c r="F332" t="s">
        <v>790</v>
      </c>
      <c r="G332" t="s">
        <v>295</v>
      </c>
      <c r="H332" t="s">
        <v>42</v>
      </c>
      <c r="I332">
        <v>3</v>
      </c>
      <c r="J332" t="s">
        <v>633</v>
      </c>
      <c r="K332" t="s">
        <v>45</v>
      </c>
    </row>
    <row r="333" spans="1:11" x14ac:dyDescent="0.2">
      <c r="A333" t="s">
        <v>1649</v>
      </c>
      <c r="B333" s="7">
        <v>43796</v>
      </c>
      <c r="C333">
        <v>5007</v>
      </c>
      <c r="D333" t="s">
        <v>41</v>
      </c>
      <c r="E333" t="s">
        <v>666</v>
      </c>
      <c r="F333" t="s">
        <v>790</v>
      </c>
      <c r="G333" t="s">
        <v>295</v>
      </c>
      <c r="H333" t="s">
        <v>42</v>
      </c>
      <c r="I333">
        <v>3</v>
      </c>
      <c r="J333" t="s">
        <v>633</v>
      </c>
      <c r="K333" t="s">
        <v>45</v>
      </c>
    </row>
    <row r="334" spans="1:11" x14ac:dyDescent="0.2">
      <c r="A334" t="s">
        <v>1649</v>
      </c>
      <c r="B334" s="7">
        <v>43797</v>
      </c>
      <c r="C334">
        <v>5007</v>
      </c>
      <c r="D334" t="s">
        <v>41</v>
      </c>
      <c r="E334" t="s">
        <v>666</v>
      </c>
      <c r="F334" t="s">
        <v>790</v>
      </c>
      <c r="G334" t="s">
        <v>295</v>
      </c>
      <c r="H334" t="s">
        <v>42</v>
      </c>
      <c r="I334">
        <v>3</v>
      </c>
      <c r="J334" t="s">
        <v>633</v>
      </c>
      <c r="K334" t="s">
        <v>45</v>
      </c>
    </row>
    <row r="335" spans="1:11" x14ac:dyDescent="0.2">
      <c r="A335" t="s">
        <v>1649</v>
      </c>
      <c r="B335" s="7">
        <v>43798</v>
      </c>
      <c r="C335">
        <v>5007</v>
      </c>
      <c r="D335" t="s">
        <v>41</v>
      </c>
      <c r="E335" t="s">
        <v>666</v>
      </c>
      <c r="F335" t="s">
        <v>790</v>
      </c>
      <c r="G335" t="s">
        <v>295</v>
      </c>
      <c r="H335" t="s">
        <v>42</v>
      </c>
      <c r="I335">
        <v>3</v>
      </c>
      <c r="J335" t="s">
        <v>633</v>
      </c>
      <c r="K335" t="s">
        <v>45</v>
      </c>
    </row>
    <row r="336" spans="1:11" x14ac:dyDescent="0.2">
      <c r="A336" t="s">
        <v>1649</v>
      </c>
      <c r="B336" s="7">
        <v>43799</v>
      </c>
      <c r="C336">
        <v>5007</v>
      </c>
      <c r="D336" t="s">
        <v>41</v>
      </c>
      <c r="E336" t="s">
        <v>666</v>
      </c>
      <c r="F336" t="s">
        <v>790</v>
      </c>
      <c r="G336" t="s">
        <v>295</v>
      </c>
      <c r="H336" t="s">
        <v>42</v>
      </c>
      <c r="I336">
        <v>3</v>
      </c>
      <c r="J336" t="s">
        <v>633</v>
      </c>
      <c r="K336" t="s">
        <v>45</v>
      </c>
    </row>
    <row r="337" spans="1:11" x14ac:dyDescent="0.2">
      <c r="A337" t="s">
        <v>1649</v>
      </c>
      <c r="B337" s="7">
        <v>43800</v>
      </c>
      <c r="C337">
        <v>5007</v>
      </c>
      <c r="D337" t="s">
        <v>41</v>
      </c>
      <c r="E337" t="s">
        <v>666</v>
      </c>
      <c r="F337" t="s">
        <v>790</v>
      </c>
      <c r="G337" t="s">
        <v>295</v>
      </c>
      <c r="H337" t="s">
        <v>42</v>
      </c>
      <c r="I337">
        <v>3</v>
      </c>
      <c r="J337" t="s">
        <v>633</v>
      </c>
      <c r="K337" t="s">
        <v>45</v>
      </c>
    </row>
    <row r="338" spans="1:11" x14ac:dyDescent="0.2">
      <c r="A338" t="s">
        <v>1648</v>
      </c>
      <c r="B338" s="7">
        <v>43794</v>
      </c>
      <c r="C338">
        <v>5009</v>
      </c>
      <c r="D338" t="s">
        <v>63</v>
      </c>
      <c r="E338" t="s">
        <v>741</v>
      </c>
      <c r="F338" t="s">
        <v>836</v>
      </c>
      <c r="G338" t="s">
        <v>316</v>
      </c>
      <c r="H338" t="s">
        <v>688</v>
      </c>
      <c r="I338">
        <v>3</v>
      </c>
      <c r="J338" t="s">
        <v>258</v>
      </c>
      <c r="K338" t="s">
        <v>1641</v>
      </c>
    </row>
    <row r="339" spans="1:11" x14ac:dyDescent="0.2">
      <c r="A339" t="s">
        <v>1648</v>
      </c>
      <c r="B339" s="7">
        <v>43795</v>
      </c>
      <c r="C339">
        <v>5009</v>
      </c>
      <c r="D339" t="s">
        <v>63</v>
      </c>
      <c r="E339" t="s">
        <v>741</v>
      </c>
      <c r="F339" t="s">
        <v>836</v>
      </c>
      <c r="G339" t="s">
        <v>316</v>
      </c>
      <c r="H339" t="s">
        <v>688</v>
      </c>
      <c r="I339">
        <v>3</v>
      </c>
      <c r="J339" t="s">
        <v>258</v>
      </c>
      <c r="K339" t="s">
        <v>258</v>
      </c>
    </row>
    <row r="340" spans="1:11" x14ac:dyDescent="0.2">
      <c r="A340" t="s">
        <v>1648</v>
      </c>
      <c r="B340" s="7">
        <v>43796</v>
      </c>
      <c r="C340">
        <v>5009</v>
      </c>
      <c r="D340" t="s">
        <v>63</v>
      </c>
      <c r="E340" t="s">
        <v>741</v>
      </c>
      <c r="F340" t="s">
        <v>836</v>
      </c>
      <c r="G340" t="s">
        <v>316</v>
      </c>
      <c r="H340" t="s">
        <v>688</v>
      </c>
      <c r="I340">
        <v>3</v>
      </c>
      <c r="J340" t="s">
        <v>258</v>
      </c>
      <c r="K340" t="s">
        <v>258</v>
      </c>
    </row>
    <row r="341" spans="1:11" x14ac:dyDescent="0.2">
      <c r="A341" t="s">
        <v>1648</v>
      </c>
      <c r="B341" s="7">
        <v>43797</v>
      </c>
      <c r="C341">
        <v>5009</v>
      </c>
      <c r="D341" t="s">
        <v>63</v>
      </c>
      <c r="E341" t="s">
        <v>741</v>
      </c>
      <c r="F341" t="s">
        <v>836</v>
      </c>
      <c r="G341" t="s">
        <v>316</v>
      </c>
      <c r="H341" t="s">
        <v>688</v>
      </c>
      <c r="I341">
        <v>3</v>
      </c>
      <c r="J341" t="s">
        <v>258</v>
      </c>
      <c r="K341" t="s">
        <v>258</v>
      </c>
    </row>
    <row r="342" spans="1:11" x14ac:dyDescent="0.2">
      <c r="A342" t="s">
        <v>1648</v>
      </c>
      <c r="B342" s="7">
        <v>43798</v>
      </c>
      <c r="C342">
        <v>5009</v>
      </c>
      <c r="D342" t="s">
        <v>63</v>
      </c>
      <c r="E342" t="s">
        <v>741</v>
      </c>
      <c r="F342" t="s">
        <v>836</v>
      </c>
      <c r="G342" t="s">
        <v>316</v>
      </c>
      <c r="H342" t="s">
        <v>688</v>
      </c>
      <c r="I342">
        <v>3</v>
      </c>
      <c r="J342" t="s">
        <v>258</v>
      </c>
      <c r="K342" t="s">
        <v>258</v>
      </c>
    </row>
    <row r="343" spans="1:11" x14ac:dyDescent="0.2">
      <c r="A343" t="s">
        <v>1648</v>
      </c>
      <c r="B343" s="7">
        <v>43799</v>
      </c>
      <c r="C343">
        <v>5009</v>
      </c>
      <c r="D343" t="s">
        <v>63</v>
      </c>
      <c r="E343" t="s">
        <v>741</v>
      </c>
      <c r="F343" t="s">
        <v>836</v>
      </c>
      <c r="G343" t="s">
        <v>316</v>
      </c>
      <c r="H343" t="s">
        <v>688</v>
      </c>
      <c r="I343">
        <v>3</v>
      </c>
      <c r="J343" t="s">
        <v>258</v>
      </c>
      <c r="K343" t="s">
        <v>258</v>
      </c>
    </row>
    <row r="344" spans="1:11" x14ac:dyDescent="0.2">
      <c r="A344" t="s">
        <v>1648</v>
      </c>
      <c r="B344" s="7">
        <v>43800</v>
      </c>
      <c r="C344">
        <v>5009</v>
      </c>
      <c r="D344" t="s">
        <v>63</v>
      </c>
      <c r="E344" t="s">
        <v>741</v>
      </c>
      <c r="F344" t="s">
        <v>836</v>
      </c>
      <c r="G344" t="s">
        <v>316</v>
      </c>
      <c r="H344" t="s">
        <v>688</v>
      </c>
      <c r="I344">
        <v>3</v>
      </c>
      <c r="J344" t="s">
        <v>258</v>
      </c>
      <c r="K344" t="s">
        <v>258</v>
      </c>
    </row>
    <row r="345" spans="1:11" x14ac:dyDescent="0.2">
      <c r="A345" t="s">
        <v>1648</v>
      </c>
      <c r="B345" s="7">
        <v>43794</v>
      </c>
      <c r="C345">
        <v>5012</v>
      </c>
      <c r="D345" t="s">
        <v>36</v>
      </c>
      <c r="E345" t="s">
        <v>654</v>
      </c>
      <c r="F345" t="s">
        <v>839</v>
      </c>
      <c r="G345" t="s">
        <v>327</v>
      </c>
      <c r="H345" t="s">
        <v>632</v>
      </c>
      <c r="I345">
        <v>0</v>
      </c>
      <c r="J345" t="s">
        <v>258</v>
      </c>
      <c r="K345" t="s">
        <v>258</v>
      </c>
    </row>
    <row r="346" spans="1:11" x14ac:dyDescent="0.2">
      <c r="A346" t="s">
        <v>1648</v>
      </c>
      <c r="B346" s="7">
        <v>43795</v>
      </c>
      <c r="C346">
        <v>5012</v>
      </c>
      <c r="D346" t="s">
        <v>36</v>
      </c>
      <c r="E346" t="s">
        <v>654</v>
      </c>
      <c r="F346" t="s">
        <v>839</v>
      </c>
      <c r="G346" t="s">
        <v>327</v>
      </c>
      <c r="H346" t="s">
        <v>632</v>
      </c>
      <c r="I346">
        <v>0</v>
      </c>
      <c r="J346" t="s">
        <v>258</v>
      </c>
      <c r="K346" t="s">
        <v>258</v>
      </c>
    </row>
    <row r="347" spans="1:11" x14ac:dyDescent="0.2">
      <c r="A347" t="s">
        <v>1648</v>
      </c>
      <c r="B347" s="7">
        <v>43796</v>
      </c>
      <c r="C347">
        <v>5012</v>
      </c>
      <c r="D347" t="s">
        <v>36</v>
      </c>
      <c r="E347" t="s">
        <v>654</v>
      </c>
      <c r="F347" t="s">
        <v>839</v>
      </c>
      <c r="G347" t="s">
        <v>327</v>
      </c>
      <c r="H347" t="s">
        <v>632</v>
      </c>
      <c r="I347">
        <v>0</v>
      </c>
      <c r="J347" t="s">
        <v>258</v>
      </c>
      <c r="K347" t="s">
        <v>258</v>
      </c>
    </row>
    <row r="348" spans="1:11" x14ac:dyDescent="0.2">
      <c r="A348" t="s">
        <v>1648</v>
      </c>
      <c r="B348" s="7">
        <v>43797</v>
      </c>
      <c r="C348">
        <v>5012</v>
      </c>
      <c r="D348" t="s">
        <v>36</v>
      </c>
      <c r="E348" t="s">
        <v>654</v>
      </c>
      <c r="F348" t="s">
        <v>839</v>
      </c>
      <c r="G348" t="s">
        <v>327</v>
      </c>
      <c r="H348" t="s">
        <v>632</v>
      </c>
      <c r="I348">
        <v>0</v>
      </c>
      <c r="J348" t="s">
        <v>258</v>
      </c>
      <c r="K348" t="s">
        <v>258</v>
      </c>
    </row>
    <row r="349" spans="1:11" x14ac:dyDescent="0.2">
      <c r="A349" t="s">
        <v>1648</v>
      </c>
      <c r="B349" s="7">
        <v>43798</v>
      </c>
      <c r="C349">
        <v>5012</v>
      </c>
      <c r="D349" t="s">
        <v>36</v>
      </c>
      <c r="E349" t="s">
        <v>654</v>
      </c>
      <c r="F349" t="s">
        <v>839</v>
      </c>
      <c r="G349" t="s">
        <v>327</v>
      </c>
      <c r="H349" t="s">
        <v>632</v>
      </c>
      <c r="I349">
        <v>0</v>
      </c>
      <c r="J349" t="s">
        <v>258</v>
      </c>
      <c r="K349" t="s">
        <v>258</v>
      </c>
    </row>
    <row r="350" spans="1:11" x14ac:dyDescent="0.2">
      <c r="A350" t="s">
        <v>1648</v>
      </c>
      <c r="B350" s="7">
        <v>43799</v>
      </c>
      <c r="C350">
        <v>5012</v>
      </c>
      <c r="D350" t="s">
        <v>36</v>
      </c>
      <c r="E350" t="s">
        <v>654</v>
      </c>
      <c r="F350" t="s">
        <v>839</v>
      </c>
      <c r="G350" t="s">
        <v>327</v>
      </c>
      <c r="H350" t="s">
        <v>632</v>
      </c>
      <c r="I350">
        <v>0</v>
      </c>
      <c r="J350" t="s">
        <v>258</v>
      </c>
      <c r="K350" t="s">
        <v>258</v>
      </c>
    </row>
    <row r="351" spans="1:11" x14ac:dyDescent="0.2">
      <c r="A351" t="s">
        <v>1648</v>
      </c>
      <c r="B351" s="7">
        <v>43800</v>
      </c>
      <c r="C351">
        <v>5012</v>
      </c>
      <c r="D351" t="s">
        <v>36</v>
      </c>
      <c r="E351" t="s">
        <v>654</v>
      </c>
      <c r="F351" t="s">
        <v>839</v>
      </c>
      <c r="G351" t="s">
        <v>327</v>
      </c>
      <c r="H351" t="s">
        <v>632</v>
      </c>
      <c r="I351">
        <v>0</v>
      </c>
      <c r="J351" t="s">
        <v>258</v>
      </c>
      <c r="K351" t="s">
        <v>1641</v>
      </c>
    </row>
    <row r="352" spans="1:11" x14ac:dyDescent="0.2">
      <c r="A352" t="s">
        <v>1651</v>
      </c>
      <c r="B352" s="7">
        <v>43794</v>
      </c>
      <c r="C352">
        <v>5013</v>
      </c>
      <c r="D352" t="s">
        <v>167</v>
      </c>
      <c r="E352" t="s">
        <v>800</v>
      </c>
      <c r="F352" t="s">
        <v>840</v>
      </c>
      <c r="G352" t="s">
        <v>325</v>
      </c>
      <c r="H352" t="s">
        <v>673</v>
      </c>
      <c r="I352">
        <v>40</v>
      </c>
      <c r="J352" t="s">
        <v>259</v>
      </c>
      <c r="K352" t="s">
        <v>259</v>
      </c>
    </row>
    <row r="353" spans="1:11" x14ac:dyDescent="0.2">
      <c r="A353" t="s">
        <v>1651</v>
      </c>
      <c r="B353" s="7">
        <v>43795</v>
      </c>
      <c r="C353">
        <v>5013</v>
      </c>
      <c r="D353" t="s">
        <v>167</v>
      </c>
      <c r="E353" t="s">
        <v>800</v>
      </c>
      <c r="F353" t="s">
        <v>840</v>
      </c>
      <c r="G353" t="s">
        <v>325</v>
      </c>
      <c r="H353" t="s">
        <v>673</v>
      </c>
      <c r="I353">
        <v>40</v>
      </c>
      <c r="J353" t="s">
        <v>259</v>
      </c>
      <c r="K353" t="s">
        <v>1641</v>
      </c>
    </row>
    <row r="354" spans="1:11" x14ac:dyDescent="0.2">
      <c r="A354" t="s">
        <v>1651</v>
      </c>
      <c r="B354" s="7">
        <v>43796</v>
      </c>
      <c r="C354">
        <v>5013</v>
      </c>
      <c r="D354" t="s">
        <v>167</v>
      </c>
      <c r="E354" t="s">
        <v>800</v>
      </c>
      <c r="F354" t="s">
        <v>840</v>
      </c>
      <c r="G354" t="s">
        <v>325</v>
      </c>
      <c r="H354" t="s">
        <v>673</v>
      </c>
      <c r="I354">
        <v>40</v>
      </c>
      <c r="J354" t="s">
        <v>259</v>
      </c>
      <c r="K354" t="s">
        <v>259</v>
      </c>
    </row>
    <row r="355" spans="1:11" x14ac:dyDescent="0.2">
      <c r="A355" t="s">
        <v>1651</v>
      </c>
      <c r="B355" s="7">
        <v>43797</v>
      </c>
      <c r="C355">
        <v>5013</v>
      </c>
      <c r="D355" t="s">
        <v>167</v>
      </c>
      <c r="E355" t="s">
        <v>800</v>
      </c>
      <c r="F355" t="s">
        <v>840</v>
      </c>
      <c r="G355" t="s">
        <v>325</v>
      </c>
      <c r="H355" t="s">
        <v>673</v>
      </c>
      <c r="I355">
        <v>40</v>
      </c>
      <c r="J355" t="s">
        <v>259</v>
      </c>
      <c r="K355" t="s">
        <v>1641</v>
      </c>
    </row>
    <row r="356" spans="1:11" x14ac:dyDescent="0.2">
      <c r="A356" t="s">
        <v>1651</v>
      </c>
      <c r="B356" s="7">
        <v>43798</v>
      </c>
      <c r="C356">
        <v>5013</v>
      </c>
      <c r="D356" t="s">
        <v>167</v>
      </c>
      <c r="E356" t="s">
        <v>800</v>
      </c>
      <c r="F356" t="s">
        <v>840</v>
      </c>
      <c r="G356" t="s">
        <v>325</v>
      </c>
      <c r="H356" t="s">
        <v>673</v>
      </c>
      <c r="I356">
        <v>40</v>
      </c>
      <c r="J356" t="s">
        <v>259</v>
      </c>
      <c r="K356" t="s">
        <v>1641</v>
      </c>
    </row>
    <row r="357" spans="1:11" x14ac:dyDescent="0.2">
      <c r="A357" t="s">
        <v>1651</v>
      </c>
      <c r="B357" s="7">
        <v>43799</v>
      </c>
      <c r="C357">
        <v>5013</v>
      </c>
      <c r="D357" t="s">
        <v>167</v>
      </c>
      <c r="E357" t="s">
        <v>800</v>
      </c>
      <c r="F357" t="s">
        <v>840</v>
      </c>
      <c r="G357" t="s">
        <v>325</v>
      </c>
      <c r="H357" t="s">
        <v>673</v>
      </c>
      <c r="I357">
        <v>40</v>
      </c>
      <c r="J357" t="s">
        <v>259</v>
      </c>
      <c r="K357" t="s">
        <v>259</v>
      </c>
    </row>
    <row r="358" spans="1:11" x14ac:dyDescent="0.2">
      <c r="A358" t="s">
        <v>1651</v>
      </c>
      <c r="B358" s="7">
        <v>43800</v>
      </c>
      <c r="C358">
        <v>5013</v>
      </c>
      <c r="D358" t="s">
        <v>167</v>
      </c>
      <c r="E358" t="s">
        <v>800</v>
      </c>
      <c r="F358" t="s">
        <v>840</v>
      </c>
      <c r="G358" t="s">
        <v>325</v>
      </c>
      <c r="H358" t="s">
        <v>673</v>
      </c>
      <c r="I358">
        <v>40</v>
      </c>
      <c r="J358" t="s">
        <v>259</v>
      </c>
      <c r="K358" t="s">
        <v>1641</v>
      </c>
    </row>
    <row r="359" spans="1:11" x14ac:dyDescent="0.2">
      <c r="A359" t="s">
        <v>1638</v>
      </c>
      <c r="B359" s="7">
        <v>43794</v>
      </c>
      <c r="C359">
        <v>5015</v>
      </c>
      <c r="D359" t="s">
        <v>54</v>
      </c>
      <c r="E359" t="s">
        <v>666</v>
      </c>
      <c r="F359" t="s">
        <v>842</v>
      </c>
      <c r="G359" t="s">
        <v>301</v>
      </c>
      <c r="H359" t="s">
        <v>636</v>
      </c>
      <c r="I359">
        <v>0</v>
      </c>
      <c r="J359" t="s">
        <v>633</v>
      </c>
      <c r="K359" t="s">
        <v>45</v>
      </c>
    </row>
    <row r="360" spans="1:11" x14ac:dyDescent="0.2">
      <c r="A360" t="s">
        <v>1638</v>
      </c>
      <c r="B360" s="7">
        <v>43795</v>
      </c>
      <c r="C360">
        <v>5015</v>
      </c>
      <c r="D360" t="s">
        <v>54</v>
      </c>
      <c r="E360" t="s">
        <v>666</v>
      </c>
      <c r="F360" t="s">
        <v>842</v>
      </c>
      <c r="G360" t="s">
        <v>301</v>
      </c>
      <c r="H360" t="s">
        <v>636</v>
      </c>
      <c r="I360">
        <v>0</v>
      </c>
      <c r="J360" t="s">
        <v>633</v>
      </c>
      <c r="K360" t="s">
        <v>45</v>
      </c>
    </row>
    <row r="361" spans="1:11" x14ac:dyDescent="0.2">
      <c r="A361" t="s">
        <v>1638</v>
      </c>
      <c r="B361" s="7">
        <v>43796</v>
      </c>
      <c r="C361">
        <v>5015</v>
      </c>
      <c r="D361" t="s">
        <v>54</v>
      </c>
      <c r="E361" t="s">
        <v>666</v>
      </c>
      <c r="F361" t="s">
        <v>842</v>
      </c>
      <c r="G361" t="s">
        <v>301</v>
      </c>
      <c r="H361" t="s">
        <v>636</v>
      </c>
      <c r="I361">
        <v>0</v>
      </c>
      <c r="J361" t="s">
        <v>633</v>
      </c>
      <c r="K361" t="s">
        <v>45</v>
      </c>
    </row>
    <row r="362" spans="1:11" x14ac:dyDescent="0.2">
      <c r="A362" t="s">
        <v>1638</v>
      </c>
      <c r="B362" s="7">
        <v>43797</v>
      </c>
      <c r="C362">
        <v>5015</v>
      </c>
      <c r="D362" t="s">
        <v>54</v>
      </c>
      <c r="E362" t="s">
        <v>666</v>
      </c>
      <c r="F362" t="s">
        <v>842</v>
      </c>
      <c r="G362" t="s">
        <v>301</v>
      </c>
      <c r="H362" t="s">
        <v>636</v>
      </c>
      <c r="I362">
        <v>0</v>
      </c>
      <c r="J362" t="s">
        <v>633</v>
      </c>
      <c r="K362" t="s">
        <v>45</v>
      </c>
    </row>
    <row r="363" spans="1:11" x14ac:dyDescent="0.2">
      <c r="A363" t="s">
        <v>1638</v>
      </c>
      <c r="B363" s="7">
        <v>43798</v>
      </c>
      <c r="C363">
        <v>5015</v>
      </c>
      <c r="D363" t="s">
        <v>54</v>
      </c>
      <c r="E363" t="s">
        <v>666</v>
      </c>
      <c r="F363" t="s">
        <v>842</v>
      </c>
      <c r="G363" t="s">
        <v>301</v>
      </c>
      <c r="H363" t="s">
        <v>636</v>
      </c>
      <c r="I363">
        <v>0</v>
      </c>
      <c r="J363" t="s">
        <v>633</v>
      </c>
      <c r="K363" t="s">
        <v>259</v>
      </c>
    </row>
    <row r="364" spans="1:11" x14ac:dyDescent="0.2">
      <c r="A364" t="s">
        <v>1638</v>
      </c>
      <c r="B364" s="7">
        <v>43799</v>
      </c>
      <c r="C364">
        <v>5015</v>
      </c>
      <c r="D364" t="s">
        <v>54</v>
      </c>
      <c r="E364" t="s">
        <v>666</v>
      </c>
      <c r="F364" t="s">
        <v>842</v>
      </c>
      <c r="G364" t="s">
        <v>301</v>
      </c>
      <c r="H364" t="s">
        <v>636</v>
      </c>
      <c r="I364">
        <v>0</v>
      </c>
      <c r="J364" t="s">
        <v>633</v>
      </c>
      <c r="K364" t="s">
        <v>45</v>
      </c>
    </row>
    <row r="365" spans="1:11" x14ac:dyDescent="0.2">
      <c r="A365" t="s">
        <v>1638</v>
      </c>
      <c r="B365" s="7">
        <v>43800</v>
      </c>
      <c r="C365">
        <v>5015</v>
      </c>
      <c r="D365" t="s">
        <v>54</v>
      </c>
      <c r="E365" t="s">
        <v>666</v>
      </c>
      <c r="F365" t="s">
        <v>842</v>
      </c>
      <c r="G365" t="s">
        <v>301</v>
      </c>
      <c r="H365" t="s">
        <v>636</v>
      </c>
      <c r="I365">
        <v>0</v>
      </c>
      <c r="J365" t="s">
        <v>633</v>
      </c>
      <c r="K365" t="s">
        <v>45</v>
      </c>
    </row>
    <row r="366" spans="1:11" x14ac:dyDescent="0.2">
      <c r="A366" t="s">
        <v>1651</v>
      </c>
      <c r="B366" s="7">
        <v>43794</v>
      </c>
      <c r="C366">
        <v>5018</v>
      </c>
      <c r="D366" t="s">
        <v>101</v>
      </c>
      <c r="E366" t="s">
        <v>623</v>
      </c>
      <c r="F366" t="s">
        <v>844</v>
      </c>
      <c r="G366" t="s">
        <v>300</v>
      </c>
      <c r="H366" t="s">
        <v>796</v>
      </c>
      <c r="I366">
        <v>26</v>
      </c>
      <c r="J366" t="s">
        <v>620</v>
      </c>
      <c r="K366" t="s">
        <v>258</v>
      </c>
    </row>
    <row r="367" spans="1:11" x14ac:dyDescent="0.2">
      <c r="A367" t="s">
        <v>1651</v>
      </c>
      <c r="B367" s="7">
        <v>43795</v>
      </c>
      <c r="C367">
        <v>5018</v>
      </c>
      <c r="D367" t="s">
        <v>101</v>
      </c>
      <c r="E367" t="s">
        <v>623</v>
      </c>
      <c r="F367" t="s">
        <v>844</v>
      </c>
      <c r="G367" t="s">
        <v>300</v>
      </c>
      <c r="H367" t="s">
        <v>796</v>
      </c>
      <c r="I367">
        <v>26</v>
      </c>
      <c r="J367" t="s">
        <v>620</v>
      </c>
      <c r="K367" t="s">
        <v>258</v>
      </c>
    </row>
    <row r="368" spans="1:11" x14ac:dyDescent="0.2">
      <c r="A368" t="s">
        <v>1651</v>
      </c>
      <c r="B368" s="7">
        <v>43796</v>
      </c>
      <c r="C368">
        <v>5018</v>
      </c>
      <c r="D368" t="s">
        <v>101</v>
      </c>
      <c r="E368" t="s">
        <v>623</v>
      </c>
      <c r="F368" t="s">
        <v>844</v>
      </c>
      <c r="G368" t="s">
        <v>300</v>
      </c>
      <c r="H368" t="s">
        <v>796</v>
      </c>
      <c r="I368">
        <v>26</v>
      </c>
      <c r="J368" t="s">
        <v>620</v>
      </c>
      <c r="K368" t="s">
        <v>258</v>
      </c>
    </row>
    <row r="369" spans="1:11" x14ac:dyDescent="0.2">
      <c r="A369" t="s">
        <v>1651</v>
      </c>
      <c r="B369" s="7">
        <v>43797</v>
      </c>
      <c r="C369">
        <v>5018</v>
      </c>
      <c r="D369" t="s">
        <v>101</v>
      </c>
      <c r="E369" t="s">
        <v>623</v>
      </c>
      <c r="F369" t="s">
        <v>844</v>
      </c>
      <c r="G369" t="s">
        <v>300</v>
      </c>
      <c r="H369" t="s">
        <v>796</v>
      </c>
      <c r="I369">
        <v>26</v>
      </c>
      <c r="J369" t="s">
        <v>620</v>
      </c>
      <c r="K369" t="s">
        <v>258</v>
      </c>
    </row>
    <row r="370" spans="1:11" x14ac:dyDescent="0.2">
      <c r="A370" t="s">
        <v>1651</v>
      </c>
      <c r="B370" s="7">
        <v>43798</v>
      </c>
      <c r="C370">
        <v>5018</v>
      </c>
      <c r="D370" t="s">
        <v>101</v>
      </c>
      <c r="E370" t="s">
        <v>623</v>
      </c>
      <c r="F370" t="s">
        <v>844</v>
      </c>
      <c r="G370" t="s">
        <v>300</v>
      </c>
      <c r="H370" t="s">
        <v>796</v>
      </c>
      <c r="I370">
        <v>26</v>
      </c>
      <c r="J370" t="s">
        <v>620</v>
      </c>
      <c r="K370" t="s">
        <v>258</v>
      </c>
    </row>
    <row r="371" spans="1:11" x14ac:dyDescent="0.2">
      <c r="A371" t="s">
        <v>1651</v>
      </c>
      <c r="B371" s="7">
        <v>43799</v>
      </c>
      <c r="C371">
        <v>5018</v>
      </c>
      <c r="D371" t="s">
        <v>101</v>
      </c>
      <c r="E371" t="s">
        <v>623</v>
      </c>
      <c r="F371" t="s">
        <v>844</v>
      </c>
      <c r="G371" t="s">
        <v>300</v>
      </c>
      <c r="H371" t="s">
        <v>796</v>
      </c>
      <c r="I371">
        <v>26</v>
      </c>
      <c r="J371" t="s">
        <v>620</v>
      </c>
      <c r="K371" t="s">
        <v>258</v>
      </c>
    </row>
    <row r="372" spans="1:11" x14ac:dyDescent="0.2">
      <c r="A372" t="s">
        <v>1651</v>
      </c>
      <c r="B372" s="7">
        <v>43800</v>
      </c>
      <c r="C372">
        <v>5018</v>
      </c>
      <c r="D372" t="s">
        <v>101</v>
      </c>
      <c r="E372" t="s">
        <v>623</v>
      </c>
      <c r="F372" t="s">
        <v>844</v>
      </c>
      <c r="G372" t="s">
        <v>300</v>
      </c>
      <c r="H372" t="s">
        <v>796</v>
      </c>
      <c r="I372">
        <v>26</v>
      </c>
      <c r="J372" t="s">
        <v>620</v>
      </c>
      <c r="K372" t="s">
        <v>258</v>
      </c>
    </row>
    <row r="373" spans="1:11" x14ac:dyDescent="0.2">
      <c r="A373" t="s">
        <v>1650</v>
      </c>
      <c r="B373" s="7">
        <v>43794</v>
      </c>
      <c r="C373">
        <v>5054</v>
      </c>
      <c r="D373" t="s">
        <v>165</v>
      </c>
      <c r="E373" t="s">
        <v>690</v>
      </c>
      <c r="F373" t="s">
        <v>849</v>
      </c>
      <c r="G373" t="s">
        <v>303</v>
      </c>
      <c r="H373" t="s">
        <v>740</v>
      </c>
      <c r="I373">
        <v>10</v>
      </c>
      <c r="J373" t="s">
        <v>620</v>
      </c>
      <c r="K373" t="s">
        <v>258</v>
      </c>
    </row>
    <row r="374" spans="1:11" x14ac:dyDescent="0.2">
      <c r="A374" t="s">
        <v>1650</v>
      </c>
      <c r="B374" s="7">
        <v>43795</v>
      </c>
      <c r="C374">
        <v>5054</v>
      </c>
      <c r="D374" t="s">
        <v>165</v>
      </c>
      <c r="E374" t="s">
        <v>690</v>
      </c>
      <c r="F374" t="s">
        <v>849</v>
      </c>
      <c r="G374" t="s">
        <v>303</v>
      </c>
      <c r="H374" t="s">
        <v>740</v>
      </c>
      <c r="I374">
        <v>10</v>
      </c>
      <c r="J374" t="s">
        <v>620</v>
      </c>
      <c r="K374" t="s">
        <v>258</v>
      </c>
    </row>
    <row r="375" spans="1:11" x14ac:dyDescent="0.2">
      <c r="A375" t="s">
        <v>1650</v>
      </c>
      <c r="B375" s="7">
        <v>43796</v>
      </c>
      <c r="C375">
        <v>5054</v>
      </c>
      <c r="D375" t="s">
        <v>165</v>
      </c>
      <c r="E375" t="s">
        <v>690</v>
      </c>
      <c r="F375" t="s">
        <v>849</v>
      </c>
      <c r="G375" t="s">
        <v>303</v>
      </c>
      <c r="H375" t="s">
        <v>740</v>
      </c>
      <c r="I375">
        <v>10</v>
      </c>
      <c r="J375" t="s">
        <v>620</v>
      </c>
      <c r="K375" t="s">
        <v>258</v>
      </c>
    </row>
    <row r="376" spans="1:11" x14ac:dyDescent="0.2">
      <c r="A376" t="s">
        <v>1650</v>
      </c>
      <c r="B376" s="7">
        <v>43797</v>
      </c>
      <c r="C376">
        <v>5054</v>
      </c>
      <c r="D376" t="s">
        <v>165</v>
      </c>
      <c r="E376" t="s">
        <v>690</v>
      </c>
      <c r="F376" t="s">
        <v>849</v>
      </c>
      <c r="G376" t="s">
        <v>303</v>
      </c>
      <c r="H376" t="s">
        <v>740</v>
      </c>
      <c r="I376">
        <v>10</v>
      </c>
      <c r="J376" t="s">
        <v>620</v>
      </c>
      <c r="K376" t="s">
        <v>258</v>
      </c>
    </row>
    <row r="377" spans="1:11" x14ac:dyDescent="0.2">
      <c r="A377" t="s">
        <v>1650</v>
      </c>
      <c r="B377" s="7">
        <v>43798</v>
      </c>
      <c r="C377">
        <v>5054</v>
      </c>
      <c r="D377" t="s">
        <v>165</v>
      </c>
      <c r="E377" t="s">
        <v>690</v>
      </c>
      <c r="F377" t="s">
        <v>849</v>
      </c>
      <c r="G377" t="s">
        <v>303</v>
      </c>
      <c r="H377" t="s">
        <v>740</v>
      </c>
      <c r="I377">
        <v>10</v>
      </c>
      <c r="J377" t="s">
        <v>620</v>
      </c>
      <c r="K377" t="s">
        <v>258</v>
      </c>
    </row>
    <row r="378" spans="1:11" x14ac:dyDescent="0.2">
      <c r="A378" t="s">
        <v>1650</v>
      </c>
      <c r="B378" s="7">
        <v>43799</v>
      </c>
      <c r="C378">
        <v>5054</v>
      </c>
      <c r="D378" t="s">
        <v>165</v>
      </c>
      <c r="E378" t="s">
        <v>690</v>
      </c>
      <c r="F378" t="s">
        <v>849</v>
      </c>
      <c r="G378" t="s">
        <v>303</v>
      </c>
      <c r="H378" t="s">
        <v>740</v>
      </c>
      <c r="I378">
        <v>10</v>
      </c>
      <c r="J378" t="s">
        <v>620</v>
      </c>
      <c r="K378" t="s">
        <v>258</v>
      </c>
    </row>
    <row r="379" spans="1:11" x14ac:dyDescent="0.2">
      <c r="A379" t="s">
        <v>1650</v>
      </c>
      <c r="B379" s="7">
        <v>43800</v>
      </c>
      <c r="C379">
        <v>5054</v>
      </c>
      <c r="D379" t="s">
        <v>165</v>
      </c>
      <c r="E379" t="s">
        <v>690</v>
      </c>
      <c r="F379" t="s">
        <v>849</v>
      </c>
      <c r="G379" t="s">
        <v>303</v>
      </c>
      <c r="H379" t="s">
        <v>740</v>
      </c>
      <c r="I379">
        <v>10</v>
      </c>
      <c r="J379" t="s">
        <v>620</v>
      </c>
      <c r="K379" t="s">
        <v>258</v>
      </c>
    </row>
    <row r="380" spans="1:11" x14ac:dyDescent="0.2">
      <c r="A380" t="s">
        <v>1647</v>
      </c>
      <c r="B380" s="7">
        <v>43794</v>
      </c>
      <c r="C380">
        <v>5066</v>
      </c>
      <c r="D380" t="s">
        <v>163</v>
      </c>
      <c r="E380" t="s">
        <v>626</v>
      </c>
      <c r="F380" t="s">
        <v>854</v>
      </c>
      <c r="G380" t="s">
        <v>298</v>
      </c>
      <c r="H380" t="s">
        <v>644</v>
      </c>
      <c r="I380">
        <v>31</v>
      </c>
      <c r="J380" t="s">
        <v>258</v>
      </c>
      <c r="K380" t="s">
        <v>1642</v>
      </c>
    </row>
    <row r="381" spans="1:11" x14ac:dyDescent="0.2">
      <c r="A381" t="s">
        <v>1647</v>
      </c>
      <c r="B381" s="7">
        <v>43795</v>
      </c>
      <c r="C381">
        <v>5066</v>
      </c>
      <c r="D381" t="s">
        <v>163</v>
      </c>
      <c r="E381" t="s">
        <v>626</v>
      </c>
      <c r="F381" t="s">
        <v>854</v>
      </c>
      <c r="G381" t="s">
        <v>298</v>
      </c>
      <c r="H381" t="s">
        <v>644</v>
      </c>
      <c r="I381">
        <v>31</v>
      </c>
      <c r="J381" t="s">
        <v>258</v>
      </c>
      <c r="K381" t="s">
        <v>1642</v>
      </c>
    </row>
    <row r="382" spans="1:11" x14ac:dyDescent="0.2">
      <c r="A382" t="s">
        <v>1647</v>
      </c>
      <c r="B382" s="7">
        <v>43796</v>
      </c>
      <c r="C382">
        <v>5066</v>
      </c>
      <c r="D382" t="s">
        <v>163</v>
      </c>
      <c r="E382" t="s">
        <v>626</v>
      </c>
      <c r="F382" t="s">
        <v>854</v>
      </c>
      <c r="G382" t="s">
        <v>298</v>
      </c>
      <c r="H382" t="s">
        <v>644</v>
      </c>
      <c r="I382">
        <v>31</v>
      </c>
      <c r="J382" t="s">
        <v>258</v>
      </c>
      <c r="K382" t="s">
        <v>1642</v>
      </c>
    </row>
    <row r="383" spans="1:11" x14ac:dyDescent="0.2">
      <c r="A383" t="s">
        <v>1647</v>
      </c>
      <c r="B383" s="7">
        <v>43797</v>
      </c>
      <c r="C383">
        <v>5066</v>
      </c>
      <c r="D383" t="s">
        <v>163</v>
      </c>
      <c r="E383" t="s">
        <v>626</v>
      </c>
      <c r="F383" t="s">
        <v>854</v>
      </c>
      <c r="G383" t="s">
        <v>298</v>
      </c>
      <c r="H383" t="s">
        <v>644</v>
      </c>
      <c r="I383">
        <v>31</v>
      </c>
      <c r="J383" t="s">
        <v>258</v>
      </c>
      <c r="K383" t="s">
        <v>1642</v>
      </c>
    </row>
    <row r="384" spans="1:11" x14ac:dyDescent="0.2">
      <c r="A384" t="s">
        <v>1647</v>
      </c>
      <c r="B384" s="7">
        <v>43798</v>
      </c>
      <c r="C384">
        <v>5066</v>
      </c>
      <c r="D384" t="s">
        <v>163</v>
      </c>
      <c r="E384" t="s">
        <v>626</v>
      </c>
      <c r="F384" t="s">
        <v>854</v>
      </c>
      <c r="G384" t="s">
        <v>298</v>
      </c>
      <c r="H384" t="s">
        <v>644</v>
      </c>
      <c r="I384">
        <v>31</v>
      </c>
      <c r="J384" t="s">
        <v>258</v>
      </c>
      <c r="K384" t="s">
        <v>258</v>
      </c>
    </row>
    <row r="385" spans="1:11" x14ac:dyDescent="0.2">
      <c r="A385" t="s">
        <v>1647</v>
      </c>
      <c r="B385" s="7">
        <v>43799</v>
      </c>
      <c r="C385">
        <v>5066</v>
      </c>
      <c r="D385" t="s">
        <v>163</v>
      </c>
      <c r="E385" t="s">
        <v>626</v>
      </c>
      <c r="F385" t="s">
        <v>854</v>
      </c>
      <c r="G385" t="s">
        <v>298</v>
      </c>
      <c r="H385" t="s">
        <v>644</v>
      </c>
      <c r="I385">
        <v>31</v>
      </c>
      <c r="J385" t="s">
        <v>258</v>
      </c>
      <c r="K385" t="s">
        <v>258</v>
      </c>
    </row>
    <row r="386" spans="1:11" x14ac:dyDescent="0.2">
      <c r="A386" t="s">
        <v>1647</v>
      </c>
      <c r="B386" s="7">
        <v>43800</v>
      </c>
      <c r="C386">
        <v>5066</v>
      </c>
      <c r="D386" t="s">
        <v>163</v>
      </c>
      <c r="E386" t="s">
        <v>626</v>
      </c>
      <c r="F386" t="s">
        <v>854</v>
      </c>
      <c r="G386" t="s">
        <v>298</v>
      </c>
      <c r="H386" t="s">
        <v>644</v>
      </c>
      <c r="I386">
        <v>31</v>
      </c>
      <c r="J386" t="s">
        <v>258</v>
      </c>
      <c r="K386" t="s">
        <v>1641</v>
      </c>
    </row>
    <row r="387" spans="1:11" x14ac:dyDescent="0.2">
      <c r="A387" t="s">
        <v>1638</v>
      </c>
      <c r="B387" s="7">
        <v>43794</v>
      </c>
      <c r="C387">
        <v>5068</v>
      </c>
      <c r="D387" t="s">
        <v>162</v>
      </c>
      <c r="E387" t="s">
        <v>623</v>
      </c>
      <c r="F387" t="s">
        <v>855</v>
      </c>
      <c r="G387" t="s">
        <v>310</v>
      </c>
      <c r="H387" t="s">
        <v>668</v>
      </c>
      <c r="I387">
        <v>99</v>
      </c>
      <c r="J387" t="s">
        <v>259</v>
      </c>
      <c r="K387" t="s">
        <v>1642</v>
      </c>
    </row>
    <row r="388" spans="1:11" x14ac:dyDescent="0.2">
      <c r="A388" t="s">
        <v>1638</v>
      </c>
      <c r="B388" s="7">
        <v>43795</v>
      </c>
      <c r="C388">
        <v>5068</v>
      </c>
      <c r="D388" t="s">
        <v>162</v>
      </c>
      <c r="E388" t="s">
        <v>623</v>
      </c>
      <c r="F388" t="s">
        <v>855</v>
      </c>
      <c r="G388" t="s">
        <v>310</v>
      </c>
      <c r="H388" t="s">
        <v>668</v>
      </c>
      <c r="I388">
        <v>99</v>
      </c>
      <c r="J388" t="s">
        <v>259</v>
      </c>
      <c r="K388" t="s">
        <v>1642</v>
      </c>
    </row>
    <row r="389" spans="1:11" x14ac:dyDescent="0.2">
      <c r="A389" t="s">
        <v>1638</v>
      </c>
      <c r="B389" s="7">
        <v>43796</v>
      </c>
      <c r="C389">
        <v>5068</v>
      </c>
      <c r="D389" t="s">
        <v>162</v>
      </c>
      <c r="E389" t="s">
        <v>623</v>
      </c>
      <c r="F389" t="s">
        <v>855</v>
      </c>
      <c r="G389" t="s">
        <v>310</v>
      </c>
      <c r="H389" t="s">
        <v>668</v>
      </c>
      <c r="I389">
        <v>99</v>
      </c>
      <c r="J389" t="s">
        <v>259</v>
      </c>
      <c r="K389" t="s">
        <v>259</v>
      </c>
    </row>
    <row r="390" spans="1:11" x14ac:dyDescent="0.2">
      <c r="A390" t="s">
        <v>1638</v>
      </c>
      <c r="B390" s="7">
        <v>43797</v>
      </c>
      <c r="C390">
        <v>5068</v>
      </c>
      <c r="D390" t="s">
        <v>162</v>
      </c>
      <c r="E390" t="s">
        <v>623</v>
      </c>
      <c r="F390" t="s">
        <v>855</v>
      </c>
      <c r="G390" t="s">
        <v>310</v>
      </c>
      <c r="H390" t="s">
        <v>668</v>
      </c>
      <c r="I390">
        <v>99</v>
      </c>
      <c r="J390" t="s">
        <v>259</v>
      </c>
      <c r="K390" t="s">
        <v>1642</v>
      </c>
    </row>
    <row r="391" spans="1:11" x14ac:dyDescent="0.2">
      <c r="A391" t="s">
        <v>1638</v>
      </c>
      <c r="B391" s="7">
        <v>43798</v>
      </c>
      <c r="C391">
        <v>5068</v>
      </c>
      <c r="D391" t="s">
        <v>162</v>
      </c>
      <c r="E391" t="s">
        <v>623</v>
      </c>
      <c r="F391" t="s">
        <v>855</v>
      </c>
      <c r="G391" t="s">
        <v>310</v>
      </c>
      <c r="H391" t="s">
        <v>668</v>
      </c>
      <c r="I391">
        <v>99</v>
      </c>
      <c r="J391" t="s">
        <v>259</v>
      </c>
      <c r="K391" t="s">
        <v>259</v>
      </c>
    </row>
    <row r="392" spans="1:11" x14ac:dyDescent="0.2">
      <c r="A392" t="s">
        <v>1638</v>
      </c>
      <c r="B392" s="7">
        <v>43799</v>
      </c>
      <c r="C392">
        <v>5068</v>
      </c>
      <c r="D392" t="s">
        <v>162</v>
      </c>
      <c r="E392" t="s">
        <v>623</v>
      </c>
      <c r="F392" t="s">
        <v>855</v>
      </c>
      <c r="G392" t="s">
        <v>310</v>
      </c>
      <c r="H392" t="s">
        <v>668</v>
      </c>
      <c r="I392">
        <v>99</v>
      </c>
      <c r="J392" t="s">
        <v>259</v>
      </c>
      <c r="K392" t="s">
        <v>1642</v>
      </c>
    </row>
    <row r="393" spans="1:11" x14ac:dyDescent="0.2">
      <c r="A393" t="s">
        <v>1638</v>
      </c>
      <c r="B393" s="7">
        <v>43800</v>
      </c>
      <c r="C393">
        <v>5068</v>
      </c>
      <c r="D393" t="s">
        <v>162</v>
      </c>
      <c r="E393" t="s">
        <v>623</v>
      </c>
      <c r="F393" t="s">
        <v>855</v>
      </c>
      <c r="G393" t="s">
        <v>310</v>
      </c>
      <c r="H393" t="s">
        <v>668</v>
      </c>
      <c r="I393">
        <v>99</v>
      </c>
      <c r="J393" t="s">
        <v>259</v>
      </c>
      <c r="K393" t="s">
        <v>259</v>
      </c>
    </row>
    <row r="394" spans="1:11" x14ac:dyDescent="0.2">
      <c r="A394" t="s">
        <v>1648</v>
      </c>
      <c r="B394" s="7">
        <v>43794</v>
      </c>
      <c r="C394">
        <v>5069</v>
      </c>
      <c r="D394" t="s">
        <v>150</v>
      </c>
      <c r="E394" t="s">
        <v>654</v>
      </c>
      <c r="F394" t="s">
        <v>684</v>
      </c>
      <c r="G394" t="s">
        <v>335</v>
      </c>
      <c r="H394" t="s">
        <v>659</v>
      </c>
      <c r="I394">
        <v>23</v>
      </c>
      <c r="J394" t="s">
        <v>633</v>
      </c>
      <c r="K394" t="s">
        <v>259</v>
      </c>
    </row>
    <row r="395" spans="1:11" x14ac:dyDescent="0.2">
      <c r="A395" t="s">
        <v>1648</v>
      </c>
      <c r="B395" s="7">
        <v>43795</v>
      </c>
      <c r="C395">
        <v>5069</v>
      </c>
      <c r="D395" t="s">
        <v>150</v>
      </c>
      <c r="E395" t="s">
        <v>654</v>
      </c>
      <c r="F395" t="s">
        <v>684</v>
      </c>
      <c r="G395" t="s">
        <v>335</v>
      </c>
      <c r="H395" t="s">
        <v>659</v>
      </c>
      <c r="I395">
        <v>23</v>
      </c>
      <c r="J395" t="s">
        <v>633</v>
      </c>
      <c r="K395" t="s">
        <v>357</v>
      </c>
    </row>
    <row r="396" spans="1:11" x14ac:dyDescent="0.2">
      <c r="A396" t="s">
        <v>1648</v>
      </c>
      <c r="B396" s="7">
        <v>43796</v>
      </c>
      <c r="C396">
        <v>5069</v>
      </c>
      <c r="D396" t="s">
        <v>150</v>
      </c>
      <c r="E396" t="s">
        <v>654</v>
      </c>
      <c r="F396" t="s">
        <v>684</v>
      </c>
      <c r="G396" t="s">
        <v>335</v>
      </c>
      <c r="H396" t="s">
        <v>659</v>
      </c>
      <c r="I396">
        <v>23</v>
      </c>
      <c r="J396" t="s">
        <v>633</v>
      </c>
      <c r="K396" t="s">
        <v>357</v>
      </c>
    </row>
    <row r="397" spans="1:11" x14ac:dyDescent="0.2">
      <c r="A397" t="s">
        <v>1648</v>
      </c>
      <c r="B397" s="7">
        <v>43797</v>
      </c>
      <c r="C397">
        <v>5069</v>
      </c>
      <c r="D397" t="s">
        <v>150</v>
      </c>
      <c r="E397" t="s">
        <v>654</v>
      </c>
      <c r="F397" t="s">
        <v>684</v>
      </c>
      <c r="G397" t="s">
        <v>335</v>
      </c>
      <c r="H397" t="s">
        <v>659</v>
      </c>
      <c r="I397">
        <v>23</v>
      </c>
      <c r="J397" t="s">
        <v>633</v>
      </c>
      <c r="K397" t="s">
        <v>357</v>
      </c>
    </row>
    <row r="398" spans="1:11" x14ac:dyDescent="0.2">
      <c r="A398" t="s">
        <v>1648</v>
      </c>
      <c r="B398" s="7">
        <v>43798</v>
      </c>
      <c r="C398">
        <v>5069</v>
      </c>
      <c r="D398" t="s">
        <v>150</v>
      </c>
      <c r="E398" t="s">
        <v>654</v>
      </c>
      <c r="F398" t="s">
        <v>684</v>
      </c>
      <c r="G398" t="s">
        <v>335</v>
      </c>
      <c r="H398" t="s">
        <v>659</v>
      </c>
      <c r="I398">
        <v>23</v>
      </c>
      <c r="J398" t="s">
        <v>633</v>
      </c>
      <c r="K398" t="s">
        <v>357</v>
      </c>
    </row>
    <row r="399" spans="1:11" x14ac:dyDescent="0.2">
      <c r="A399" t="s">
        <v>1648</v>
      </c>
      <c r="B399" s="7">
        <v>43799</v>
      </c>
      <c r="C399">
        <v>5069</v>
      </c>
      <c r="D399" t="s">
        <v>150</v>
      </c>
      <c r="E399" t="s">
        <v>654</v>
      </c>
      <c r="F399" t="s">
        <v>684</v>
      </c>
      <c r="G399" t="s">
        <v>335</v>
      </c>
      <c r="H399" t="s">
        <v>659</v>
      </c>
      <c r="I399">
        <v>23</v>
      </c>
      <c r="J399" t="s">
        <v>633</v>
      </c>
      <c r="K399" t="s">
        <v>357</v>
      </c>
    </row>
    <row r="400" spans="1:11" x14ac:dyDescent="0.2">
      <c r="A400" t="s">
        <v>1648</v>
      </c>
      <c r="B400" s="7">
        <v>43800</v>
      </c>
      <c r="C400">
        <v>5069</v>
      </c>
      <c r="D400" t="s">
        <v>150</v>
      </c>
      <c r="E400" t="s">
        <v>654</v>
      </c>
      <c r="F400" t="s">
        <v>684</v>
      </c>
      <c r="G400" t="s">
        <v>335</v>
      </c>
      <c r="H400" t="s">
        <v>659</v>
      </c>
      <c r="I400">
        <v>23</v>
      </c>
      <c r="J400" t="s">
        <v>633</v>
      </c>
      <c r="K400" t="s">
        <v>357</v>
      </c>
    </row>
    <row r="401" spans="1:11" x14ac:dyDescent="0.2">
      <c r="A401" t="s">
        <v>1653</v>
      </c>
      <c r="B401" s="7">
        <v>43794</v>
      </c>
      <c r="C401">
        <v>5073</v>
      </c>
      <c r="D401" t="s">
        <v>123</v>
      </c>
      <c r="E401" t="s">
        <v>648</v>
      </c>
      <c r="F401" t="s">
        <v>856</v>
      </c>
      <c r="G401" t="s">
        <v>333</v>
      </c>
      <c r="H401" t="s">
        <v>650</v>
      </c>
      <c r="I401">
        <v>22</v>
      </c>
      <c r="J401" t="s">
        <v>620</v>
      </c>
      <c r="K401" t="s">
        <v>357</v>
      </c>
    </row>
    <row r="402" spans="1:11" x14ac:dyDescent="0.2">
      <c r="A402" t="s">
        <v>1653</v>
      </c>
      <c r="B402" s="7">
        <v>43795</v>
      </c>
      <c r="C402">
        <v>5073</v>
      </c>
      <c r="D402" t="s">
        <v>123</v>
      </c>
      <c r="E402" t="s">
        <v>648</v>
      </c>
      <c r="F402" t="s">
        <v>856</v>
      </c>
      <c r="G402" t="s">
        <v>333</v>
      </c>
      <c r="H402" t="s">
        <v>650</v>
      </c>
      <c r="I402">
        <v>22</v>
      </c>
      <c r="J402" t="s">
        <v>620</v>
      </c>
      <c r="K402" t="s">
        <v>1642</v>
      </c>
    </row>
    <row r="403" spans="1:11" x14ac:dyDescent="0.2">
      <c r="A403" t="s">
        <v>1653</v>
      </c>
      <c r="B403" s="7">
        <v>43796</v>
      </c>
      <c r="C403">
        <v>5073</v>
      </c>
      <c r="D403" t="s">
        <v>123</v>
      </c>
      <c r="E403" t="s">
        <v>648</v>
      </c>
      <c r="F403" t="s">
        <v>856</v>
      </c>
      <c r="G403" t="s">
        <v>333</v>
      </c>
      <c r="H403" t="s">
        <v>650</v>
      </c>
      <c r="I403">
        <v>22</v>
      </c>
      <c r="J403" t="s">
        <v>620</v>
      </c>
      <c r="K403" t="s">
        <v>259</v>
      </c>
    </row>
    <row r="404" spans="1:11" x14ac:dyDescent="0.2">
      <c r="A404" t="s">
        <v>1653</v>
      </c>
      <c r="B404" s="7">
        <v>43797</v>
      </c>
      <c r="C404">
        <v>5073</v>
      </c>
      <c r="D404" t="s">
        <v>123</v>
      </c>
      <c r="E404" t="s">
        <v>648</v>
      </c>
      <c r="F404" t="s">
        <v>856</v>
      </c>
      <c r="G404" t="s">
        <v>333</v>
      </c>
      <c r="H404" t="s">
        <v>650</v>
      </c>
      <c r="I404">
        <v>22</v>
      </c>
      <c r="J404" t="s">
        <v>620</v>
      </c>
      <c r="K404" t="s">
        <v>259</v>
      </c>
    </row>
    <row r="405" spans="1:11" x14ac:dyDescent="0.2">
      <c r="A405" t="s">
        <v>1653</v>
      </c>
      <c r="B405" s="7">
        <v>43798</v>
      </c>
      <c r="C405">
        <v>5073</v>
      </c>
      <c r="D405" t="s">
        <v>123</v>
      </c>
      <c r="E405" t="s">
        <v>648</v>
      </c>
      <c r="F405" t="s">
        <v>856</v>
      </c>
      <c r="G405" t="s">
        <v>333</v>
      </c>
      <c r="H405" t="s">
        <v>650</v>
      </c>
      <c r="I405">
        <v>22</v>
      </c>
      <c r="J405" t="s">
        <v>620</v>
      </c>
      <c r="K405" t="s">
        <v>259</v>
      </c>
    </row>
    <row r="406" spans="1:11" x14ac:dyDescent="0.2">
      <c r="A406" t="s">
        <v>1653</v>
      </c>
      <c r="B406" s="7">
        <v>43799</v>
      </c>
      <c r="C406">
        <v>5073</v>
      </c>
      <c r="D406" t="s">
        <v>123</v>
      </c>
      <c r="E406" t="s">
        <v>648</v>
      </c>
      <c r="F406" t="s">
        <v>856</v>
      </c>
      <c r="G406" t="s">
        <v>333</v>
      </c>
      <c r="H406" t="s">
        <v>650</v>
      </c>
      <c r="I406">
        <v>22</v>
      </c>
      <c r="J406" t="s">
        <v>620</v>
      </c>
      <c r="K406" t="s">
        <v>259</v>
      </c>
    </row>
    <row r="407" spans="1:11" x14ac:dyDescent="0.2">
      <c r="A407" t="s">
        <v>1653</v>
      </c>
      <c r="B407" s="7">
        <v>43800</v>
      </c>
      <c r="C407">
        <v>5073</v>
      </c>
      <c r="D407" t="s">
        <v>123</v>
      </c>
      <c r="E407" t="s">
        <v>648</v>
      </c>
      <c r="F407" t="s">
        <v>856</v>
      </c>
      <c r="G407" t="s">
        <v>333</v>
      </c>
      <c r="H407" t="s">
        <v>650</v>
      </c>
      <c r="I407">
        <v>22</v>
      </c>
      <c r="J407" t="s">
        <v>620</v>
      </c>
      <c r="K407" t="s">
        <v>259</v>
      </c>
    </row>
    <row r="408" spans="1:11" x14ac:dyDescent="0.2">
      <c r="A408" t="s">
        <v>1645</v>
      </c>
      <c r="B408" s="7">
        <v>43794</v>
      </c>
      <c r="C408">
        <v>5074</v>
      </c>
      <c r="D408" t="s">
        <v>110</v>
      </c>
      <c r="E408" t="s">
        <v>729</v>
      </c>
      <c r="F408" t="s">
        <v>857</v>
      </c>
      <c r="G408" t="s">
        <v>328</v>
      </c>
      <c r="H408" t="s">
        <v>711</v>
      </c>
      <c r="I408">
        <v>5</v>
      </c>
      <c r="J408" t="s">
        <v>620</v>
      </c>
      <c r="K408" t="s">
        <v>1641</v>
      </c>
    </row>
    <row r="409" spans="1:11" x14ac:dyDescent="0.2">
      <c r="A409" t="s">
        <v>1645</v>
      </c>
      <c r="B409" s="7">
        <v>43795</v>
      </c>
      <c r="C409">
        <v>5074</v>
      </c>
      <c r="D409" t="s">
        <v>110</v>
      </c>
      <c r="E409" t="s">
        <v>729</v>
      </c>
      <c r="F409" t="s">
        <v>857</v>
      </c>
      <c r="G409" t="s">
        <v>328</v>
      </c>
      <c r="H409" t="s">
        <v>711</v>
      </c>
      <c r="I409">
        <v>5</v>
      </c>
      <c r="J409" t="s">
        <v>620</v>
      </c>
      <c r="K409" t="s">
        <v>258</v>
      </c>
    </row>
    <row r="410" spans="1:11" x14ac:dyDescent="0.2">
      <c r="A410" t="s">
        <v>1645</v>
      </c>
      <c r="B410" s="7">
        <v>43796</v>
      </c>
      <c r="C410">
        <v>5074</v>
      </c>
      <c r="D410" t="s">
        <v>110</v>
      </c>
      <c r="E410" t="s">
        <v>729</v>
      </c>
      <c r="F410" t="s">
        <v>857</v>
      </c>
      <c r="G410" t="s">
        <v>328</v>
      </c>
      <c r="H410" t="s">
        <v>711</v>
      </c>
      <c r="I410">
        <v>5</v>
      </c>
      <c r="J410" t="s">
        <v>620</v>
      </c>
      <c r="K410" t="s">
        <v>1641</v>
      </c>
    </row>
    <row r="411" spans="1:11" x14ac:dyDescent="0.2">
      <c r="A411" t="s">
        <v>1645</v>
      </c>
      <c r="B411" s="7">
        <v>43797</v>
      </c>
      <c r="C411">
        <v>5074</v>
      </c>
      <c r="D411" t="s">
        <v>110</v>
      </c>
      <c r="E411" t="s">
        <v>729</v>
      </c>
      <c r="F411" t="s">
        <v>857</v>
      </c>
      <c r="G411" t="s">
        <v>328</v>
      </c>
      <c r="H411" t="s">
        <v>711</v>
      </c>
      <c r="I411">
        <v>5</v>
      </c>
      <c r="J411" t="s">
        <v>620</v>
      </c>
      <c r="K411" t="s">
        <v>1641</v>
      </c>
    </row>
    <row r="412" spans="1:11" x14ac:dyDescent="0.2">
      <c r="A412" t="s">
        <v>1645</v>
      </c>
      <c r="B412" s="7">
        <v>43798</v>
      </c>
      <c r="C412">
        <v>5074</v>
      </c>
      <c r="D412" t="s">
        <v>110</v>
      </c>
      <c r="E412" t="s">
        <v>729</v>
      </c>
      <c r="F412" t="s">
        <v>857</v>
      </c>
      <c r="G412" t="s">
        <v>328</v>
      </c>
      <c r="H412" t="s">
        <v>711</v>
      </c>
      <c r="I412">
        <v>5</v>
      </c>
      <c r="J412" t="s">
        <v>620</v>
      </c>
      <c r="K412" t="s">
        <v>1641</v>
      </c>
    </row>
    <row r="413" spans="1:11" x14ac:dyDescent="0.2">
      <c r="A413" t="s">
        <v>1645</v>
      </c>
      <c r="B413" s="7">
        <v>43799</v>
      </c>
      <c r="C413">
        <v>5074</v>
      </c>
      <c r="D413" t="s">
        <v>110</v>
      </c>
      <c r="E413" t="s">
        <v>729</v>
      </c>
      <c r="F413" t="s">
        <v>857</v>
      </c>
      <c r="G413" t="s">
        <v>328</v>
      </c>
      <c r="H413" t="s">
        <v>711</v>
      </c>
      <c r="I413">
        <v>5</v>
      </c>
      <c r="J413" t="s">
        <v>620</v>
      </c>
      <c r="K413" t="s">
        <v>258</v>
      </c>
    </row>
    <row r="414" spans="1:11" x14ac:dyDescent="0.2">
      <c r="A414" t="s">
        <v>1645</v>
      </c>
      <c r="B414" s="7">
        <v>43800</v>
      </c>
      <c r="C414">
        <v>5074</v>
      </c>
      <c r="D414" t="s">
        <v>110</v>
      </c>
      <c r="E414" t="s">
        <v>729</v>
      </c>
      <c r="F414" t="s">
        <v>857</v>
      </c>
      <c r="G414" t="s">
        <v>328</v>
      </c>
      <c r="H414" t="s">
        <v>711</v>
      </c>
      <c r="I414">
        <v>5</v>
      </c>
      <c r="J414" t="s">
        <v>620</v>
      </c>
      <c r="K414" t="s">
        <v>1641</v>
      </c>
    </row>
    <row r="415" spans="1:11" x14ac:dyDescent="0.2">
      <c r="A415" t="s">
        <v>1653</v>
      </c>
      <c r="B415" s="7">
        <v>43794</v>
      </c>
      <c r="C415">
        <v>5150</v>
      </c>
      <c r="D415" t="s">
        <v>173</v>
      </c>
      <c r="E415" t="s">
        <v>666</v>
      </c>
      <c r="F415" t="s">
        <v>864</v>
      </c>
      <c r="G415" t="s">
        <v>324</v>
      </c>
      <c r="H415" t="s">
        <v>625</v>
      </c>
      <c r="I415">
        <v>46</v>
      </c>
      <c r="J415" t="s">
        <v>45</v>
      </c>
      <c r="K415" t="s">
        <v>1641</v>
      </c>
    </row>
    <row r="416" spans="1:11" x14ac:dyDescent="0.2">
      <c r="A416" t="s">
        <v>1653</v>
      </c>
      <c r="B416" s="7">
        <v>43795</v>
      </c>
      <c r="C416">
        <v>5150</v>
      </c>
      <c r="D416" t="s">
        <v>173</v>
      </c>
      <c r="E416" t="s">
        <v>666</v>
      </c>
      <c r="F416" t="s">
        <v>864</v>
      </c>
      <c r="G416" t="s">
        <v>324</v>
      </c>
      <c r="H416" t="s">
        <v>625</v>
      </c>
      <c r="I416">
        <v>46</v>
      </c>
      <c r="J416" t="s">
        <v>45</v>
      </c>
      <c r="K416" t="s">
        <v>357</v>
      </c>
    </row>
    <row r="417" spans="1:11" x14ac:dyDescent="0.2">
      <c r="A417" t="s">
        <v>1653</v>
      </c>
      <c r="B417" s="7">
        <v>43796</v>
      </c>
      <c r="C417">
        <v>5150</v>
      </c>
      <c r="D417" t="s">
        <v>173</v>
      </c>
      <c r="E417" t="s">
        <v>666</v>
      </c>
      <c r="F417" t="s">
        <v>864</v>
      </c>
      <c r="G417" t="s">
        <v>324</v>
      </c>
      <c r="H417" t="s">
        <v>625</v>
      </c>
      <c r="I417">
        <v>46</v>
      </c>
      <c r="J417" t="s">
        <v>45</v>
      </c>
      <c r="K417" t="s">
        <v>357</v>
      </c>
    </row>
    <row r="418" spans="1:11" x14ac:dyDescent="0.2">
      <c r="A418" t="s">
        <v>1653</v>
      </c>
      <c r="B418" s="7">
        <v>43797</v>
      </c>
      <c r="C418">
        <v>5150</v>
      </c>
      <c r="D418" t="s">
        <v>173</v>
      </c>
      <c r="E418" t="s">
        <v>666</v>
      </c>
      <c r="F418" t="s">
        <v>864</v>
      </c>
      <c r="G418" t="s">
        <v>324</v>
      </c>
      <c r="H418" t="s">
        <v>625</v>
      </c>
      <c r="I418">
        <v>46</v>
      </c>
      <c r="J418" t="s">
        <v>45</v>
      </c>
      <c r="K418" t="s">
        <v>357</v>
      </c>
    </row>
    <row r="419" spans="1:11" x14ac:dyDescent="0.2">
      <c r="A419" t="s">
        <v>1653</v>
      </c>
      <c r="B419" s="7">
        <v>43798</v>
      </c>
      <c r="C419">
        <v>5150</v>
      </c>
      <c r="D419" t="s">
        <v>173</v>
      </c>
      <c r="E419" t="s">
        <v>666</v>
      </c>
      <c r="F419" t="s">
        <v>864</v>
      </c>
      <c r="G419" t="s">
        <v>324</v>
      </c>
      <c r="H419" t="s">
        <v>625</v>
      </c>
      <c r="I419">
        <v>46</v>
      </c>
      <c r="J419" t="s">
        <v>45</v>
      </c>
      <c r="K419" t="s">
        <v>357</v>
      </c>
    </row>
    <row r="420" spans="1:11" x14ac:dyDescent="0.2">
      <c r="A420" t="s">
        <v>1653</v>
      </c>
      <c r="B420" s="7">
        <v>43799</v>
      </c>
      <c r="C420">
        <v>5150</v>
      </c>
      <c r="D420" t="s">
        <v>173</v>
      </c>
      <c r="E420" t="s">
        <v>666</v>
      </c>
      <c r="F420" t="s">
        <v>864</v>
      </c>
      <c r="G420" t="s">
        <v>324</v>
      </c>
      <c r="H420" t="s">
        <v>625</v>
      </c>
      <c r="I420">
        <v>46</v>
      </c>
      <c r="J420" t="s">
        <v>45</v>
      </c>
      <c r="K420" t="s">
        <v>357</v>
      </c>
    </row>
    <row r="421" spans="1:11" x14ac:dyDescent="0.2">
      <c r="A421" t="s">
        <v>1653</v>
      </c>
      <c r="B421" s="7">
        <v>43800</v>
      </c>
      <c r="C421">
        <v>5150</v>
      </c>
      <c r="D421" t="s">
        <v>173</v>
      </c>
      <c r="E421" t="s">
        <v>666</v>
      </c>
      <c r="F421" t="s">
        <v>864</v>
      </c>
      <c r="G421" t="s">
        <v>324</v>
      </c>
      <c r="H421" t="s">
        <v>625</v>
      </c>
      <c r="I421">
        <v>46</v>
      </c>
      <c r="J421" t="s">
        <v>45</v>
      </c>
      <c r="K421" t="s">
        <v>357</v>
      </c>
    </row>
    <row r="422" spans="1:11" x14ac:dyDescent="0.2">
      <c r="A422" t="s">
        <v>1652</v>
      </c>
      <c r="B422" s="7">
        <v>43794</v>
      </c>
      <c r="C422">
        <v>5153</v>
      </c>
      <c r="D422" t="s">
        <v>867</v>
      </c>
      <c r="E422" t="s">
        <v>617</v>
      </c>
      <c r="F422" t="s">
        <v>868</v>
      </c>
      <c r="G422" t="s">
        <v>300</v>
      </c>
      <c r="H422" t="s">
        <v>796</v>
      </c>
      <c r="I422">
        <v>4</v>
      </c>
      <c r="J422" t="s">
        <v>258</v>
      </c>
      <c r="K422" t="s">
        <v>258</v>
      </c>
    </row>
    <row r="423" spans="1:11" x14ac:dyDescent="0.2">
      <c r="A423" t="s">
        <v>1652</v>
      </c>
      <c r="B423" s="7">
        <v>43795</v>
      </c>
      <c r="C423">
        <v>5153</v>
      </c>
      <c r="D423" t="s">
        <v>867</v>
      </c>
      <c r="E423" t="s">
        <v>617</v>
      </c>
      <c r="F423" t="s">
        <v>868</v>
      </c>
      <c r="G423" t="s">
        <v>300</v>
      </c>
      <c r="H423" t="s">
        <v>796</v>
      </c>
      <c r="I423">
        <v>4</v>
      </c>
      <c r="J423" t="s">
        <v>258</v>
      </c>
      <c r="K423" t="s">
        <v>258</v>
      </c>
    </row>
    <row r="424" spans="1:11" x14ac:dyDescent="0.2">
      <c r="A424" t="s">
        <v>1652</v>
      </c>
      <c r="B424" s="7">
        <v>43796</v>
      </c>
      <c r="C424">
        <v>5153</v>
      </c>
      <c r="D424" t="s">
        <v>867</v>
      </c>
      <c r="E424" t="s">
        <v>617</v>
      </c>
      <c r="F424" t="s">
        <v>868</v>
      </c>
      <c r="G424" t="s">
        <v>300</v>
      </c>
      <c r="H424" t="s">
        <v>796</v>
      </c>
      <c r="I424">
        <v>4</v>
      </c>
      <c r="J424" t="s">
        <v>258</v>
      </c>
      <c r="K424" t="s">
        <v>1641</v>
      </c>
    </row>
    <row r="425" spans="1:11" x14ac:dyDescent="0.2">
      <c r="A425" t="s">
        <v>1652</v>
      </c>
      <c r="B425" s="7">
        <v>43797</v>
      </c>
      <c r="C425">
        <v>5153</v>
      </c>
      <c r="D425" t="s">
        <v>867</v>
      </c>
      <c r="E425" t="s">
        <v>617</v>
      </c>
      <c r="F425" t="s">
        <v>868</v>
      </c>
      <c r="G425" t="s">
        <v>300</v>
      </c>
      <c r="H425" t="s">
        <v>796</v>
      </c>
      <c r="I425">
        <v>4</v>
      </c>
      <c r="J425" t="s">
        <v>258</v>
      </c>
      <c r="K425" t="s">
        <v>1641</v>
      </c>
    </row>
    <row r="426" spans="1:11" x14ac:dyDescent="0.2">
      <c r="A426" t="s">
        <v>1652</v>
      </c>
      <c r="B426" s="7">
        <v>43798</v>
      </c>
      <c r="C426">
        <v>5153</v>
      </c>
      <c r="D426" t="s">
        <v>867</v>
      </c>
      <c r="E426" t="s">
        <v>617</v>
      </c>
      <c r="F426" t="s">
        <v>868</v>
      </c>
      <c r="G426" t="s">
        <v>300</v>
      </c>
      <c r="H426" t="s">
        <v>796</v>
      </c>
      <c r="I426">
        <v>4</v>
      </c>
      <c r="J426" t="s">
        <v>258</v>
      </c>
      <c r="K426" t="s">
        <v>1642</v>
      </c>
    </row>
    <row r="427" spans="1:11" x14ac:dyDescent="0.2">
      <c r="A427" t="s">
        <v>1652</v>
      </c>
      <c r="B427" s="7">
        <v>43799</v>
      </c>
      <c r="C427">
        <v>5153</v>
      </c>
      <c r="D427" t="s">
        <v>867</v>
      </c>
      <c r="E427" t="s">
        <v>617</v>
      </c>
      <c r="F427" t="s">
        <v>868</v>
      </c>
      <c r="G427" t="s">
        <v>300</v>
      </c>
      <c r="H427" t="s">
        <v>796</v>
      </c>
      <c r="I427">
        <v>4</v>
      </c>
      <c r="J427" t="s">
        <v>258</v>
      </c>
      <c r="K427" t="s">
        <v>1642</v>
      </c>
    </row>
    <row r="428" spans="1:11" x14ac:dyDescent="0.2">
      <c r="A428" t="s">
        <v>1652</v>
      </c>
      <c r="B428" s="7">
        <v>43800</v>
      </c>
      <c r="C428">
        <v>5153</v>
      </c>
      <c r="D428" t="s">
        <v>867</v>
      </c>
      <c r="E428" t="s">
        <v>617</v>
      </c>
      <c r="F428" t="s">
        <v>868</v>
      </c>
      <c r="G428" t="s">
        <v>300</v>
      </c>
      <c r="H428" t="s">
        <v>796</v>
      </c>
      <c r="I428">
        <v>4</v>
      </c>
      <c r="J428" t="s">
        <v>258</v>
      </c>
      <c r="K428" t="s">
        <v>1642</v>
      </c>
    </row>
    <row r="429" spans="1:11" x14ac:dyDescent="0.2">
      <c r="A429" t="s">
        <v>1648</v>
      </c>
      <c r="B429" s="7">
        <v>43794</v>
      </c>
      <c r="C429">
        <v>5154</v>
      </c>
      <c r="D429" t="s">
        <v>869</v>
      </c>
      <c r="E429" t="s">
        <v>762</v>
      </c>
      <c r="F429" t="s">
        <v>870</v>
      </c>
      <c r="G429" t="s">
        <v>298</v>
      </c>
      <c r="H429" t="s">
        <v>644</v>
      </c>
      <c r="I429">
        <v>22</v>
      </c>
      <c r="J429" t="s">
        <v>259</v>
      </c>
      <c r="K429" t="s">
        <v>357</v>
      </c>
    </row>
    <row r="430" spans="1:11" x14ac:dyDescent="0.2">
      <c r="A430" t="s">
        <v>1648</v>
      </c>
      <c r="B430" s="7">
        <v>43795</v>
      </c>
      <c r="C430">
        <v>5154</v>
      </c>
      <c r="D430" t="s">
        <v>869</v>
      </c>
      <c r="E430" t="s">
        <v>762</v>
      </c>
      <c r="F430" t="s">
        <v>870</v>
      </c>
      <c r="G430" t="s">
        <v>298</v>
      </c>
      <c r="H430" t="s">
        <v>644</v>
      </c>
      <c r="I430">
        <v>22</v>
      </c>
      <c r="J430" t="s">
        <v>259</v>
      </c>
      <c r="K430" t="s">
        <v>357</v>
      </c>
    </row>
    <row r="431" spans="1:11" x14ac:dyDescent="0.2">
      <c r="A431" t="s">
        <v>1648</v>
      </c>
      <c r="B431" s="7">
        <v>43796</v>
      </c>
      <c r="C431">
        <v>5154</v>
      </c>
      <c r="D431" t="s">
        <v>869</v>
      </c>
      <c r="E431" t="s">
        <v>762</v>
      </c>
      <c r="F431" t="s">
        <v>870</v>
      </c>
      <c r="G431" t="s">
        <v>298</v>
      </c>
      <c r="H431" t="s">
        <v>644</v>
      </c>
      <c r="I431">
        <v>22</v>
      </c>
      <c r="J431" t="s">
        <v>259</v>
      </c>
      <c r="K431" t="s">
        <v>357</v>
      </c>
    </row>
    <row r="432" spans="1:11" x14ac:dyDescent="0.2">
      <c r="A432" t="s">
        <v>1648</v>
      </c>
      <c r="B432" s="7">
        <v>43797</v>
      </c>
      <c r="C432">
        <v>5154</v>
      </c>
      <c r="D432" t="s">
        <v>869</v>
      </c>
      <c r="E432" t="s">
        <v>762</v>
      </c>
      <c r="F432" t="s">
        <v>870</v>
      </c>
      <c r="G432" t="s">
        <v>298</v>
      </c>
      <c r="H432" t="s">
        <v>644</v>
      </c>
      <c r="I432">
        <v>22</v>
      </c>
      <c r="J432" t="s">
        <v>259</v>
      </c>
      <c r="K432" t="s">
        <v>357</v>
      </c>
    </row>
    <row r="433" spans="1:11" x14ac:dyDescent="0.2">
      <c r="A433" t="s">
        <v>1648</v>
      </c>
      <c r="B433" s="7">
        <v>43798</v>
      </c>
      <c r="C433">
        <v>5154</v>
      </c>
      <c r="D433" t="s">
        <v>869</v>
      </c>
      <c r="E433" t="s">
        <v>762</v>
      </c>
      <c r="F433" t="s">
        <v>870</v>
      </c>
      <c r="G433" t="s">
        <v>298</v>
      </c>
      <c r="H433" t="s">
        <v>644</v>
      </c>
      <c r="I433">
        <v>22</v>
      </c>
      <c r="J433" t="s">
        <v>259</v>
      </c>
      <c r="K433" t="s">
        <v>357</v>
      </c>
    </row>
    <row r="434" spans="1:11" x14ac:dyDescent="0.2">
      <c r="A434" t="s">
        <v>1648</v>
      </c>
      <c r="B434" s="7">
        <v>43799</v>
      </c>
      <c r="C434">
        <v>5154</v>
      </c>
      <c r="D434" t="s">
        <v>869</v>
      </c>
      <c r="E434" t="s">
        <v>762</v>
      </c>
      <c r="F434" t="s">
        <v>870</v>
      </c>
      <c r="G434" t="s">
        <v>298</v>
      </c>
      <c r="H434" t="s">
        <v>644</v>
      </c>
      <c r="I434">
        <v>22</v>
      </c>
      <c r="J434" t="s">
        <v>259</v>
      </c>
      <c r="K434" t="s">
        <v>357</v>
      </c>
    </row>
    <row r="435" spans="1:11" x14ac:dyDescent="0.2">
      <c r="A435" t="s">
        <v>1648</v>
      </c>
      <c r="B435" s="7">
        <v>43800</v>
      </c>
      <c r="C435">
        <v>5154</v>
      </c>
      <c r="D435" t="s">
        <v>869</v>
      </c>
      <c r="E435" t="s">
        <v>762</v>
      </c>
      <c r="F435" t="s">
        <v>870</v>
      </c>
      <c r="G435" t="s">
        <v>298</v>
      </c>
      <c r="H435" t="s">
        <v>644</v>
      </c>
      <c r="I435">
        <v>22</v>
      </c>
      <c r="J435" t="s">
        <v>259</v>
      </c>
      <c r="K435" t="s">
        <v>357</v>
      </c>
    </row>
    <row r="436" spans="1:11" x14ac:dyDescent="0.2">
      <c r="A436" t="s">
        <v>1647</v>
      </c>
      <c r="B436" s="7">
        <v>43794</v>
      </c>
      <c r="C436">
        <v>5157</v>
      </c>
      <c r="D436" t="s">
        <v>207</v>
      </c>
      <c r="E436" t="s">
        <v>638</v>
      </c>
      <c r="F436" t="s">
        <v>872</v>
      </c>
      <c r="G436" t="s">
        <v>322</v>
      </c>
      <c r="H436" t="s">
        <v>94</v>
      </c>
      <c r="I436">
        <v>9</v>
      </c>
      <c r="J436" t="s">
        <v>633</v>
      </c>
      <c r="K436" t="s">
        <v>259</v>
      </c>
    </row>
    <row r="437" spans="1:11" x14ac:dyDescent="0.2">
      <c r="A437" t="s">
        <v>1647</v>
      </c>
      <c r="B437" s="7">
        <v>43795</v>
      </c>
      <c r="C437">
        <v>5157</v>
      </c>
      <c r="D437" t="s">
        <v>207</v>
      </c>
      <c r="E437" t="s">
        <v>638</v>
      </c>
      <c r="F437" t="s">
        <v>872</v>
      </c>
      <c r="G437" t="s">
        <v>322</v>
      </c>
      <c r="H437" t="s">
        <v>94</v>
      </c>
      <c r="I437">
        <v>9</v>
      </c>
      <c r="J437" t="s">
        <v>633</v>
      </c>
      <c r="K437" t="s">
        <v>259</v>
      </c>
    </row>
    <row r="438" spans="1:11" x14ac:dyDescent="0.2">
      <c r="A438" t="s">
        <v>1647</v>
      </c>
      <c r="B438" s="7">
        <v>43796</v>
      </c>
      <c r="C438">
        <v>5157</v>
      </c>
      <c r="D438" t="s">
        <v>207</v>
      </c>
      <c r="E438" t="s">
        <v>638</v>
      </c>
      <c r="F438" t="s">
        <v>872</v>
      </c>
      <c r="G438" t="s">
        <v>322</v>
      </c>
      <c r="H438" t="s">
        <v>94</v>
      </c>
      <c r="I438">
        <v>9</v>
      </c>
      <c r="J438" t="s">
        <v>633</v>
      </c>
      <c r="K438" t="s">
        <v>259</v>
      </c>
    </row>
    <row r="439" spans="1:11" x14ac:dyDescent="0.2">
      <c r="A439" t="s">
        <v>1647</v>
      </c>
      <c r="B439" s="7">
        <v>43797</v>
      </c>
      <c r="C439">
        <v>5157</v>
      </c>
      <c r="D439" t="s">
        <v>207</v>
      </c>
      <c r="E439" t="s">
        <v>638</v>
      </c>
      <c r="F439" t="s">
        <v>872</v>
      </c>
      <c r="G439" t="s">
        <v>322</v>
      </c>
      <c r="H439" t="s">
        <v>94</v>
      </c>
      <c r="I439">
        <v>9</v>
      </c>
      <c r="J439" t="s">
        <v>633</v>
      </c>
      <c r="K439" t="s">
        <v>259</v>
      </c>
    </row>
    <row r="440" spans="1:11" x14ac:dyDescent="0.2">
      <c r="A440" t="s">
        <v>1647</v>
      </c>
      <c r="B440" s="7">
        <v>43798</v>
      </c>
      <c r="C440">
        <v>5157</v>
      </c>
      <c r="D440" t="s">
        <v>207</v>
      </c>
      <c r="E440" t="s">
        <v>638</v>
      </c>
      <c r="F440" t="s">
        <v>872</v>
      </c>
      <c r="G440" t="s">
        <v>322</v>
      </c>
      <c r="H440" t="s">
        <v>94</v>
      </c>
      <c r="I440">
        <v>9</v>
      </c>
      <c r="J440" t="s">
        <v>633</v>
      </c>
      <c r="K440" t="s">
        <v>259</v>
      </c>
    </row>
    <row r="441" spans="1:11" x14ac:dyDescent="0.2">
      <c r="A441" t="s">
        <v>1647</v>
      </c>
      <c r="B441" s="7">
        <v>43799</v>
      </c>
      <c r="C441">
        <v>5157</v>
      </c>
      <c r="D441" t="s">
        <v>207</v>
      </c>
      <c r="E441" t="s">
        <v>638</v>
      </c>
      <c r="F441" t="s">
        <v>872</v>
      </c>
      <c r="G441" t="s">
        <v>322</v>
      </c>
      <c r="H441" t="s">
        <v>94</v>
      </c>
      <c r="I441">
        <v>9</v>
      </c>
      <c r="J441" t="s">
        <v>633</v>
      </c>
      <c r="K441" t="s">
        <v>259</v>
      </c>
    </row>
    <row r="442" spans="1:11" x14ac:dyDescent="0.2">
      <c r="A442" t="s">
        <v>1647</v>
      </c>
      <c r="B442" s="7">
        <v>43800</v>
      </c>
      <c r="C442">
        <v>5157</v>
      </c>
      <c r="D442" t="s">
        <v>207</v>
      </c>
      <c r="E442" t="s">
        <v>638</v>
      </c>
      <c r="F442" t="s">
        <v>872</v>
      </c>
      <c r="G442" t="s">
        <v>322</v>
      </c>
      <c r="H442" t="s">
        <v>94</v>
      </c>
      <c r="I442">
        <v>9</v>
      </c>
      <c r="J442" t="s">
        <v>633</v>
      </c>
      <c r="K442" t="s">
        <v>259</v>
      </c>
    </row>
    <row r="443" spans="1:11" x14ac:dyDescent="0.2">
      <c r="A443" t="s">
        <v>1651</v>
      </c>
      <c r="B443" s="7">
        <v>43794</v>
      </c>
      <c r="C443">
        <v>5161</v>
      </c>
      <c r="D443" t="s">
        <v>876</v>
      </c>
      <c r="E443" t="s">
        <v>45</v>
      </c>
      <c r="F443" t="s">
        <v>877</v>
      </c>
      <c r="G443" t="s">
        <v>327</v>
      </c>
      <c r="H443" t="s">
        <v>632</v>
      </c>
      <c r="I443">
        <v>3</v>
      </c>
      <c r="J443" t="s">
        <v>258</v>
      </c>
      <c r="K443" t="s">
        <v>1642</v>
      </c>
    </row>
    <row r="444" spans="1:11" x14ac:dyDescent="0.2">
      <c r="A444" t="s">
        <v>1651</v>
      </c>
      <c r="B444" s="7">
        <v>43795</v>
      </c>
      <c r="C444">
        <v>5161</v>
      </c>
      <c r="D444" t="s">
        <v>876</v>
      </c>
      <c r="E444" t="s">
        <v>45</v>
      </c>
      <c r="F444" t="s">
        <v>877</v>
      </c>
      <c r="G444" t="s">
        <v>327</v>
      </c>
      <c r="H444" t="s">
        <v>632</v>
      </c>
      <c r="I444">
        <v>3</v>
      </c>
      <c r="J444" t="s">
        <v>258</v>
      </c>
      <c r="K444" t="s">
        <v>1642</v>
      </c>
    </row>
    <row r="445" spans="1:11" x14ac:dyDescent="0.2">
      <c r="A445" t="s">
        <v>1651</v>
      </c>
      <c r="B445" s="7">
        <v>43796</v>
      </c>
      <c r="C445">
        <v>5161</v>
      </c>
      <c r="D445" t="s">
        <v>876</v>
      </c>
      <c r="E445" t="s">
        <v>45</v>
      </c>
      <c r="F445" t="s">
        <v>877</v>
      </c>
      <c r="G445" t="s">
        <v>327</v>
      </c>
      <c r="H445" t="s">
        <v>632</v>
      </c>
      <c r="I445">
        <v>3</v>
      </c>
      <c r="J445" t="s">
        <v>258</v>
      </c>
      <c r="K445" t="s">
        <v>1642</v>
      </c>
    </row>
    <row r="446" spans="1:11" x14ac:dyDescent="0.2">
      <c r="A446" t="s">
        <v>1651</v>
      </c>
      <c r="B446" s="7">
        <v>43797</v>
      </c>
      <c r="C446">
        <v>5161</v>
      </c>
      <c r="D446" t="s">
        <v>876</v>
      </c>
      <c r="E446" t="s">
        <v>45</v>
      </c>
      <c r="F446" t="s">
        <v>877</v>
      </c>
      <c r="G446" t="s">
        <v>327</v>
      </c>
      <c r="H446" t="s">
        <v>632</v>
      </c>
      <c r="I446">
        <v>3</v>
      </c>
      <c r="J446" t="s">
        <v>258</v>
      </c>
      <c r="K446" t="s">
        <v>1642</v>
      </c>
    </row>
    <row r="447" spans="1:11" x14ac:dyDescent="0.2">
      <c r="A447" t="s">
        <v>1651</v>
      </c>
      <c r="B447" s="7">
        <v>43798</v>
      </c>
      <c r="C447">
        <v>5161</v>
      </c>
      <c r="D447" t="s">
        <v>876</v>
      </c>
      <c r="E447" t="s">
        <v>45</v>
      </c>
      <c r="F447" t="s">
        <v>877</v>
      </c>
      <c r="G447" t="s">
        <v>327</v>
      </c>
      <c r="H447" t="s">
        <v>632</v>
      </c>
      <c r="I447">
        <v>3</v>
      </c>
      <c r="J447" t="s">
        <v>258</v>
      </c>
      <c r="K447" t="s">
        <v>1642</v>
      </c>
    </row>
    <row r="448" spans="1:11" x14ac:dyDescent="0.2">
      <c r="A448" t="s">
        <v>1651</v>
      </c>
      <c r="B448" s="7">
        <v>43799</v>
      </c>
      <c r="C448">
        <v>5161</v>
      </c>
      <c r="D448" t="s">
        <v>876</v>
      </c>
      <c r="E448" t="s">
        <v>45</v>
      </c>
      <c r="F448" t="s">
        <v>877</v>
      </c>
      <c r="G448" t="s">
        <v>327</v>
      </c>
      <c r="H448" t="s">
        <v>632</v>
      </c>
      <c r="I448">
        <v>3</v>
      </c>
      <c r="J448" t="s">
        <v>258</v>
      </c>
      <c r="K448" t="s">
        <v>1642</v>
      </c>
    </row>
    <row r="449" spans="1:11" x14ac:dyDescent="0.2">
      <c r="A449" t="s">
        <v>1651</v>
      </c>
      <c r="B449" s="7">
        <v>43800</v>
      </c>
      <c r="C449">
        <v>5161</v>
      </c>
      <c r="D449" t="s">
        <v>876</v>
      </c>
      <c r="E449" t="s">
        <v>45</v>
      </c>
      <c r="F449" t="s">
        <v>877</v>
      </c>
      <c r="G449" t="s">
        <v>327</v>
      </c>
      <c r="H449" t="s">
        <v>632</v>
      </c>
      <c r="I449">
        <v>3</v>
      </c>
      <c r="J449" t="s">
        <v>258</v>
      </c>
      <c r="K449" t="s">
        <v>1641</v>
      </c>
    </row>
    <row r="450" spans="1:11" x14ac:dyDescent="0.2">
      <c r="A450" t="s">
        <v>1649</v>
      </c>
      <c r="B450" s="7">
        <v>43794</v>
      </c>
      <c r="C450">
        <v>5163</v>
      </c>
      <c r="D450" t="s">
        <v>448</v>
      </c>
      <c r="E450" t="s">
        <v>657</v>
      </c>
      <c r="F450" t="s">
        <v>879</v>
      </c>
      <c r="G450" t="s">
        <v>322</v>
      </c>
      <c r="H450" t="s">
        <v>94</v>
      </c>
      <c r="I450">
        <v>12</v>
      </c>
      <c r="J450" t="s">
        <v>45</v>
      </c>
      <c r="K450" t="s">
        <v>1642</v>
      </c>
    </row>
    <row r="451" spans="1:11" x14ac:dyDescent="0.2">
      <c r="A451" t="s">
        <v>1649</v>
      </c>
      <c r="B451" s="7">
        <v>43795</v>
      </c>
      <c r="C451">
        <v>5163</v>
      </c>
      <c r="D451" t="s">
        <v>448</v>
      </c>
      <c r="E451" t="s">
        <v>657</v>
      </c>
      <c r="F451" t="s">
        <v>879</v>
      </c>
      <c r="G451" t="s">
        <v>322</v>
      </c>
      <c r="H451" t="s">
        <v>94</v>
      </c>
      <c r="I451">
        <v>12</v>
      </c>
      <c r="J451" t="s">
        <v>45</v>
      </c>
      <c r="K451" t="s">
        <v>1642</v>
      </c>
    </row>
    <row r="452" spans="1:11" x14ac:dyDescent="0.2">
      <c r="A452" t="s">
        <v>1649</v>
      </c>
      <c r="B452" s="7">
        <v>43796</v>
      </c>
      <c r="C452">
        <v>5163</v>
      </c>
      <c r="D452" t="s">
        <v>448</v>
      </c>
      <c r="E452" t="s">
        <v>657</v>
      </c>
      <c r="F452" t="s">
        <v>879</v>
      </c>
      <c r="G452" t="s">
        <v>322</v>
      </c>
      <c r="H452" t="s">
        <v>94</v>
      </c>
      <c r="I452">
        <v>12</v>
      </c>
      <c r="J452" t="s">
        <v>45</v>
      </c>
      <c r="K452" t="s">
        <v>1642</v>
      </c>
    </row>
    <row r="453" spans="1:11" x14ac:dyDescent="0.2">
      <c r="A453" t="s">
        <v>1649</v>
      </c>
      <c r="B453" s="7">
        <v>43797</v>
      </c>
      <c r="C453">
        <v>5163</v>
      </c>
      <c r="D453" t="s">
        <v>448</v>
      </c>
      <c r="E453" t="s">
        <v>657</v>
      </c>
      <c r="F453" t="s">
        <v>879</v>
      </c>
      <c r="G453" t="s">
        <v>322</v>
      </c>
      <c r="H453" t="s">
        <v>94</v>
      </c>
      <c r="I453">
        <v>12</v>
      </c>
      <c r="J453" t="s">
        <v>45</v>
      </c>
      <c r="K453" t="s">
        <v>1642</v>
      </c>
    </row>
    <row r="454" spans="1:11" x14ac:dyDescent="0.2">
      <c r="A454" t="s">
        <v>1649</v>
      </c>
      <c r="B454" s="7">
        <v>43798</v>
      </c>
      <c r="C454">
        <v>5163</v>
      </c>
      <c r="D454" t="s">
        <v>448</v>
      </c>
      <c r="E454" t="s">
        <v>657</v>
      </c>
      <c r="F454" t="s">
        <v>879</v>
      </c>
      <c r="G454" t="s">
        <v>322</v>
      </c>
      <c r="H454" t="s">
        <v>94</v>
      </c>
      <c r="I454">
        <v>12</v>
      </c>
      <c r="J454" t="s">
        <v>45</v>
      </c>
      <c r="K454" t="s">
        <v>1642</v>
      </c>
    </row>
    <row r="455" spans="1:11" x14ac:dyDescent="0.2">
      <c r="A455" t="s">
        <v>1649</v>
      </c>
      <c r="B455" s="7">
        <v>43799</v>
      </c>
      <c r="C455">
        <v>5163</v>
      </c>
      <c r="D455" t="s">
        <v>448</v>
      </c>
      <c r="E455" t="s">
        <v>657</v>
      </c>
      <c r="F455" t="s">
        <v>879</v>
      </c>
      <c r="G455" t="s">
        <v>322</v>
      </c>
      <c r="H455" t="s">
        <v>94</v>
      </c>
      <c r="I455">
        <v>12</v>
      </c>
      <c r="J455" t="s">
        <v>45</v>
      </c>
      <c r="K455" t="s">
        <v>1642</v>
      </c>
    </row>
    <row r="456" spans="1:11" x14ac:dyDescent="0.2">
      <c r="A456" t="s">
        <v>1649</v>
      </c>
      <c r="B456" s="7">
        <v>43800</v>
      </c>
      <c r="C456">
        <v>5163</v>
      </c>
      <c r="D456" t="s">
        <v>448</v>
      </c>
      <c r="E456" t="s">
        <v>657</v>
      </c>
      <c r="F456" t="s">
        <v>879</v>
      </c>
      <c r="G456" t="s">
        <v>322</v>
      </c>
      <c r="H456" t="s">
        <v>94</v>
      </c>
      <c r="I456">
        <v>12</v>
      </c>
      <c r="J456" t="s">
        <v>45</v>
      </c>
      <c r="K456" t="s">
        <v>1642</v>
      </c>
    </row>
    <row r="457" spans="1:11" x14ac:dyDescent="0.2">
      <c r="A457" t="s">
        <v>1648</v>
      </c>
      <c r="B457" s="7">
        <v>43795</v>
      </c>
      <c r="C457">
        <v>5164</v>
      </c>
      <c r="D457" t="s">
        <v>187</v>
      </c>
      <c r="E457" t="s">
        <v>648</v>
      </c>
      <c r="F457" t="s">
        <v>880</v>
      </c>
      <c r="G457" t="s">
        <v>309</v>
      </c>
      <c r="H457" t="s">
        <v>653</v>
      </c>
      <c r="I457">
        <v>9</v>
      </c>
      <c r="J457" t="s">
        <v>633</v>
      </c>
      <c r="K457" t="s">
        <v>1641</v>
      </c>
    </row>
    <row r="458" spans="1:11" x14ac:dyDescent="0.2">
      <c r="A458" t="s">
        <v>1648</v>
      </c>
      <c r="B458" s="7">
        <v>43796</v>
      </c>
      <c r="C458">
        <v>5164</v>
      </c>
      <c r="D458" t="s">
        <v>187</v>
      </c>
      <c r="E458" t="s">
        <v>648</v>
      </c>
      <c r="F458" t="s">
        <v>880</v>
      </c>
      <c r="G458" t="s">
        <v>309</v>
      </c>
      <c r="H458" t="s">
        <v>653</v>
      </c>
      <c r="I458">
        <v>9</v>
      </c>
      <c r="J458" t="s">
        <v>633</v>
      </c>
      <c r="K458" t="s">
        <v>259</v>
      </c>
    </row>
    <row r="459" spans="1:11" x14ac:dyDescent="0.2">
      <c r="A459" t="s">
        <v>1648</v>
      </c>
      <c r="B459" s="7">
        <v>43797</v>
      </c>
      <c r="C459">
        <v>5164</v>
      </c>
      <c r="D459" t="s">
        <v>187</v>
      </c>
      <c r="E459" t="s">
        <v>648</v>
      </c>
      <c r="F459" t="s">
        <v>880</v>
      </c>
      <c r="G459" t="s">
        <v>309</v>
      </c>
      <c r="H459" t="s">
        <v>653</v>
      </c>
      <c r="I459">
        <v>9</v>
      </c>
      <c r="J459" t="s">
        <v>633</v>
      </c>
      <c r="K459" t="s">
        <v>259</v>
      </c>
    </row>
    <row r="460" spans="1:11" x14ac:dyDescent="0.2">
      <c r="A460" t="s">
        <v>1648</v>
      </c>
      <c r="B460" s="7">
        <v>43798</v>
      </c>
      <c r="C460">
        <v>5164</v>
      </c>
      <c r="D460" t="s">
        <v>187</v>
      </c>
      <c r="E460" t="s">
        <v>648</v>
      </c>
      <c r="F460" t="s">
        <v>880</v>
      </c>
      <c r="G460" t="s">
        <v>309</v>
      </c>
      <c r="H460" t="s">
        <v>653</v>
      </c>
      <c r="I460">
        <v>9</v>
      </c>
      <c r="J460" t="s">
        <v>633</v>
      </c>
      <c r="K460" t="s">
        <v>259</v>
      </c>
    </row>
    <row r="461" spans="1:11" x14ac:dyDescent="0.2">
      <c r="A461" t="s">
        <v>1648</v>
      </c>
      <c r="B461" s="7">
        <v>43799</v>
      </c>
      <c r="C461">
        <v>5164</v>
      </c>
      <c r="D461" t="s">
        <v>187</v>
      </c>
      <c r="E461" t="s">
        <v>648</v>
      </c>
      <c r="F461" t="s">
        <v>880</v>
      </c>
      <c r="G461" t="s">
        <v>309</v>
      </c>
      <c r="H461" t="s">
        <v>653</v>
      </c>
      <c r="I461">
        <v>9</v>
      </c>
      <c r="J461" t="s">
        <v>633</v>
      </c>
      <c r="K461" t="s">
        <v>259</v>
      </c>
    </row>
    <row r="462" spans="1:11" x14ac:dyDescent="0.2">
      <c r="A462" t="s">
        <v>1648</v>
      </c>
      <c r="B462" s="7">
        <v>43800</v>
      </c>
      <c r="C462">
        <v>5164</v>
      </c>
      <c r="D462" t="s">
        <v>187</v>
      </c>
      <c r="E462" t="s">
        <v>648</v>
      </c>
      <c r="F462" t="s">
        <v>880</v>
      </c>
      <c r="G462" t="s">
        <v>309</v>
      </c>
      <c r="H462" t="s">
        <v>653</v>
      </c>
      <c r="I462">
        <v>9</v>
      </c>
      <c r="J462" t="s">
        <v>633</v>
      </c>
      <c r="K462" t="s">
        <v>259</v>
      </c>
    </row>
    <row r="463" spans="1:11" x14ac:dyDescent="0.2">
      <c r="A463" t="s">
        <v>1646</v>
      </c>
      <c r="B463" s="7">
        <v>43794</v>
      </c>
      <c r="C463">
        <v>5185</v>
      </c>
      <c r="D463" t="s">
        <v>70</v>
      </c>
      <c r="E463" t="s">
        <v>258</v>
      </c>
      <c r="F463" t="s">
        <v>881</v>
      </c>
      <c r="G463" t="s">
        <v>333</v>
      </c>
      <c r="H463" t="s">
        <v>650</v>
      </c>
      <c r="I463">
        <v>34</v>
      </c>
      <c r="J463" t="s">
        <v>259</v>
      </c>
      <c r="K463" t="s">
        <v>259</v>
      </c>
    </row>
    <row r="464" spans="1:11" x14ac:dyDescent="0.2">
      <c r="A464" t="s">
        <v>1646</v>
      </c>
      <c r="B464" s="7">
        <v>43795</v>
      </c>
      <c r="C464">
        <v>5185</v>
      </c>
      <c r="D464" t="s">
        <v>70</v>
      </c>
      <c r="E464" t="s">
        <v>258</v>
      </c>
      <c r="F464" t="s">
        <v>881</v>
      </c>
      <c r="G464" t="s">
        <v>333</v>
      </c>
      <c r="H464" t="s">
        <v>650</v>
      </c>
      <c r="I464">
        <v>34</v>
      </c>
      <c r="J464" t="s">
        <v>259</v>
      </c>
      <c r="K464" t="s">
        <v>259</v>
      </c>
    </row>
    <row r="465" spans="1:11" x14ac:dyDescent="0.2">
      <c r="A465" t="s">
        <v>1646</v>
      </c>
      <c r="B465" s="7">
        <v>43796</v>
      </c>
      <c r="C465">
        <v>5185</v>
      </c>
      <c r="D465" t="s">
        <v>70</v>
      </c>
      <c r="E465" t="s">
        <v>258</v>
      </c>
      <c r="F465" t="s">
        <v>881</v>
      </c>
      <c r="G465" t="s">
        <v>333</v>
      </c>
      <c r="H465" t="s">
        <v>650</v>
      </c>
      <c r="I465">
        <v>34</v>
      </c>
      <c r="J465" t="s">
        <v>259</v>
      </c>
      <c r="K465" t="s">
        <v>259</v>
      </c>
    </row>
    <row r="466" spans="1:11" x14ac:dyDescent="0.2">
      <c r="A466" t="s">
        <v>1646</v>
      </c>
      <c r="B466" s="7">
        <v>43797</v>
      </c>
      <c r="C466">
        <v>5185</v>
      </c>
      <c r="D466" t="s">
        <v>70</v>
      </c>
      <c r="E466" t="s">
        <v>258</v>
      </c>
      <c r="F466" t="s">
        <v>881</v>
      </c>
      <c r="G466" t="s">
        <v>333</v>
      </c>
      <c r="H466" t="s">
        <v>650</v>
      </c>
      <c r="I466">
        <v>34</v>
      </c>
      <c r="J466" t="s">
        <v>259</v>
      </c>
      <c r="K466" t="s">
        <v>259</v>
      </c>
    </row>
    <row r="467" spans="1:11" x14ac:dyDescent="0.2">
      <c r="A467" t="s">
        <v>1646</v>
      </c>
      <c r="B467" s="7">
        <v>43798</v>
      </c>
      <c r="C467">
        <v>5185</v>
      </c>
      <c r="D467" t="s">
        <v>70</v>
      </c>
      <c r="E467" t="s">
        <v>258</v>
      </c>
      <c r="F467" t="s">
        <v>881</v>
      </c>
      <c r="G467" t="s">
        <v>333</v>
      </c>
      <c r="H467" t="s">
        <v>650</v>
      </c>
      <c r="I467">
        <v>34</v>
      </c>
      <c r="J467" t="s">
        <v>259</v>
      </c>
      <c r="K467" t="s">
        <v>259</v>
      </c>
    </row>
    <row r="468" spans="1:11" x14ac:dyDescent="0.2">
      <c r="A468" t="s">
        <v>1646</v>
      </c>
      <c r="B468" s="7">
        <v>43799</v>
      </c>
      <c r="C468">
        <v>5185</v>
      </c>
      <c r="D468" t="s">
        <v>70</v>
      </c>
      <c r="E468" t="s">
        <v>258</v>
      </c>
      <c r="F468" t="s">
        <v>881</v>
      </c>
      <c r="G468" t="s">
        <v>333</v>
      </c>
      <c r="H468" t="s">
        <v>650</v>
      </c>
      <c r="I468">
        <v>34</v>
      </c>
      <c r="J468" t="s">
        <v>259</v>
      </c>
      <c r="K468" t="s">
        <v>259</v>
      </c>
    </row>
    <row r="469" spans="1:11" x14ac:dyDescent="0.2">
      <c r="A469" t="s">
        <v>1646</v>
      </c>
      <c r="B469" s="7">
        <v>43800</v>
      </c>
      <c r="C469">
        <v>5185</v>
      </c>
      <c r="D469" t="s">
        <v>70</v>
      </c>
      <c r="E469" t="s">
        <v>258</v>
      </c>
      <c r="F469" t="s">
        <v>881</v>
      </c>
      <c r="G469" t="s">
        <v>333</v>
      </c>
      <c r="H469" t="s">
        <v>650</v>
      </c>
      <c r="I469">
        <v>34</v>
      </c>
      <c r="J469" t="s">
        <v>259</v>
      </c>
      <c r="K469" t="s">
        <v>259</v>
      </c>
    </row>
    <row r="470" spans="1:11" x14ac:dyDescent="0.2">
      <c r="A470" t="s">
        <v>1646</v>
      </c>
      <c r="B470" s="7">
        <v>43794</v>
      </c>
      <c r="C470">
        <v>5187</v>
      </c>
      <c r="D470" t="s">
        <v>169</v>
      </c>
      <c r="E470" t="s">
        <v>654</v>
      </c>
      <c r="F470" t="s">
        <v>882</v>
      </c>
      <c r="G470" t="s">
        <v>322</v>
      </c>
      <c r="H470" t="s">
        <v>94</v>
      </c>
      <c r="I470">
        <v>17</v>
      </c>
      <c r="J470" t="s">
        <v>258</v>
      </c>
      <c r="K470" t="s">
        <v>258</v>
      </c>
    </row>
    <row r="471" spans="1:11" x14ac:dyDescent="0.2">
      <c r="A471" t="s">
        <v>1646</v>
      </c>
      <c r="B471" s="7">
        <v>43795</v>
      </c>
      <c r="C471">
        <v>5187</v>
      </c>
      <c r="D471" t="s">
        <v>169</v>
      </c>
      <c r="E471" t="s">
        <v>654</v>
      </c>
      <c r="F471" t="s">
        <v>882</v>
      </c>
      <c r="G471" t="s">
        <v>322</v>
      </c>
      <c r="H471" t="s">
        <v>94</v>
      </c>
      <c r="I471">
        <v>17</v>
      </c>
      <c r="J471" t="s">
        <v>258</v>
      </c>
      <c r="K471" t="s">
        <v>258</v>
      </c>
    </row>
    <row r="472" spans="1:11" x14ac:dyDescent="0.2">
      <c r="A472" t="s">
        <v>1646</v>
      </c>
      <c r="B472" s="7">
        <v>43796</v>
      </c>
      <c r="C472">
        <v>5187</v>
      </c>
      <c r="D472" t="s">
        <v>169</v>
      </c>
      <c r="E472" t="s">
        <v>654</v>
      </c>
      <c r="F472" t="s">
        <v>882</v>
      </c>
      <c r="G472" t="s">
        <v>322</v>
      </c>
      <c r="H472" t="s">
        <v>94</v>
      </c>
      <c r="I472">
        <v>17</v>
      </c>
      <c r="J472" t="s">
        <v>258</v>
      </c>
      <c r="K472" t="s">
        <v>258</v>
      </c>
    </row>
    <row r="473" spans="1:11" x14ac:dyDescent="0.2">
      <c r="A473" t="s">
        <v>1646</v>
      </c>
      <c r="B473" s="7">
        <v>43797</v>
      </c>
      <c r="C473">
        <v>5187</v>
      </c>
      <c r="D473" t="s">
        <v>169</v>
      </c>
      <c r="E473" t="s">
        <v>654</v>
      </c>
      <c r="F473" t="s">
        <v>882</v>
      </c>
      <c r="G473" t="s">
        <v>322</v>
      </c>
      <c r="H473" t="s">
        <v>94</v>
      </c>
      <c r="I473">
        <v>17</v>
      </c>
      <c r="J473" t="s">
        <v>258</v>
      </c>
      <c r="K473" t="s">
        <v>258</v>
      </c>
    </row>
    <row r="474" spans="1:11" x14ac:dyDescent="0.2">
      <c r="A474" t="s">
        <v>1646</v>
      </c>
      <c r="B474" s="7">
        <v>43798</v>
      </c>
      <c r="C474">
        <v>5187</v>
      </c>
      <c r="D474" t="s">
        <v>169</v>
      </c>
      <c r="E474" t="s">
        <v>654</v>
      </c>
      <c r="F474" t="s">
        <v>882</v>
      </c>
      <c r="G474" t="s">
        <v>322</v>
      </c>
      <c r="H474" t="s">
        <v>94</v>
      </c>
      <c r="I474">
        <v>17</v>
      </c>
      <c r="J474" t="s">
        <v>258</v>
      </c>
      <c r="K474" t="s">
        <v>1641</v>
      </c>
    </row>
    <row r="475" spans="1:11" x14ac:dyDescent="0.2">
      <c r="A475" t="s">
        <v>1646</v>
      </c>
      <c r="B475" s="7">
        <v>43799</v>
      </c>
      <c r="C475">
        <v>5187</v>
      </c>
      <c r="D475" t="s">
        <v>169</v>
      </c>
      <c r="E475" t="s">
        <v>654</v>
      </c>
      <c r="F475" t="s">
        <v>882</v>
      </c>
      <c r="G475" t="s">
        <v>322</v>
      </c>
      <c r="H475" t="s">
        <v>94</v>
      </c>
      <c r="I475">
        <v>17</v>
      </c>
      <c r="J475" t="s">
        <v>258</v>
      </c>
      <c r="K475" t="s">
        <v>1641</v>
      </c>
    </row>
    <row r="476" spans="1:11" x14ac:dyDescent="0.2">
      <c r="A476" t="s">
        <v>1646</v>
      </c>
      <c r="B476" s="7">
        <v>43800</v>
      </c>
      <c r="C476">
        <v>5187</v>
      </c>
      <c r="D476" t="s">
        <v>169</v>
      </c>
      <c r="E476" t="s">
        <v>654</v>
      </c>
      <c r="F476" t="s">
        <v>882</v>
      </c>
      <c r="G476" t="s">
        <v>322</v>
      </c>
      <c r="H476" t="s">
        <v>94</v>
      </c>
      <c r="I476">
        <v>17</v>
      </c>
      <c r="J476" t="s">
        <v>258</v>
      </c>
      <c r="K476" t="s">
        <v>258</v>
      </c>
    </row>
    <row r="477" spans="1:11" x14ac:dyDescent="0.2">
      <c r="A477" t="s">
        <v>1646</v>
      </c>
      <c r="B477" s="7">
        <v>43794</v>
      </c>
      <c r="C477">
        <v>5194</v>
      </c>
      <c r="D477" t="s">
        <v>423</v>
      </c>
      <c r="E477" t="s">
        <v>626</v>
      </c>
      <c r="F477" t="s">
        <v>885</v>
      </c>
      <c r="G477" t="s">
        <v>315</v>
      </c>
      <c r="H477" t="s">
        <v>662</v>
      </c>
      <c r="I477">
        <v>11</v>
      </c>
      <c r="J477" t="s">
        <v>620</v>
      </c>
      <c r="K477" t="s">
        <v>259</v>
      </c>
    </row>
    <row r="478" spans="1:11" x14ac:dyDescent="0.2">
      <c r="A478" t="s">
        <v>1646</v>
      </c>
      <c r="B478" s="7">
        <v>43795</v>
      </c>
      <c r="C478">
        <v>5194</v>
      </c>
      <c r="D478" t="s">
        <v>423</v>
      </c>
      <c r="E478" t="s">
        <v>626</v>
      </c>
      <c r="F478" t="s">
        <v>885</v>
      </c>
      <c r="G478" t="s">
        <v>315</v>
      </c>
      <c r="H478" t="s">
        <v>662</v>
      </c>
      <c r="I478">
        <v>11</v>
      </c>
      <c r="J478" t="s">
        <v>620</v>
      </c>
      <c r="K478" t="s">
        <v>259</v>
      </c>
    </row>
    <row r="479" spans="1:11" x14ac:dyDescent="0.2">
      <c r="A479" t="s">
        <v>1646</v>
      </c>
      <c r="B479" s="7">
        <v>43796</v>
      </c>
      <c r="C479">
        <v>5194</v>
      </c>
      <c r="D479" t="s">
        <v>423</v>
      </c>
      <c r="E479" t="s">
        <v>626</v>
      </c>
      <c r="F479" t="s">
        <v>885</v>
      </c>
      <c r="G479" t="s">
        <v>315</v>
      </c>
      <c r="H479" t="s">
        <v>662</v>
      </c>
      <c r="I479">
        <v>11</v>
      </c>
      <c r="J479" t="s">
        <v>620</v>
      </c>
      <c r="K479" t="s">
        <v>1641</v>
      </c>
    </row>
    <row r="480" spans="1:11" x14ac:dyDescent="0.2">
      <c r="A480" t="s">
        <v>1646</v>
      </c>
      <c r="B480" s="7">
        <v>43797</v>
      </c>
      <c r="C480">
        <v>5194</v>
      </c>
      <c r="D480" t="s">
        <v>423</v>
      </c>
      <c r="E480" t="s">
        <v>626</v>
      </c>
      <c r="F480" t="s">
        <v>885</v>
      </c>
      <c r="G480" t="s">
        <v>315</v>
      </c>
      <c r="H480" t="s">
        <v>662</v>
      </c>
      <c r="I480">
        <v>11</v>
      </c>
      <c r="J480" t="s">
        <v>620</v>
      </c>
      <c r="K480" t="s">
        <v>1641</v>
      </c>
    </row>
    <row r="481" spans="1:11" x14ac:dyDescent="0.2">
      <c r="A481" t="s">
        <v>1646</v>
      </c>
      <c r="B481" s="7">
        <v>43798</v>
      </c>
      <c r="C481">
        <v>5194</v>
      </c>
      <c r="D481" t="s">
        <v>423</v>
      </c>
      <c r="E481" t="s">
        <v>626</v>
      </c>
      <c r="F481" t="s">
        <v>885</v>
      </c>
      <c r="G481" t="s">
        <v>315</v>
      </c>
      <c r="H481" t="s">
        <v>662</v>
      </c>
      <c r="I481">
        <v>11</v>
      </c>
      <c r="J481" t="s">
        <v>620</v>
      </c>
      <c r="K481" t="s">
        <v>1641</v>
      </c>
    </row>
    <row r="482" spans="1:11" x14ac:dyDescent="0.2">
      <c r="A482" t="s">
        <v>1646</v>
      </c>
      <c r="B482" s="7">
        <v>43799</v>
      </c>
      <c r="C482">
        <v>5194</v>
      </c>
      <c r="D482" t="s">
        <v>423</v>
      </c>
      <c r="E482" t="s">
        <v>626</v>
      </c>
      <c r="F482" t="s">
        <v>885</v>
      </c>
      <c r="G482" t="s">
        <v>315</v>
      </c>
      <c r="H482" t="s">
        <v>662</v>
      </c>
      <c r="I482">
        <v>11</v>
      </c>
      <c r="J482" t="s">
        <v>620</v>
      </c>
      <c r="K482" t="s">
        <v>1641</v>
      </c>
    </row>
    <row r="483" spans="1:11" x14ac:dyDescent="0.2">
      <c r="A483" t="s">
        <v>1646</v>
      </c>
      <c r="B483" s="7">
        <v>43800</v>
      </c>
      <c r="C483">
        <v>5194</v>
      </c>
      <c r="D483" t="s">
        <v>423</v>
      </c>
      <c r="E483" t="s">
        <v>626</v>
      </c>
      <c r="F483" t="s">
        <v>885</v>
      </c>
      <c r="G483" t="s">
        <v>315</v>
      </c>
      <c r="H483" t="s">
        <v>662</v>
      </c>
      <c r="I483">
        <v>11</v>
      </c>
      <c r="J483" t="s">
        <v>620</v>
      </c>
      <c r="K483" t="s">
        <v>258</v>
      </c>
    </row>
    <row r="484" spans="1:11" x14ac:dyDescent="0.2">
      <c r="A484" t="s">
        <v>1651</v>
      </c>
      <c r="B484" s="7">
        <v>43794</v>
      </c>
      <c r="C484">
        <v>5197</v>
      </c>
      <c r="D484" t="s">
        <v>160</v>
      </c>
      <c r="E484" t="s">
        <v>681</v>
      </c>
      <c r="F484" t="s">
        <v>890</v>
      </c>
      <c r="G484" t="s">
        <v>321</v>
      </c>
      <c r="H484" t="s">
        <v>718</v>
      </c>
      <c r="I484">
        <v>27</v>
      </c>
      <c r="J484" t="s">
        <v>45</v>
      </c>
      <c r="K484" t="s">
        <v>45</v>
      </c>
    </row>
    <row r="485" spans="1:11" x14ac:dyDescent="0.2">
      <c r="A485" t="s">
        <v>1651</v>
      </c>
      <c r="B485" s="7">
        <v>43795</v>
      </c>
      <c r="C485">
        <v>5197</v>
      </c>
      <c r="D485" t="s">
        <v>160</v>
      </c>
      <c r="E485" t="s">
        <v>681</v>
      </c>
      <c r="F485" t="s">
        <v>890</v>
      </c>
      <c r="G485" t="s">
        <v>321</v>
      </c>
      <c r="H485" t="s">
        <v>718</v>
      </c>
      <c r="I485">
        <v>27</v>
      </c>
      <c r="J485" t="s">
        <v>45</v>
      </c>
      <c r="K485" t="s">
        <v>45</v>
      </c>
    </row>
    <row r="486" spans="1:11" x14ac:dyDescent="0.2">
      <c r="A486" t="s">
        <v>1651</v>
      </c>
      <c r="B486" s="7">
        <v>43796</v>
      </c>
      <c r="C486">
        <v>5197</v>
      </c>
      <c r="D486" t="s">
        <v>160</v>
      </c>
      <c r="E486" t="s">
        <v>681</v>
      </c>
      <c r="F486" t="s">
        <v>890</v>
      </c>
      <c r="G486" t="s">
        <v>321</v>
      </c>
      <c r="H486" t="s">
        <v>718</v>
      </c>
      <c r="I486">
        <v>27</v>
      </c>
      <c r="J486" t="s">
        <v>45</v>
      </c>
      <c r="K486" t="s">
        <v>45</v>
      </c>
    </row>
    <row r="487" spans="1:11" x14ac:dyDescent="0.2">
      <c r="A487" t="s">
        <v>1651</v>
      </c>
      <c r="B487" s="7">
        <v>43797</v>
      </c>
      <c r="C487">
        <v>5197</v>
      </c>
      <c r="D487" t="s">
        <v>160</v>
      </c>
      <c r="E487" t="s">
        <v>681</v>
      </c>
      <c r="F487" t="s">
        <v>890</v>
      </c>
      <c r="G487" t="s">
        <v>321</v>
      </c>
      <c r="H487" t="s">
        <v>718</v>
      </c>
      <c r="I487">
        <v>27</v>
      </c>
      <c r="J487" t="s">
        <v>45</v>
      </c>
      <c r="K487" t="s">
        <v>45</v>
      </c>
    </row>
    <row r="488" spans="1:11" x14ac:dyDescent="0.2">
      <c r="A488" t="s">
        <v>1651</v>
      </c>
      <c r="B488" s="7">
        <v>43798</v>
      </c>
      <c r="C488">
        <v>5197</v>
      </c>
      <c r="D488" t="s">
        <v>160</v>
      </c>
      <c r="E488" t="s">
        <v>681</v>
      </c>
      <c r="F488" t="s">
        <v>890</v>
      </c>
      <c r="G488" t="s">
        <v>321</v>
      </c>
      <c r="H488" t="s">
        <v>718</v>
      </c>
      <c r="I488">
        <v>27</v>
      </c>
      <c r="J488" t="s">
        <v>45</v>
      </c>
      <c r="K488" t="s">
        <v>45</v>
      </c>
    </row>
    <row r="489" spans="1:11" x14ac:dyDescent="0.2">
      <c r="A489" t="s">
        <v>1651</v>
      </c>
      <c r="B489" s="7">
        <v>43799</v>
      </c>
      <c r="C489">
        <v>5197</v>
      </c>
      <c r="D489" t="s">
        <v>160</v>
      </c>
      <c r="E489" t="s">
        <v>681</v>
      </c>
      <c r="F489" t="s">
        <v>890</v>
      </c>
      <c r="G489" t="s">
        <v>321</v>
      </c>
      <c r="H489" t="s">
        <v>718</v>
      </c>
      <c r="I489">
        <v>27</v>
      </c>
      <c r="J489" t="s">
        <v>45</v>
      </c>
      <c r="K489" t="s">
        <v>45</v>
      </c>
    </row>
    <row r="490" spans="1:11" x14ac:dyDescent="0.2">
      <c r="A490" t="s">
        <v>1651</v>
      </c>
      <c r="B490" s="7">
        <v>43800</v>
      </c>
      <c r="C490">
        <v>5197</v>
      </c>
      <c r="D490" t="s">
        <v>160</v>
      </c>
      <c r="E490" t="s">
        <v>681</v>
      </c>
      <c r="F490" t="s">
        <v>890</v>
      </c>
      <c r="G490" t="s">
        <v>321</v>
      </c>
      <c r="H490" t="s">
        <v>718</v>
      </c>
      <c r="I490">
        <v>27</v>
      </c>
      <c r="J490" t="s">
        <v>45</v>
      </c>
      <c r="K490" t="s">
        <v>45</v>
      </c>
    </row>
    <row r="491" spans="1:11" x14ac:dyDescent="0.2">
      <c r="A491" t="s">
        <v>1651</v>
      </c>
      <c r="B491" s="7">
        <v>43794</v>
      </c>
      <c r="C491">
        <v>5253</v>
      </c>
      <c r="D491" t="s">
        <v>107</v>
      </c>
      <c r="E491" t="s">
        <v>681</v>
      </c>
      <c r="F491" t="s">
        <v>899</v>
      </c>
      <c r="G491" t="s">
        <v>307</v>
      </c>
      <c r="H491" t="s">
        <v>745</v>
      </c>
      <c r="I491">
        <v>33</v>
      </c>
      <c r="J491" t="s">
        <v>259</v>
      </c>
      <c r="K491" t="s">
        <v>259</v>
      </c>
    </row>
    <row r="492" spans="1:11" x14ac:dyDescent="0.2">
      <c r="A492" t="s">
        <v>1651</v>
      </c>
      <c r="B492" s="7">
        <v>43795</v>
      </c>
      <c r="C492">
        <v>5253</v>
      </c>
      <c r="D492" t="s">
        <v>107</v>
      </c>
      <c r="E492" t="s">
        <v>681</v>
      </c>
      <c r="F492" t="s">
        <v>899</v>
      </c>
      <c r="G492" t="s">
        <v>307</v>
      </c>
      <c r="H492" t="s">
        <v>745</v>
      </c>
      <c r="I492">
        <v>33</v>
      </c>
      <c r="J492" t="s">
        <v>259</v>
      </c>
      <c r="K492" t="s">
        <v>259</v>
      </c>
    </row>
    <row r="493" spans="1:11" x14ac:dyDescent="0.2">
      <c r="A493" t="s">
        <v>1651</v>
      </c>
      <c r="B493" s="7">
        <v>43796</v>
      </c>
      <c r="C493">
        <v>5253</v>
      </c>
      <c r="D493" t="s">
        <v>107</v>
      </c>
      <c r="E493" t="s">
        <v>681</v>
      </c>
      <c r="F493" t="s">
        <v>899</v>
      </c>
      <c r="G493" t="s">
        <v>307</v>
      </c>
      <c r="H493" t="s">
        <v>745</v>
      </c>
      <c r="I493">
        <v>33</v>
      </c>
      <c r="J493" t="s">
        <v>259</v>
      </c>
      <c r="K493" t="s">
        <v>259</v>
      </c>
    </row>
    <row r="494" spans="1:11" x14ac:dyDescent="0.2">
      <c r="A494" t="s">
        <v>1651</v>
      </c>
      <c r="B494" s="7">
        <v>43797</v>
      </c>
      <c r="C494">
        <v>5253</v>
      </c>
      <c r="D494" t="s">
        <v>107</v>
      </c>
      <c r="E494" t="s">
        <v>681</v>
      </c>
      <c r="F494" t="s">
        <v>899</v>
      </c>
      <c r="G494" t="s">
        <v>307</v>
      </c>
      <c r="H494" t="s">
        <v>745</v>
      </c>
      <c r="I494">
        <v>33</v>
      </c>
      <c r="J494" t="s">
        <v>259</v>
      </c>
      <c r="K494" t="s">
        <v>259</v>
      </c>
    </row>
    <row r="495" spans="1:11" x14ac:dyDescent="0.2">
      <c r="A495" t="s">
        <v>1651</v>
      </c>
      <c r="B495" s="7">
        <v>43798</v>
      </c>
      <c r="C495">
        <v>5253</v>
      </c>
      <c r="D495" t="s">
        <v>107</v>
      </c>
      <c r="E495" t="s">
        <v>681</v>
      </c>
      <c r="F495" t="s">
        <v>899</v>
      </c>
      <c r="G495" t="s">
        <v>307</v>
      </c>
      <c r="H495" t="s">
        <v>745</v>
      </c>
      <c r="I495">
        <v>33</v>
      </c>
      <c r="J495" t="s">
        <v>259</v>
      </c>
      <c r="K495" t="s">
        <v>259</v>
      </c>
    </row>
    <row r="496" spans="1:11" x14ac:dyDescent="0.2">
      <c r="A496" t="s">
        <v>1651</v>
      </c>
      <c r="B496" s="7">
        <v>43799</v>
      </c>
      <c r="C496">
        <v>5253</v>
      </c>
      <c r="D496" t="s">
        <v>107</v>
      </c>
      <c r="E496" t="s">
        <v>681</v>
      </c>
      <c r="F496" t="s">
        <v>899</v>
      </c>
      <c r="G496" t="s">
        <v>307</v>
      </c>
      <c r="H496" t="s">
        <v>745</v>
      </c>
      <c r="I496">
        <v>33</v>
      </c>
      <c r="J496" t="s">
        <v>259</v>
      </c>
      <c r="K496" t="s">
        <v>1641</v>
      </c>
    </row>
    <row r="497" spans="1:11" x14ac:dyDescent="0.2">
      <c r="A497" t="s">
        <v>1651</v>
      </c>
      <c r="B497" s="7">
        <v>43800</v>
      </c>
      <c r="C497">
        <v>5253</v>
      </c>
      <c r="D497" t="s">
        <v>107</v>
      </c>
      <c r="E497" t="s">
        <v>681</v>
      </c>
      <c r="F497" t="s">
        <v>899</v>
      </c>
      <c r="G497" t="s">
        <v>307</v>
      </c>
      <c r="H497" t="s">
        <v>745</v>
      </c>
      <c r="I497">
        <v>33</v>
      </c>
      <c r="J497" t="s">
        <v>259</v>
      </c>
      <c r="K497" t="s">
        <v>259</v>
      </c>
    </row>
    <row r="498" spans="1:11" x14ac:dyDescent="0.2">
      <c r="A498" t="s">
        <v>1650</v>
      </c>
      <c r="B498" s="7">
        <v>43794</v>
      </c>
      <c r="C498">
        <v>5292</v>
      </c>
      <c r="D498" t="s">
        <v>99</v>
      </c>
      <c r="E498" t="s">
        <v>666</v>
      </c>
      <c r="F498" t="s">
        <v>907</v>
      </c>
      <c r="G498" t="s">
        <v>307</v>
      </c>
      <c r="H498" t="s">
        <v>745</v>
      </c>
      <c r="I498">
        <v>22</v>
      </c>
      <c r="J498" t="s">
        <v>620</v>
      </c>
      <c r="K498" t="s">
        <v>259</v>
      </c>
    </row>
    <row r="499" spans="1:11" x14ac:dyDescent="0.2">
      <c r="A499" t="s">
        <v>1650</v>
      </c>
      <c r="B499" s="7">
        <v>43795</v>
      </c>
      <c r="C499">
        <v>5292</v>
      </c>
      <c r="D499" t="s">
        <v>99</v>
      </c>
      <c r="E499" t="s">
        <v>666</v>
      </c>
      <c r="F499" t="s">
        <v>907</v>
      </c>
      <c r="G499" t="s">
        <v>307</v>
      </c>
      <c r="H499" t="s">
        <v>745</v>
      </c>
      <c r="I499">
        <v>22</v>
      </c>
      <c r="J499" t="s">
        <v>620</v>
      </c>
      <c r="K499" t="s">
        <v>1641</v>
      </c>
    </row>
    <row r="500" spans="1:11" x14ac:dyDescent="0.2">
      <c r="A500" t="s">
        <v>1650</v>
      </c>
      <c r="B500" s="7">
        <v>43796</v>
      </c>
      <c r="C500">
        <v>5292</v>
      </c>
      <c r="D500" t="s">
        <v>99</v>
      </c>
      <c r="E500" t="s">
        <v>666</v>
      </c>
      <c r="F500" t="s">
        <v>907</v>
      </c>
      <c r="G500" t="s">
        <v>307</v>
      </c>
      <c r="H500" t="s">
        <v>745</v>
      </c>
      <c r="I500">
        <v>22</v>
      </c>
      <c r="J500" t="s">
        <v>620</v>
      </c>
      <c r="K500" t="s">
        <v>259</v>
      </c>
    </row>
    <row r="501" spans="1:11" x14ac:dyDescent="0.2">
      <c r="A501" t="s">
        <v>1650</v>
      </c>
      <c r="B501" s="7">
        <v>43797</v>
      </c>
      <c r="C501">
        <v>5292</v>
      </c>
      <c r="D501" t="s">
        <v>99</v>
      </c>
      <c r="E501" t="s">
        <v>666</v>
      </c>
      <c r="F501" t="s">
        <v>907</v>
      </c>
      <c r="G501" t="s">
        <v>307</v>
      </c>
      <c r="H501" t="s">
        <v>745</v>
      </c>
      <c r="I501">
        <v>22</v>
      </c>
      <c r="J501" t="s">
        <v>620</v>
      </c>
      <c r="K501" t="s">
        <v>1641</v>
      </c>
    </row>
    <row r="502" spans="1:11" x14ac:dyDescent="0.2">
      <c r="A502" t="s">
        <v>1650</v>
      </c>
      <c r="B502" s="7">
        <v>43798</v>
      </c>
      <c r="C502">
        <v>5292</v>
      </c>
      <c r="D502" t="s">
        <v>99</v>
      </c>
      <c r="E502" t="s">
        <v>666</v>
      </c>
      <c r="F502" t="s">
        <v>907</v>
      </c>
      <c r="G502" t="s">
        <v>307</v>
      </c>
      <c r="H502" t="s">
        <v>745</v>
      </c>
      <c r="I502">
        <v>22</v>
      </c>
      <c r="J502" t="s">
        <v>620</v>
      </c>
      <c r="K502" t="s">
        <v>1641</v>
      </c>
    </row>
    <row r="503" spans="1:11" x14ac:dyDescent="0.2">
      <c r="A503" t="s">
        <v>1650</v>
      </c>
      <c r="B503" s="7">
        <v>43799</v>
      </c>
      <c r="C503">
        <v>5292</v>
      </c>
      <c r="D503" t="s">
        <v>99</v>
      </c>
      <c r="E503" t="s">
        <v>666</v>
      </c>
      <c r="F503" t="s">
        <v>907</v>
      </c>
      <c r="G503" t="s">
        <v>307</v>
      </c>
      <c r="H503" t="s">
        <v>745</v>
      </c>
      <c r="I503">
        <v>22</v>
      </c>
      <c r="J503" t="s">
        <v>620</v>
      </c>
      <c r="K503" t="s">
        <v>1641</v>
      </c>
    </row>
    <row r="504" spans="1:11" x14ac:dyDescent="0.2">
      <c r="A504" t="s">
        <v>1650</v>
      </c>
      <c r="B504" s="7">
        <v>43800</v>
      </c>
      <c r="C504">
        <v>5292</v>
      </c>
      <c r="D504" t="s">
        <v>99</v>
      </c>
      <c r="E504" t="s">
        <v>666</v>
      </c>
      <c r="F504" t="s">
        <v>907</v>
      </c>
      <c r="G504" t="s">
        <v>307</v>
      </c>
      <c r="H504" t="s">
        <v>745</v>
      </c>
      <c r="I504">
        <v>22</v>
      </c>
      <c r="J504" t="s">
        <v>620</v>
      </c>
      <c r="K504" t="s">
        <v>259</v>
      </c>
    </row>
    <row r="505" spans="1:11" x14ac:dyDescent="0.2">
      <c r="A505" t="s">
        <v>1650</v>
      </c>
      <c r="B505" s="7">
        <v>43794</v>
      </c>
      <c r="C505">
        <v>5293</v>
      </c>
      <c r="D505" t="s">
        <v>161</v>
      </c>
      <c r="E505" t="s">
        <v>623</v>
      </c>
      <c r="F505" t="s">
        <v>908</v>
      </c>
      <c r="G505" t="s">
        <v>330</v>
      </c>
      <c r="H505" t="s">
        <v>619</v>
      </c>
      <c r="I505">
        <v>5</v>
      </c>
      <c r="J505" t="s">
        <v>259</v>
      </c>
      <c r="K505" t="s">
        <v>1642</v>
      </c>
    </row>
    <row r="506" spans="1:11" x14ac:dyDescent="0.2">
      <c r="A506" t="s">
        <v>1650</v>
      </c>
      <c r="B506" s="7">
        <v>43795</v>
      </c>
      <c r="C506">
        <v>5293</v>
      </c>
      <c r="D506" t="s">
        <v>161</v>
      </c>
      <c r="E506" t="s">
        <v>623</v>
      </c>
      <c r="F506" t="s">
        <v>908</v>
      </c>
      <c r="G506" t="s">
        <v>330</v>
      </c>
      <c r="H506" t="s">
        <v>619</v>
      </c>
      <c r="I506">
        <v>5</v>
      </c>
      <c r="J506" t="s">
        <v>259</v>
      </c>
      <c r="K506" t="s">
        <v>1642</v>
      </c>
    </row>
    <row r="507" spans="1:11" x14ac:dyDescent="0.2">
      <c r="A507" t="s">
        <v>1650</v>
      </c>
      <c r="B507" s="7">
        <v>43796</v>
      </c>
      <c r="C507">
        <v>5293</v>
      </c>
      <c r="D507" t="s">
        <v>161</v>
      </c>
      <c r="E507" t="s">
        <v>623</v>
      </c>
      <c r="F507" t="s">
        <v>908</v>
      </c>
      <c r="G507" t="s">
        <v>330</v>
      </c>
      <c r="H507" t="s">
        <v>619</v>
      </c>
      <c r="I507">
        <v>5</v>
      </c>
      <c r="J507" t="s">
        <v>259</v>
      </c>
      <c r="K507" t="s">
        <v>1641</v>
      </c>
    </row>
    <row r="508" spans="1:11" x14ac:dyDescent="0.2">
      <c r="A508" t="s">
        <v>1650</v>
      </c>
      <c r="B508" s="7">
        <v>43797</v>
      </c>
      <c r="C508">
        <v>5293</v>
      </c>
      <c r="D508" t="s">
        <v>161</v>
      </c>
      <c r="E508" t="s">
        <v>623</v>
      </c>
      <c r="F508" t="s">
        <v>908</v>
      </c>
      <c r="G508" t="s">
        <v>330</v>
      </c>
      <c r="H508" t="s">
        <v>619</v>
      </c>
      <c r="I508">
        <v>5</v>
      </c>
      <c r="J508" t="s">
        <v>259</v>
      </c>
      <c r="K508" t="s">
        <v>1642</v>
      </c>
    </row>
    <row r="509" spans="1:11" x14ac:dyDescent="0.2">
      <c r="A509" t="s">
        <v>1650</v>
      </c>
      <c r="B509" s="7">
        <v>43798</v>
      </c>
      <c r="C509">
        <v>5293</v>
      </c>
      <c r="D509" t="s">
        <v>161</v>
      </c>
      <c r="E509" t="s">
        <v>623</v>
      </c>
      <c r="F509" t="s">
        <v>908</v>
      </c>
      <c r="G509" t="s">
        <v>330</v>
      </c>
      <c r="H509" t="s">
        <v>619</v>
      </c>
      <c r="I509">
        <v>5</v>
      </c>
      <c r="J509" t="s">
        <v>259</v>
      </c>
      <c r="K509" t="s">
        <v>1642</v>
      </c>
    </row>
    <row r="510" spans="1:11" x14ac:dyDescent="0.2">
      <c r="A510" t="s">
        <v>1650</v>
      </c>
      <c r="B510" s="7">
        <v>43799</v>
      </c>
      <c r="C510">
        <v>5293</v>
      </c>
      <c r="D510" t="s">
        <v>161</v>
      </c>
      <c r="E510" t="s">
        <v>623</v>
      </c>
      <c r="F510" t="s">
        <v>908</v>
      </c>
      <c r="G510" t="s">
        <v>330</v>
      </c>
      <c r="H510" t="s">
        <v>619</v>
      </c>
      <c r="I510">
        <v>5</v>
      </c>
      <c r="J510" t="s">
        <v>259</v>
      </c>
      <c r="K510" t="s">
        <v>1642</v>
      </c>
    </row>
    <row r="511" spans="1:11" x14ac:dyDescent="0.2">
      <c r="A511" t="s">
        <v>1650</v>
      </c>
      <c r="B511" s="7">
        <v>43800</v>
      </c>
      <c r="C511">
        <v>5293</v>
      </c>
      <c r="D511" t="s">
        <v>161</v>
      </c>
      <c r="E511" t="s">
        <v>623</v>
      </c>
      <c r="F511" t="s">
        <v>908</v>
      </c>
      <c r="G511" t="s">
        <v>330</v>
      </c>
      <c r="H511" t="s">
        <v>619</v>
      </c>
      <c r="I511">
        <v>5</v>
      </c>
      <c r="J511" t="s">
        <v>259</v>
      </c>
      <c r="K511" t="s">
        <v>1642</v>
      </c>
    </row>
    <row r="512" spans="1:11" x14ac:dyDescent="0.2">
      <c r="A512" t="s">
        <v>1650</v>
      </c>
      <c r="B512" s="7">
        <v>43794</v>
      </c>
      <c r="C512">
        <v>5294</v>
      </c>
      <c r="D512" t="s">
        <v>56</v>
      </c>
      <c r="E512" t="s">
        <v>623</v>
      </c>
      <c r="F512" t="s">
        <v>909</v>
      </c>
      <c r="G512" t="s">
        <v>312</v>
      </c>
      <c r="H512" t="s">
        <v>694</v>
      </c>
      <c r="I512">
        <v>21</v>
      </c>
      <c r="J512" t="s">
        <v>633</v>
      </c>
      <c r="K512" t="s">
        <v>1642</v>
      </c>
    </row>
    <row r="513" spans="1:11" x14ac:dyDescent="0.2">
      <c r="A513" t="s">
        <v>1650</v>
      </c>
      <c r="B513" s="7">
        <v>43795</v>
      </c>
      <c r="C513">
        <v>5294</v>
      </c>
      <c r="D513" t="s">
        <v>56</v>
      </c>
      <c r="E513" t="s">
        <v>623</v>
      </c>
      <c r="F513" t="s">
        <v>909</v>
      </c>
      <c r="G513" t="s">
        <v>312</v>
      </c>
      <c r="H513" t="s">
        <v>694</v>
      </c>
      <c r="I513">
        <v>21</v>
      </c>
      <c r="J513" t="s">
        <v>633</v>
      </c>
      <c r="K513" t="s">
        <v>1642</v>
      </c>
    </row>
    <row r="514" spans="1:11" x14ac:dyDescent="0.2">
      <c r="A514" t="s">
        <v>1650</v>
      </c>
      <c r="B514" s="7">
        <v>43796</v>
      </c>
      <c r="C514">
        <v>5294</v>
      </c>
      <c r="D514" t="s">
        <v>56</v>
      </c>
      <c r="E514" t="s">
        <v>623</v>
      </c>
      <c r="F514" t="s">
        <v>909</v>
      </c>
      <c r="G514" t="s">
        <v>312</v>
      </c>
      <c r="H514" t="s">
        <v>694</v>
      </c>
      <c r="I514">
        <v>21</v>
      </c>
      <c r="J514" t="s">
        <v>633</v>
      </c>
      <c r="K514" t="s">
        <v>1642</v>
      </c>
    </row>
    <row r="515" spans="1:11" x14ac:dyDescent="0.2">
      <c r="A515" t="s">
        <v>1650</v>
      </c>
      <c r="B515" s="7">
        <v>43797</v>
      </c>
      <c r="C515">
        <v>5294</v>
      </c>
      <c r="D515" t="s">
        <v>56</v>
      </c>
      <c r="E515" t="s">
        <v>623</v>
      </c>
      <c r="F515" t="s">
        <v>909</v>
      </c>
      <c r="G515" t="s">
        <v>312</v>
      </c>
      <c r="H515" t="s">
        <v>694</v>
      </c>
      <c r="I515">
        <v>21</v>
      </c>
      <c r="J515" t="s">
        <v>633</v>
      </c>
      <c r="K515" t="s">
        <v>1642</v>
      </c>
    </row>
    <row r="516" spans="1:11" x14ac:dyDescent="0.2">
      <c r="A516" t="s">
        <v>1650</v>
      </c>
      <c r="B516" s="7">
        <v>43798</v>
      </c>
      <c r="C516">
        <v>5294</v>
      </c>
      <c r="D516" t="s">
        <v>56</v>
      </c>
      <c r="E516" t="s">
        <v>623</v>
      </c>
      <c r="F516" t="s">
        <v>909</v>
      </c>
      <c r="G516" t="s">
        <v>312</v>
      </c>
      <c r="H516" t="s">
        <v>694</v>
      </c>
      <c r="I516">
        <v>21</v>
      </c>
      <c r="J516" t="s">
        <v>633</v>
      </c>
      <c r="K516" t="s">
        <v>259</v>
      </c>
    </row>
    <row r="517" spans="1:11" x14ac:dyDescent="0.2">
      <c r="A517" t="s">
        <v>1650</v>
      </c>
      <c r="B517" s="7">
        <v>43799</v>
      </c>
      <c r="C517">
        <v>5294</v>
      </c>
      <c r="D517" t="s">
        <v>56</v>
      </c>
      <c r="E517" t="s">
        <v>623</v>
      </c>
      <c r="F517" t="s">
        <v>909</v>
      </c>
      <c r="G517" t="s">
        <v>312</v>
      </c>
      <c r="H517" t="s">
        <v>694</v>
      </c>
      <c r="I517">
        <v>21</v>
      </c>
      <c r="J517" t="s">
        <v>633</v>
      </c>
      <c r="K517" t="s">
        <v>1642</v>
      </c>
    </row>
    <row r="518" spans="1:11" x14ac:dyDescent="0.2">
      <c r="A518" t="s">
        <v>1650</v>
      </c>
      <c r="B518" s="7">
        <v>43800</v>
      </c>
      <c r="C518">
        <v>5294</v>
      </c>
      <c r="D518" t="s">
        <v>56</v>
      </c>
      <c r="E518" t="s">
        <v>623</v>
      </c>
      <c r="F518" t="s">
        <v>909</v>
      </c>
      <c r="G518" t="s">
        <v>312</v>
      </c>
      <c r="H518" t="s">
        <v>694</v>
      </c>
      <c r="I518">
        <v>21</v>
      </c>
      <c r="J518" t="s">
        <v>633</v>
      </c>
      <c r="K518" t="s">
        <v>1642</v>
      </c>
    </row>
    <row r="519" spans="1:11" x14ac:dyDescent="0.2">
      <c r="A519" t="s">
        <v>1653</v>
      </c>
      <c r="B519" s="7">
        <v>43794</v>
      </c>
      <c r="C519">
        <v>5295</v>
      </c>
      <c r="D519" t="s">
        <v>178</v>
      </c>
      <c r="E519" t="s">
        <v>666</v>
      </c>
      <c r="F519" t="s">
        <v>738</v>
      </c>
      <c r="G519" t="s">
        <v>303</v>
      </c>
      <c r="H519" t="s">
        <v>740</v>
      </c>
      <c r="I519">
        <v>0</v>
      </c>
      <c r="J519" t="s">
        <v>259</v>
      </c>
      <c r="K519" t="s">
        <v>259</v>
      </c>
    </row>
    <row r="520" spans="1:11" x14ac:dyDescent="0.2">
      <c r="A520" t="s">
        <v>1653</v>
      </c>
      <c r="B520" s="7">
        <v>43795</v>
      </c>
      <c r="C520">
        <v>5295</v>
      </c>
      <c r="D520" t="s">
        <v>178</v>
      </c>
      <c r="E520" t="s">
        <v>666</v>
      </c>
      <c r="F520" t="s">
        <v>738</v>
      </c>
      <c r="G520" t="s">
        <v>303</v>
      </c>
      <c r="H520" t="s">
        <v>740</v>
      </c>
      <c r="I520">
        <v>0</v>
      </c>
      <c r="J520" t="s">
        <v>259</v>
      </c>
      <c r="K520" t="s">
        <v>259</v>
      </c>
    </row>
    <row r="521" spans="1:11" x14ac:dyDescent="0.2">
      <c r="A521" t="s">
        <v>1653</v>
      </c>
      <c r="B521" s="7">
        <v>43796</v>
      </c>
      <c r="C521">
        <v>5295</v>
      </c>
      <c r="D521" t="s">
        <v>178</v>
      </c>
      <c r="E521" t="s">
        <v>666</v>
      </c>
      <c r="F521" t="s">
        <v>738</v>
      </c>
      <c r="G521" t="s">
        <v>303</v>
      </c>
      <c r="H521" t="s">
        <v>740</v>
      </c>
      <c r="I521">
        <v>0</v>
      </c>
      <c r="J521" t="s">
        <v>259</v>
      </c>
      <c r="K521" t="s">
        <v>1641</v>
      </c>
    </row>
    <row r="522" spans="1:11" x14ac:dyDescent="0.2">
      <c r="A522" t="s">
        <v>1653</v>
      </c>
      <c r="B522" s="7">
        <v>43797</v>
      </c>
      <c r="C522">
        <v>5295</v>
      </c>
      <c r="D522" t="s">
        <v>178</v>
      </c>
      <c r="E522" t="s">
        <v>666</v>
      </c>
      <c r="F522" t="s">
        <v>738</v>
      </c>
      <c r="G522" t="s">
        <v>303</v>
      </c>
      <c r="H522" t="s">
        <v>740</v>
      </c>
      <c r="I522">
        <v>0</v>
      </c>
      <c r="J522" t="s">
        <v>259</v>
      </c>
      <c r="K522" t="s">
        <v>1641</v>
      </c>
    </row>
    <row r="523" spans="1:11" x14ac:dyDescent="0.2">
      <c r="A523" t="s">
        <v>1653</v>
      </c>
      <c r="B523" s="7">
        <v>43798</v>
      </c>
      <c r="C523">
        <v>5295</v>
      </c>
      <c r="D523" t="s">
        <v>178</v>
      </c>
      <c r="E523" t="s">
        <v>666</v>
      </c>
      <c r="F523" t="s">
        <v>738</v>
      </c>
      <c r="G523" t="s">
        <v>303</v>
      </c>
      <c r="H523" t="s">
        <v>740</v>
      </c>
      <c r="I523">
        <v>0</v>
      </c>
      <c r="J523" t="s">
        <v>259</v>
      </c>
      <c r="K523" t="s">
        <v>1641</v>
      </c>
    </row>
    <row r="524" spans="1:11" x14ac:dyDescent="0.2">
      <c r="A524" t="s">
        <v>1653</v>
      </c>
      <c r="B524" s="7">
        <v>43799</v>
      </c>
      <c r="C524">
        <v>5295</v>
      </c>
      <c r="D524" t="s">
        <v>178</v>
      </c>
      <c r="E524" t="s">
        <v>666</v>
      </c>
      <c r="F524" t="s">
        <v>738</v>
      </c>
      <c r="G524" t="s">
        <v>303</v>
      </c>
      <c r="H524" t="s">
        <v>740</v>
      </c>
      <c r="I524">
        <v>0</v>
      </c>
      <c r="J524" t="s">
        <v>259</v>
      </c>
      <c r="K524" t="s">
        <v>1641</v>
      </c>
    </row>
    <row r="525" spans="1:11" x14ac:dyDescent="0.2">
      <c r="A525" t="s">
        <v>1653</v>
      </c>
      <c r="B525" s="7">
        <v>43800</v>
      </c>
      <c r="C525">
        <v>5295</v>
      </c>
      <c r="D525" t="s">
        <v>178</v>
      </c>
      <c r="E525" t="s">
        <v>666</v>
      </c>
      <c r="F525" t="s">
        <v>738</v>
      </c>
      <c r="G525" t="s">
        <v>303</v>
      </c>
      <c r="H525" t="s">
        <v>740</v>
      </c>
      <c r="I525">
        <v>0</v>
      </c>
      <c r="J525" t="s">
        <v>259</v>
      </c>
      <c r="K525" t="s">
        <v>1641</v>
      </c>
    </row>
    <row r="526" spans="1:11" x14ac:dyDescent="0.2">
      <c r="A526" t="s">
        <v>1652</v>
      </c>
      <c r="B526" s="7">
        <v>43794</v>
      </c>
      <c r="C526">
        <v>5317</v>
      </c>
      <c r="D526" t="s">
        <v>120</v>
      </c>
      <c r="E526" t="s">
        <v>676</v>
      </c>
      <c r="F526" t="s">
        <v>912</v>
      </c>
      <c r="G526" t="s">
        <v>313</v>
      </c>
      <c r="H526" t="s">
        <v>788</v>
      </c>
      <c r="I526">
        <v>36</v>
      </c>
      <c r="J526" t="s">
        <v>258</v>
      </c>
      <c r="K526" t="s">
        <v>258</v>
      </c>
    </row>
    <row r="527" spans="1:11" x14ac:dyDescent="0.2">
      <c r="A527" t="s">
        <v>1652</v>
      </c>
      <c r="B527" s="7">
        <v>43795</v>
      </c>
      <c r="C527">
        <v>5317</v>
      </c>
      <c r="D527" t="s">
        <v>120</v>
      </c>
      <c r="E527" t="s">
        <v>676</v>
      </c>
      <c r="F527" t="s">
        <v>912</v>
      </c>
      <c r="G527" t="s">
        <v>313</v>
      </c>
      <c r="H527" t="s">
        <v>788</v>
      </c>
      <c r="I527">
        <v>36</v>
      </c>
      <c r="J527" t="s">
        <v>258</v>
      </c>
      <c r="K527" t="s">
        <v>258</v>
      </c>
    </row>
    <row r="528" spans="1:11" x14ac:dyDescent="0.2">
      <c r="A528" t="s">
        <v>1652</v>
      </c>
      <c r="B528" s="7">
        <v>43796</v>
      </c>
      <c r="C528">
        <v>5317</v>
      </c>
      <c r="D528" t="s">
        <v>120</v>
      </c>
      <c r="E528" t="s">
        <v>676</v>
      </c>
      <c r="F528" t="s">
        <v>912</v>
      </c>
      <c r="G528" t="s">
        <v>313</v>
      </c>
      <c r="H528" t="s">
        <v>788</v>
      </c>
      <c r="I528">
        <v>36</v>
      </c>
      <c r="J528" t="s">
        <v>258</v>
      </c>
      <c r="K528" t="s">
        <v>258</v>
      </c>
    </row>
    <row r="529" spans="1:11" x14ac:dyDescent="0.2">
      <c r="A529" t="s">
        <v>1652</v>
      </c>
      <c r="B529" s="7">
        <v>43797</v>
      </c>
      <c r="C529">
        <v>5317</v>
      </c>
      <c r="D529" t="s">
        <v>120</v>
      </c>
      <c r="E529" t="s">
        <v>676</v>
      </c>
      <c r="F529" t="s">
        <v>912</v>
      </c>
      <c r="G529" t="s">
        <v>313</v>
      </c>
      <c r="H529" t="s">
        <v>788</v>
      </c>
      <c r="I529">
        <v>36</v>
      </c>
      <c r="J529" t="s">
        <v>258</v>
      </c>
      <c r="K529" t="s">
        <v>258</v>
      </c>
    </row>
    <row r="530" spans="1:11" x14ac:dyDescent="0.2">
      <c r="A530" t="s">
        <v>1652</v>
      </c>
      <c r="B530" s="7">
        <v>43798</v>
      </c>
      <c r="C530">
        <v>5317</v>
      </c>
      <c r="D530" t="s">
        <v>120</v>
      </c>
      <c r="E530" t="s">
        <v>676</v>
      </c>
      <c r="F530" t="s">
        <v>912</v>
      </c>
      <c r="G530" t="s">
        <v>313</v>
      </c>
      <c r="H530" t="s">
        <v>788</v>
      </c>
      <c r="I530">
        <v>36</v>
      </c>
      <c r="J530" t="s">
        <v>258</v>
      </c>
      <c r="K530" t="s">
        <v>258</v>
      </c>
    </row>
    <row r="531" spans="1:11" x14ac:dyDescent="0.2">
      <c r="A531" t="s">
        <v>1652</v>
      </c>
      <c r="B531" s="7">
        <v>43799</v>
      </c>
      <c r="C531">
        <v>5317</v>
      </c>
      <c r="D531" t="s">
        <v>120</v>
      </c>
      <c r="E531" t="s">
        <v>676</v>
      </c>
      <c r="F531" t="s">
        <v>912</v>
      </c>
      <c r="G531" t="s">
        <v>313</v>
      </c>
      <c r="H531" t="s">
        <v>788</v>
      </c>
      <c r="I531">
        <v>36</v>
      </c>
      <c r="J531" t="s">
        <v>258</v>
      </c>
      <c r="K531" t="s">
        <v>258</v>
      </c>
    </row>
    <row r="532" spans="1:11" x14ac:dyDescent="0.2">
      <c r="A532" t="s">
        <v>1652</v>
      </c>
      <c r="B532" s="7">
        <v>43800</v>
      </c>
      <c r="C532">
        <v>5317</v>
      </c>
      <c r="D532" t="s">
        <v>120</v>
      </c>
      <c r="E532" t="s">
        <v>676</v>
      </c>
      <c r="F532" t="s">
        <v>912</v>
      </c>
      <c r="G532" t="s">
        <v>313</v>
      </c>
      <c r="H532" t="s">
        <v>788</v>
      </c>
      <c r="I532">
        <v>36</v>
      </c>
      <c r="J532" t="s">
        <v>258</v>
      </c>
      <c r="K532" t="s">
        <v>258</v>
      </c>
    </row>
    <row r="533" spans="1:11" x14ac:dyDescent="0.2">
      <c r="A533" t="s">
        <v>1646</v>
      </c>
      <c r="B533" s="7">
        <v>43794</v>
      </c>
      <c r="C533">
        <v>5318</v>
      </c>
      <c r="D533" t="s">
        <v>200</v>
      </c>
      <c r="E533" t="s">
        <v>623</v>
      </c>
      <c r="F533" t="s">
        <v>913</v>
      </c>
      <c r="G533" t="s">
        <v>319</v>
      </c>
      <c r="H533" t="s">
        <v>765</v>
      </c>
      <c r="I533">
        <v>30</v>
      </c>
      <c r="J533" t="s">
        <v>633</v>
      </c>
      <c r="K533" t="s">
        <v>1641</v>
      </c>
    </row>
    <row r="534" spans="1:11" x14ac:dyDescent="0.2">
      <c r="A534" t="s">
        <v>1646</v>
      </c>
      <c r="B534" s="7">
        <v>43795</v>
      </c>
      <c r="C534">
        <v>5318</v>
      </c>
      <c r="D534" t="s">
        <v>200</v>
      </c>
      <c r="E534" t="s">
        <v>623</v>
      </c>
      <c r="F534" t="s">
        <v>913</v>
      </c>
      <c r="G534" t="s">
        <v>319</v>
      </c>
      <c r="H534" t="s">
        <v>765</v>
      </c>
      <c r="I534">
        <v>30</v>
      </c>
      <c r="J534" t="s">
        <v>633</v>
      </c>
      <c r="K534" t="s">
        <v>1641</v>
      </c>
    </row>
    <row r="535" spans="1:11" x14ac:dyDescent="0.2">
      <c r="A535" t="s">
        <v>1646</v>
      </c>
      <c r="B535" s="7">
        <v>43796</v>
      </c>
      <c r="C535">
        <v>5318</v>
      </c>
      <c r="D535" t="s">
        <v>200</v>
      </c>
      <c r="E535" t="s">
        <v>623</v>
      </c>
      <c r="F535" t="s">
        <v>913</v>
      </c>
      <c r="G535" t="s">
        <v>319</v>
      </c>
      <c r="H535" t="s">
        <v>765</v>
      </c>
      <c r="I535">
        <v>30</v>
      </c>
      <c r="J535" t="s">
        <v>633</v>
      </c>
      <c r="K535" t="s">
        <v>259</v>
      </c>
    </row>
    <row r="536" spans="1:11" x14ac:dyDescent="0.2">
      <c r="A536" t="s">
        <v>1646</v>
      </c>
      <c r="B536" s="7">
        <v>43797</v>
      </c>
      <c r="C536">
        <v>5318</v>
      </c>
      <c r="D536" t="s">
        <v>200</v>
      </c>
      <c r="E536" t="s">
        <v>623</v>
      </c>
      <c r="F536" t="s">
        <v>913</v>
      </c>
      <c r="G536" t="s">
        <v>319</v>
      </c>
      <c r="H536" t="s">
        <v>765</v>
      </c>
      <c r="I536">
        <v>30</v>
      </c>
      <c r="J536" t="s">
        <v>633</v>
      </c>
      <c r="K536" t="s">
        <v>259</v>
      </c>
    </row>
    <row r="537" spans="1:11" x14ac:dyDescent="0.2">
      <c r="A537" t="s">
        <v>1646</v>
      </c>
      <c r="B537" s="7">
        <v>43798</v>
      </c>
      <c r="C537">
        <v>5318</v>
      </c>
      <c r="D537" t="s">
        <v>200</v>
      </c>
      <c r="E537" t="s">
        <v>623</v>
      </c>
      <c r="F537" t="s">
        <v>913</v>
      </c>
      <c r="G537" t="s">
        <v>319</v>
      </c>
      <c r="H537" t="s">
        <v>765</v>
      </c>
      <c r="I537">
        <v>30</v>
      </c>
      <c r="J537" t="s">
        <v>633</v>
      </c>
      <c r="K537" t="s">
        <v>259</v>
      </c>
    </row>
    <row r="538" spans="1:11" x14ac:dyDescent="0.2">
      <c r="A538" t="s">
        <v>1646</v>
      </c>
      <c r="B538" s="7">
        <v>43799</v>
      </c>
      <c r="C538">
        <v>5318</v>
      </c>
      <c r="D538" t="s">
        <v>200</v>
      </c>
      <c r="E538" t="s">
        <v>623</v>
      </c>
      <c r="F538" t="s">
        <v>913</v>
      </c>
      <c r="G538" t="s">
        <v>319</v>
      </c>
      <c r="H538" t="s">
        <v>765</v>
      </c>
      <c r="I538">
        <v>30</v>
      </c>
      <c r="J538" t="s">
        <v>633</v>
      </c>
      <c r="K538" t="s">
        <v>259</v>
      </c>
    </row>
    <row r="539" spans="1:11" x14ac:dyDescent="0.2">
      <c r="A539" t="s">
        <v>1646</v>
      </c>
      <c r="B539" s="7">
        <v>43800</v>
      </c>
      <c r="C539">
        <v>5318</v>
      </c>
      <c r="D539" t="s">
        <v>200</v>
      </c>
      <c r="E539" t="s">
        <v>623</v>
      </c>
      <c r="F539" t="s">
        <v>913</v>
      </c>
      <c r="G539" t="s">
        <v>319</v>
      </c>
      <c r="H539" t="s">
        <v>765</v>
      </c>
      <c r="I539">
        <v>30</v>
      </c>
      <c r="J539" t="s">
        <v>633</v>
      </c>
      <c r="K539" t="s">
        <v>259</v>
      </c>
    </row>
    <row r="540" spans="1:11" x14ac:dyDescent="0.2">
      <c r="A540" t="s">
        <v>1648</v>
      </c>
      <c r="B540" s="7">
        <v>43794</v>
      </c>
      <c r="C540">
        <v>5321</v>
      </c>
      <c r="D540" t="s">
        <v>131</v>
      </c>
      <c r="E540" t="s">
        <v>690</v>
      </c>
      <c r="F540" t="s">
        <v>915</v>
      </c>
      <c r="G540" t="s">
        <v>319</v>
      </c>
      <c r="H540" t="s">
        <v>765</v>
      </c>
      <c r="I540">
        <v>6</v>
      </c>
      <c r="J540" t="s">
        <v>258</v>
      </c>
      <c r="K540" t="s">
        <v>357</v>
      </c>
    </row>
    <row r="541" spans="1:11" x14ac:dyDescent="0.2">
      <c r="A541" t="s">
        <v>1645</v>
      </c>
      <c r="B541" s="7">
        <v>43794</v>
      </c>
      <c r="C541">
        <v>5324</v>
      </c>
      <c r="D541" t="s">
        <v>87</v>
      </c>
      <c r="E541" t="s">
        <v>646</v>
      </c>
      <c r="F541" t="s">
        <v>918</v>
      </c>
      <c r="G541" t="s">
        <v>298</v>
      </c>
      <c r="H541" t="s">
        <v>644</v>
      </c>
      <c r="I541">
        <v>8</v>
      </c>
      <c r="J541" t="s">
        <v>258</v>
      </c>
      <c r="K541" t="s">
        <v>1642</v>
      </c>
    </row>
    <row r="542" spans="1:11" x14ac:dyDescent="0.2">
      <c r="A542" t="s">
        <v>1645</v>
      </c>
      <c r="B542" s="7">
        <v>43795</v>
      </c>
      <c r="C542">
        <v>5324</v>
      </c>
      <c r="D542" t="s">
        <v>87</v>
      </c>
      <c r="E542" t="s">
        <v>646</v>
      </c>
      <c r="F542" t="s">
        <v>918</v>
      </c>
      <c r="G542" t="s">
        <v>298</v>
      </c>
      <c r="H542" t="s">
        <v>644</v>
      </c>
      <c r="I542">
        <v>8</v>
      </c>
      <c r="J542" t="s">
        <v>258</v>
      </c>
      <c r="K542" t="s">
        <v>1642</v>
      </c>
    </row>
    <row r="543" spans="1:11" x14ac:dyDescent="0.2">
      <c r="A543" t="s">
        <v>1645</v>
      </c>
      <c r="B543" s="7">
        <v>43796</v>
      </c>
      <c r="C543">
        <v>5324</v>
      </c>
      <c r="D543" t="s">
        <v>87</v>
      </c>
      <c r="E543" t="s">
        <v>646</v>
      </c>
      <c r="F543" t="s">
        <v>918</v>
      </c>
      <c r="G543" t="s">
        <v>298</v>
      </c>
      <c r="H543" t="s">
        <v>644</v>
      </c>
      <c r="I543">
        <v>8</v>
      </c>
      <c r="J543" t="s">
        <v>258</v>
      </c>
      <c r="K543" t="s">
        <v>1642</v>
      </c>
    </row>
    <row r="544" spans="1:11" x14ac:dyDescent="0.2">
      <c r="A544" t="s">
        <v>1645</v>
      </c>
      <c r="B544" s="7">
        <v>43797</v>
      </c>
      <c r="C544">
        <v>5324</v>
      </c>
      <c r="D544" t="s">
        <v>87</v>
      </c>
      <c r="E544" t="s">
        <v>646</v>
      </c>
      <c r="F544" t="s">
        <v>918</v>
      </c>
      <c r="G544" t="s">
        <v>298</v>
      </c>
      <c r="H544" t="s">
        <v>644</v>
      </c>
      <c r="I544">
        <v>8</v>
      </c>
      <c r="J544" t="s">
        <v>258</v>
      </c>
      <c r="K544" t="s">
        <v>1642</v>
      </c>
    </row>
    <row r="545" spans="1:11" x14ac:dyDescent="0.2">
      <c r="A545" t="s">
        <v>1645</v>
      </c>
      <c r="B545" s="7">
        <v>43798</v>
      </c>
      <c r="C545">
        <v>5324</v>
      </c>
      <c r="D545" t="s">
        <v>87</v>
      </c>
      <c r="E545" t="s">
        <v>646</v>
      </c>
      <c r="F545" t="s">
        <v>918</v>
      </c>
      <c r="G545" t="s">
        <v>298</v>
      </c>
      <c r="H545" t="s">
        <v>644</v>
      </c>
      <c r="I545">
        <v>8</v>
      </c>
      <c r="J545" t="s">
        <v>258</v>
      </c>
      <c r="K545" t="s">
        <v>1642</v>
      </c>
    </row>
    <row r="546" spans="1:11" x14ac:dyDescent="0.2">
      <c r="A546" t="s">
        <v>1645</v>
      </c>
      <c r="B546" s="7">
        <v>43799</v>
      </c>
      <c r="C546">
        <v>5324</v>
      </c>
      <c r="D546" t="s">
        <v>87</v>
      </c>
      <c r="E546" t="s">
        <v>646</v>
      </c>
      <c r="F546" t="s">
        <v>918</v>
      </c>
      <c r="G546" t="s">
        <v>298</v>
      </c>
      <c r="H546" t="s">
        <v>644</v>
      </c>
      <c r="I546">
        <v>8</v>
      </c>
      <c r="J546" t="s">
        <v>258</v>
      </c>
      <c r="K546" t="s">
        <v>1642</v>
      </c>
    </row>
    <row r="547" spans="1:11" x14ac:dyDescent="0.2">
      <c r="A547" t="s">
        <v>1645</v>
      </c>
      <c r="B547" s="7">
        <v>43800</v>
      </c>
      <c r="C547">
        <v>5324</v>
      </c>
      <c r="D547" t="s">
        <v>87</v>
      </c>
      <c r="E547" t="s">
        <v>646</v>
      </c>
      <c r="F547" t="s">
        <v>918</v>
      </c>
      <c r="G547" t="s">
        <v>298</v>
      </c>
      <c r="H547" t="s">
        <v>644</v>
      </c>
      <c r="I547">
        <v>8</v>
      </c>
      <c r="J547" t="s">
        <v>258</v>
      </c>
      <c r="K547" t="s">
        <v>1642</v>
      </c>
    </row>
    <row r="548" spans="1:11" x14ac:dyDescent="0.2">
      <c r="A548" t="s">
        <v>1651</v>
      </c>
      <c r="B548" s="7">
        <v>43794</v>
      </c>
      <c r="C548">
        <v>5325</v>
      </c>
      <c r="D548" t="s">
        <v>177</v>
      </c>
      <c r="E548" t="s">
        <v>626</v>
      </c>
      <c r="F548" t="s">
        <v>919</v>
      </c>
      <c r="G548" t="s">
        <v>300</v>
      </c>
      <c r="H548" t="s">
        <v>796</v>
      </c>
      <c r="I548">
        <v>1</v>
      </c>
      <c r="J548" t="s">
        <v>259</v>
      </c>
      <c r="K548" t="s">
        <v>1642</v>
      </c>
    </row>
    <row r="549" spans="1:11" x14ac:dyDescent="0.2">
      <c r="A549" t="s">
        <v>1651</v>
      </c>
      <c r="B549" s="7">
        <v>43795</v>
      </c>
      <c r="C549">
        <v>5325</v>
      </c>
      <c r="D549" t="s">
        <v>177</v>
      </c>
      <c r="E549" t="s">
        <v>626</v>
      </c>
      <c r="F549" t="s">
        <v>919</v>
      </c>
      <c r="G549" t="s">
        <v>300</v>
      </c>
      <c r="H549" t="s">
        <v>796</v>
      </c>
      <c r="I549">
        <v>1</v>
      </c>
      <c r="J549" t="s">
        <v>259</v>
      </c>
      <c r="K549" t="s">
        <v>1642</v>
      </c>
    </row>
    <row r="550" spans="1:11" x14ac:dyDescent="0.2">
      <c r="A550" t="s">
        <v>1651</v>
      </c>
      <c r="B550" s="7">
        <v>43796</v>
      </c>
      <c r="C550">
        <v>5325</v>
      </c>
      <c r="D550" t="s">
        <v>177</v>
      </c>
      <c r="E550" t="s">
        <v>626</v>
      </c>
      <c r="F550" t="s">
        <v>919</v>
      </c>
      <c r="G550" t="s">
        <v>300</v>
      </c>
      <c r="H550" t="s">
        <v>796</v>
      </c>
      <c r="I550">
        <v>1</v>
      </c>
      <c r="J550" t="s">
        <v>259</v>
      </c>
      <c r="K550" t="s">
        <v>1642</v>
      </c>
    </row>
    <row r="551" spans="1:11" x14ac:dyDescent="0.2">
      <c r="A551" t="s">
        <v>1651</v>
      </c>
      <c r="B551" s="7">
        <v>43797</v>
      </c>
      <c r="C551">
        <v>5325</v>
      </c>
      <c r="D551" t="s">
        <v>177</v>
      </c>
      <c r="E551" t="s">
        <v>626</v>
      </c>
      <c r="F551" t="s">
        <v>919</v>
      </c>
      <c r="G551" t="s">
        <v>300</v>
      </c>
      <c r="H551" t="s">
        <v>796</v>
      </c>
      <c r="I551">
        <v>1</v>
      </c>
      <c r="J551" t="s">
        <v>259</v>
      </c>
      <c r="K551" t="s">
        <v>1642</v>
      </c>
    </row>
    <row r="552" spans="1:11" x14ac:dyDescent="0.2">
      <c r="A552" t="s">
        <v>1651</v>
      </c>
      <c r="B552" s="7">
        <v>43798</v>
      </c>
      <c r="C552">
        <v>5325</v>
      </c>
      <c r="D552" t="s">
        <v>177</v>
      </c>
      <c r="E552" t="s">
        <v>626</v>
      </c>
      <c r="F552" t="s">
        <v>919</v>
      </c>
      <c r="G552" t="s">
        <v>300</v>
      </c>
      <c r="H552" t="s">
        <v>796</v>
      </c>
      <c r="I552">
        <v>1</v>
      </c>
      <c r="J552" t="s">
        <v>259</v>
      </c>
      <c r="K552" t="s">
        <v>1642</v>
      </c>
    </row>
    <row r="553" spans="1:11" x14ac:dyDescent="0.2">
      <c r="A553" t="s">
        <v>1651</v>
      </c>
      <c r="B553" s="7">
        <v>43799</v>
      </c>
      <c r="C553">
        <v>5325</v>
      </c>
      <c r="D553" t="s">
        <v>177</v>
      </c>
      <c r="E553" t="s">
        <v>626</v>
      </c>
      <c r="F553" t="s">
        <v>919</v>
      </c>
      <c r="G553" t="s">
        <v>300</v>
      </c>
      <c r="H553" t="s">
        <v>796</v>
      </c>
      <c r="I553">
        <v>1</v>
      </c>
      <c r="J553" t="s">
        <v>259</v>
      </c>
      <c r="K553" t="s">
        <v>1642</v>
      </c>
    </row>
    <row r="554" spans="1:11" x14ac:dyDescent="0.2">
      <c r="A554" t="s">
        <v>1651</v>
      </c>
      <c r="B554" s="7">
        <v>43800</v>
      </c>
      <c r="C554">
        <v>5325</v>
      </c>
      <c r="D554" t="s">
        <v>177</v>
      </c>
      <c r="E554" t="s">
        <v>626</v>
      </c>
      <c r="F554" t="s">
        <v>919</v>
      </c>
      <c r="G554" t="s">
        <v>300</v>
      </c>
      <c r="H554" t="s">
        <v>796</v>
      </c>
      <c r="I554">
        <v>1</v>
      </c>
      <c r="J554" t="s">
        <v>259</v>
      </c>
      <c r="K554" t="s">
        <v>1642</v>
      </c>
    </row>
    <row r="555" spans="1:11" x14ac:dyDescent="0.2">
      <c r="A555" t="s">
        <v>1647</v>
      </c>
      <c r="B555" s="7">
        <v>43795</v>
      </c>
      <c r="C555">
        <v>5330</v>
      </c>
      <c r="D555" t="s">
        <v>185</v>
      </c>
      <c r="E555" t="s">
        <v>258</v>
      </c>
      <c r="F555" t="s">
        <v>661</v>
      </c>
      <c r="G555" t="s">
        <v>328</v>
      </c>
      <c r="H555" t="s">
        <v>711</v>
      </c>
      <c r="I555">
        <v>14</v>
      </c>
      <c r="J555" t="s">
        <v>620</v>
      </c>
      <c r="K555" t="s">
        <v>258</v>
      </c>
    </row>
    <row r="556" spans="1:11" x14ac:dyDescent="0.2">
      <c r="A556" t="s">
        <v>1647</v>
      </c>
      <c r="B556" s="7">
        <v>43796</v>
      </c>
      <c r="C556">
        <v>5330</v>
      </c>
      <c r="D556" t="s">
        <v>185</v>
      </c>
      <c r="E556" t="s">
        <v>258</v>
      </c>
      <c r="F556" t="s">
        <v>661</v>
      </c>
      <c r="G556" t="s">
        <v>328</v>
      </c>
      <c r="H556" t="s">
        <v>711</v>
      </c>
      <c r="I556">
        <v>14</v>
      </c>
      <c r="J556" t="s">
        <v>620</v>
      </c>
      <c r="K556" t="s">
        <v>1641</v>
      </c>
    </row>
    <row r="557" spans="1:11" x14ac:dyDescent="0.2">
      <c r="A557" t="s">
        <v>1647</v>
      </c>
      <c r="B557" s="7">
        <v>43797</v>
      </c>
      <c r="C557">
        <v>5330</v>
      </c>
      <c r="D557" t="s">
        <v>185</v>
      </c>
      <c r="E557" t="s">
        <v>258</v>
      </c>
      <c r="F557" t="s">
        <v>661</v>
      </c>
      <c r="G557" t="s">
        <v>328</v>
      </c>
      <c r="H557" t="s">
        <v>711</v>
      </c>
      <c r="I557">
        <v>14</v>
      </c>
      <c r="J557" t="s">
        <v>620</v>
      </c>
      <c r="K557" t="s">
        <v>1641</v>
      </c>
    </row>
    <row r="558" spans="1:11" x14ac:dyDescent="0.2">
      <c r="A558" t="s">
        <v>1647</v>
      </c>
      <c r="B558" s="7">
        <v>43798</v>
      </c>
      <c r="C558">
        <v>5330</v>
      </c>
      <c r="D558" t="s">
        <v>185</v>
      </c>
      <c r="E558" t="s">
        <v>258</v>
      </c>
      <c r="F558" t="s">
        <v>661</v>
      </c>
      <c r="G558" t="s">
        <v>328</v>
      </c>
      <c r="H558" t="s">
        <v>711</v>
      </c>
      <c r="I558">
        <v>14</v>
      </c>
      <c r="J558" t="s">
        <v>620</v>
      </c>
      <c r="K558" t="s">
        <v>1641</v>
      </c>
    </row>
    <row r="559" spans="1:11" x14ac:dyDescent="0.2">
      <c r="A559" t="s">
        <v>1647</v>
      </c>
      <c r="B559" s="7">
        <v>43799</v>
      </c>
      <c r="C559">
        <v>5330</v>
      </c>
      <c r="D559" t="s">
        <v>185</v>
      </c>
      <c r="E559" t="s">
        <v>258</v>
      </c>
      <c r="F559" t="s">
        <v>661</v>
      </c>
      <c r="G559" t="s">
        <v>328</v>
      </c>
      <c r="H559" t="s">
        <v>711</v>
      </c>
      <c r="I559">
        <v>14</v>
      </c>
      <c r="J559" t="s">
        <v>620</v>
      </c>
      <c r="K559" t="s">
        <v>258</v>
      </c>
    </row>
    <row r="560" spans="1:11" x14ac:dyDescent="0.2">
      <c r="A560" t="s">
        <v>1647</v>
      </c>
      <c r="B560" s="7">
        <v>43800</v>
      </c>
      <c r="C560">
        <v>5330</v>
      </c>
      <c r="D560" t="s">
        <v>185</v>
      </c>
      <c r="E560" t="s">
        <v>258</v>
      </c>
      <c r="F560" t="s">
        <v>661</v>
      </c>
      <c r="G560" t="s">
        <v>328</v>
      </c>
      <c r="H560" t="s">
        <v>711</v>
      </c>
      <c r="I560">
        <v>14</v>
      </c>
      <c r="J560" t="s">
        <v>620</v>
      </c>
      <c r="K560" t="s">
        <v>258</v>
      </c>
    </row>
    <row r="561" spans="1:11" x14ac:dyDescent="0.2">
      <c r="A561" t="s">
        <v>1652</v>
      </c>
      <c r="B561" s="7">
        <v>43794</v>
      </c>
      <c r="C561">
        <v>5336</v>
      </c>
      <c r="D561" t="s">
        <v>144</v>
      </c>
      <c r="E561" t="s">
        <v>45</v>
      </c>
      <c r="F561" t="s">
        <v>925</v>
      </c>
      <c r="G561" t="s">
        <v>332</v>
      </c>
      <c r="H561" t="s">
        <v>628</v>
      </c>
      <c r="I561">
        <v>15</v>
      </c>
      <c r="J561" t="s">
        <v>633</v>
      </c>
      <c r="K561" t="s">
        <v>1641</v>
      </c>
    </row>
    <row r="562" spans="1:11" x14ac:dyDescent="0.2">
      <c r="A562" t="s">
        <v>1652</v>
      </c>
      <c r="B562" s="7">
        <v>43795</v>
      </c>
      <c r="C562">
        <v>5336</v>
      </c>
      <c r="D562" t="s">
        <v>144</v>
      </c>
      <c r="E562" t="s">
        <v>45</v>
      </c>
      <c r="F562" t="s">
        <v>925</v>
      </c>
      <c r="G562" t="s">
        <v>332</v>
      </c>
      <c r="H562" t="s">
        <v>628</v>
      </c>
      <c r="I562">
        <v>15</v>
      </c>
      <c r="J562" t="s">
        <v>633</v>
      </c>
      <c r="K562" t="s">
        <v>1641</v>
      </c>
    </row>
    <row r="563" spans="1:11" x14ac:dyDescent="0.2">
      <c r="A563" t="s">
        <v>1652</v>
      </c>
      <c r="B563" s="7">
        <v>43796</v>
      </c>
      <c r="C563">
        <v>5336</v>
      </c>
      <c r="D563" t="s">
        <v>144</v>
      </c>
      <c r="E563" t="s">
        <v>45</v>
      </c>
      <c r="F563" t="s">
        <v>925</v>
      </c>
      <c r="G563" t="s">
        <v>332</v>
      </c>
      <c r="H563" t="s">
        <v>628</v>
      </c>
      <c r="I563">
        <v>15</v>
      </c>
      <c r="J563" t="s">
        <v>633</v>
      </c>
      <c r="K563" t="s">
        <v>45</v>
      </c>
    </row>
    <row r="564" spans="1:11" x14ac:dyDescent="0.2">
      <c r="A564" t="s">
        <v>1652</v>
      </c>
      <c r="B564" s="7">
        <v>43797</v>
      </c>
      <c r="C564">
        <v>5336</v>
      </c>
      <c r="D564" t="s">
        <v>144</v>
      </c>
      <c r="E564" t="s">
        <v>45</v>
      </c>
      <c r="F564" t="s">
        <v>925</v>
      </c>
      <c r="G564" t="s">
        <v>332</v>
      </c>
      <c r="H564" t="s">
        <v>628</v>
      </c>
      <c r="I564">
        <v>15</v>
      </c>
      <c r="J564" t="s">
        <v>633</v>
      </c>
      <c r="K564" t="s">
        <v>45</v>
      </c>
    </row>
    <row r="565" spans="1:11" x14ac:dyDescent="0.2">
      <c r="A565" t="s">
        <v>1652</v>
      </c>
      <c r="B565" s="7">
        <v>43798</v>
      </c>
      <c r="C565">
        <v>5336</v>
      </c>
      <c r="D565" t="s">
        <v>144</v>
      </c>
      <c r="E565" t="s">
        <v>45</v>
      </c>
      <c r="F565" t="s">
        <v>925</v>
      </c>
      <c r="G565" t="s">
        <v>332</v>
      </c>
      <c r="H565" t="s">
        <v>628</v>
      </c>
      <c r="I565">
        <v>15</v>
      </c>
      <c r="J565" t="s">
        <v>633</v>
      </c>
      <c r="K565" t="s">
        <v>1641</v>
      </c>
    </row>
    <row r="566" spans="1:11" x14ac:dyDescent="0.2">
      <c r="A566" t="s">
        <v>1652</v>
      </c>
      <c r="B566" s="7">
        <v>43799</v>
      </c>
      <c r="C566">
        <v>5336</v>
      </c>
      <c r="D566" t="s">
        <v>144</v>
      </c>
      <c r="E566" t="s">
        <v>45</v>
      </c>
      <c r="F566" t="s">
        <v>925</v>
      </c>
      <c r="G566" t="s">
        <v>332</v>
      </c>
      <c r="H566" t="s">
        <v>628</v>
      </c>
      <c r="I566">
        <v>15</v>
      </c>
      <c r="J566" t="s">
        <v>633</v>
      </c>
      <c r="K566" t="s">
        <v>45</v>
      </c>
    </row>
    <row r="567" spans="1:11" x14ac:dyDescent="0.2">
      <c r="A567" t="s">
        <v>1652</v>
      </c>
      <c r="B567" s="7">
        <v>43800</v>
      </c>
      <c r="C567">
        <v>5336</v>
      </c>
      <c r="D567" t="s">
        <v>144</v>
      </c>
      <c r="E567" t="s">
        <v>45</v>
      </c>
      <c r="F567" t="s">
        <v>925</v>
      </c>
      <c r="G567" t="s">
        <v>332</v>
      </c>
      <c r="H567" t="s">
        <v>628</v>
      </c>
      <c r="I567">
        <v>15</v>
      </c>
      <c r="J567" t="s">
        <v>633</v>
      </c>
      <c r="K567" t="s">
        <v>45</v>
      </c>
    </row>
    <row r="568" spans="1:11" x14ac:dyDescent="0.2">
      <c r="A568" t="s">
        <v>1647</v>
      </c>
      <c r="B568" s="7">
        <v>43794</v>
      </c>
      <c r="C568">
        <v>5338</v>
      </c>
      <c r="D568" t="s">
        <v>138</v>
      </c>
      <c r="E568" t="s">
        <v>741</v>
      </c>
      <c r="F568" t="s">
        <v>826</v>
      </c>
      <c r="G568" t="s">
        <v>325</v>
      </c>
      <c r="H568" t="s">
        <v>673</v>
      </c>
      <c r="I568">
        <v>8</v>
      </c>
      <c r="J568" t="s">
        <v>620</v>
      </c>
      <c r="K568" t="s">
        <v>258</v>
      </c>
    </row>
    <row r="569" spans="1:11" x14ac:dyDescent="0.2">
      <c r="A569" t="s">
        <v>1647</v>
      </c>
      <c r="B569" s="7">
        <v>43795</v>
      </c>
      <c r="C569">
        <v>5338</v>
      </c>
      <c r="D569" t="s">
        <v>138</v>
      </c>
      <c r="E569" t="s">
        <v>741</v>
      </c>
      <c r="F569" t="s">
        <v>826</v>
      </c>
      <c r="G569" t="s">
        <v>325</v>
      </c>
      <c r="H569" t="s">
        <v>673</v>
      </c>
      <c r="I569">
        <v>8</v>
      </c>
      <c r="J569" t="s">
        <v>620</v>
      </c>
      <c r="K569" t="s">
        <v>258</v>
      </c>
    </row>
    <row r="570" spans="1:11" x14ac:dyDescent="0.2">
      <c r="A570" t="s">
        <v>1647</v>
      </c>
      <c r="B570" s="7">
        <v>43796</v>
      </c>
      <c r="C570">
        <v>5338</v>
      </c>
      <c r="D570" t="s">
        <v>138</v>
      </c>
      <c r="E570" t="s">
        <v>741</v>
      </c>
      <c r="F570" t="s">
        <v>826</v>
      </c>
      <c r="G570" t="s">
        <v>325</v>
      </c>
      <c r="H570" t="s">
        <v>673</v>
      </c>
      <c r="I570">
        <v>8</v>
      </c>
      <c r="J570" t="s">
        <v>620</v>
      </c>
      <c r="K570" t="s">
        <v>258</v>
      </c>
    </row>
    <row r="571" spans="1:11" x14ac:dyDescent="0.2">
      <c r="A571" t="s">
        <v>1647</v>
      </c>
      <c r="B571" s="7">
        <v>43797</v>
      </c>
      <c r="C571">
        <v>5338</v>
      </c>
      <c r="D571" t="s">
        <v>138</v>
      </c>
      <c r="E571" t="s">
        <v>741</v>
      </c>
      <c r="F571" t="s">
        <v>826</v>
      </c>
      <c r="G571" t="s">
        <v>325</v>
      </c>
      <c r="H571" t="s">
        <v>673</v>
      </c>
      <c r="I571">
        <v>8</v>
      </c>
      <c r="J571" t="s">
        <v>620</v>
      </c>
      <c r="K571" t="s">
        <v>258</v>
      </c>
    </row>
    <row r="572" spans="1:11" x14ac:dyDescent="0.2">
      <c r="A572" t="s">
        <v>1647</v>
      </c>
      <c r="B572" s="7">
        <v>43798</v>
      </c>
      <c r="C572">
        <v>5338</v>
      </c>
      <c r="D572" t="s">
        <v>138</v>
      </c>
      <c r="E572" t="s">
        <v>741</v>
      </c>
      <c r="F572" t="s">
        <v>826</v>
      </c>
      <c r="G572" t="s">
        <v>325</v>
      </c>
      <c r="H572" t="s">
        <v>673</v>
      </c>
      <c r="I572">
        <v>8</v>
      </c>
      <c r="J572" t="s">
        <v>620</v>
      </c>
      <c r="K572" t="s">
        <v>1641</v>
      </c>
    </row>
    <row r="573" spans="1:11" x14ac:dyDescent="0.2">
      <c r="A573" t="s">
        <v>1647</v>
      </c>
      <c r="B573" s="7">
        <v>43799</v>
      </c>
      <c r="C573">
        <v>5338</v>
      </c>
      <c r="D573" t="s">
        <v>138</v>
      </c>
      <c r="E573" t="s">
        <v>741</v>
      </c>
      <c r="F573" t="s">
        <v>826</v>
      </c>
      <c r="G573" t="s">
        <v>325</v>
      </c>
      <c r="H573" t="s">
        <v>673</v>
      </c>
      <c r="I573">
        <v>8</v>
      </c>
      <c r="J573" t="s">
        <v>620</v>
      </c>
      <c r="K573" t="s">
        <v>258</v>
      </c>
    </row>
    <row r="574" spans="1:11" x14ac:dyDescent="0.2">
      <c r="A574" t="s">
        <v>1647</v>
      </c>
      <c r="B574" s="7">
        <v>43800</v>
      </c>
      <c r="C574">
        <v>5338</v>
      </c>
      <c r="D574" t="s">
        <v>138</v>
      </c>
      <c r="E574" t="s">
        <v>741</v>
      </c>
      <c r="F574" t="s">
        <v>826</v>
      </c>
      <c r="G574" t="s">
        <v>325</v>
      </c>
      <c r="H574" t="s">
        <v>673</v>
      </c>
      <c r="I574">
        <v>8</v>
      </c>
      <c r="J574" t="s">
        <v>620</v>
      </c>
      <c r="K574" t="s">
        <v>1641</v>
      </c>
    </row>
    <row r="575" spans="1:11" x14ac:dyDescent="0.2">
      <c r="A575" t="s">
        <v>1650</v>
      </c>
      <c r="B575" s="7">
        <v>43794</v>
      </c>
      <c r="C575">
        <v>5344</v>
      </c>
      <c r="D575" t="s">
        <v>174</v>
      </c>
      <c r="E575" t="s">
        <v>623</v>
      </c>
      <c r="F575" t="s">
        <v>661</v>
      </c>
      <c r="G575" t="s">
        <v>306</v>
      </c>
      <c r="H575" t="s">
        <v>715</v>
      </c>
      <c r="I575">
        <v>12</v>
      </c>
      <c r="J575" t="s">
        <v>620</v>
      </c>
      <c r="K575" t="s">
        <v>258</v>
      </c>
    </row>
    <row r="576" spans="1:11" x14ac:dyDescent="0.2">
      <c r="A576" t="s">
        <v>1650</v>
      </c>
      <c r="B576" s="7">
        <v>43795</v>
      </c>
      <c r="C576">
        <v>5344</v>
      </c>
      <c r="D576" t="s">
        <v>174</v>
      </c>
      <c r="E576" t="s">
        <v>623</v>
      </c>
      <c r="F576" t="s">
        <v>661</v>
      </c>
      <c r="G576" t="s">
        <v>306</v>
      </c>
      <c r="H576" t="s">
        <v>715</v>
      </c>
      <c r="I576">
        <v>12</v>
      </c>
      <c r="J576" t="s">
        <v>620</v>
      </c>
      <c r="K576" t="s">
        <v>258</v>
      </c>
    </row>
    <row r="577" spans="1:11" x14ac:dyDescent="0.2">
      <c r="A577" t="s">
        <v>1650</v>
      </c>
      <c r="B577" s="7">
        <v>43796</v>
      </c>
      <c r="C577">
        <v>5344</v>
      </c>
      <c r="D577" t="s">
        <v>174</v>
      </c>
      <c r="E577" t="s">
        <v>623</v>
      </c>
      <c r="F577" t="s">
        <v>661</v>
      </c>
      <c r="G577" t="s">
        <v>306</v>
      </c>
      <c r="H577" t="s">
        <v>715</v>
      </c>
      <c r="I577">
        <v>12</v>
      </c>
      <c r="J577" t="s">
        <v>620</v>
      </c>
      <c r="K577" t="s">
        <v>258</v>
      </c>
    </row>
    <row r="578" spans="1:11" x14ac:dyDescent="0.2">
      <c r="A578" t="s">
        <v>1650</v>
      </c>
      <c r="B578" s="7">
        <v>43797</v>
      </c>
      <c r="C578">
        <v>5344</v>
      </c>
      <c r="D578" t="s">
        <v>174</v>
      </c>
      <c r="E578" t="s">
        <v>623</v>
      </c>
      <c r="F578" t="s">
        <v>661</v>
      </c>
      <c r="G578" t="s">
        <v>306</v>
      </c>
      <c r="H578" t="s">
        <v>715</v>
      </c>
      <c r="I578">
        <v>12</v>
      </c>
      <c r="J578" t="s">
        <v>620</v>
      </c>
      <c r="K578" t="s">
        <v>258</v>
      </c>
    </row>
    <row r="579" spans="1:11" x14ac:dyDescent="0.2">
      <c r="A579" t="s">
        <v>1650</v>
      </c>
      <c r="B579" s="7">
        <v>43798</v>
      </c>
      <c r="C579">
        <v>5344</v>
      </c>
      <c r="D579" t="s">
        <v>174</v>
      </c>
      <c r="E579" t="s">
        <v>623</v>
      </c>
      <c r="F579" t="s">
        <v>661</v>
      </c>
      <c r="G579" t="s">
        <v>306</v>
      </c>
      <c r="H579" t="s">
        <v>715</v>
      </c>
      <c r="I579">
        <v>12</v>
      </c>
      <c r="J579" t="s">
        <v>620</v>
      </c>
      <c r="K579" t="s">
        <v>258</v>
      </c>
    </row>
    <row r="580" spans="1:11" x14ac:dyDescent="0.2">
      <c r="A580" t="s">
        <v>1650</v>
      </c>
      <c r="B580" s="7">
        <v>43799</v>
      </c>
      <c r="C580">
        <v>5344</v>
      </c>
      <c r="D580" t="s">
        <v>174</v>
      </c>
      <c r="E580" t="s">
        <v>623</v>
      </c>
      <c r="F580" t="s">
        <v>661</v>
      </c>
      <c r="G580" t="s">
        <v>306</v>
      </c>
      <c r="H580" t="s">
        <v>715</v>
      </c>
      <c r="I580">
        <v>12</v>
      </c>
      <c r="J580" t="s">
        <v>620</v>
      </c>
      <c r="K580" t="s">
        <v>258</v>
      </c>
    </row>
    <row r="581" spans="1:11" x14ac:dyDescent="0.2">
      <c r="A581" t="s">
        <v>1650</v>
      </c>
      <c r="B581" s="7">
        <v>43800</v>
      </c>
      <c r="C581">
        <v>5344</v>
      </c>
      <c r="D581" t="s">
        <v>174</v>
      </c>
      <c r="E581" t="s">
        <v>623</v>
      </c>
      <c r="F581" t="s">
        <v>661</v>
      </c>
      <c r="G581" t="s">
        <v>306</v>
      </c>
      <c r="H581" t="s">
        <v>715</v>
      </c>
      <c r="I581">
        <v>12</v>
      </c>
      <c r="J581" t="s">
        <v>620</v>
      </c>
      <c r="K581" t="s">
        <v>258</v>
      </c>
    </row>
    <row r="582" spans="1:11" x14ac:dyDescent="0.2">
      <c r="A582" t="s">
        <v>1638</v>
      </c>
      <c r="B582" s="7">
        <v>43794</v>
      </c>
      <c r="C582">
        <v>5349</v>
      </c>
      <c r="D582" t="s">
        <v>157</v>
      </c>
      <c r="E582" t="s">
        <v>657</v>
      </c>
      <c r="F582" t="s">
        <v>928</v>
      </c>
      <c r="G582" t="s">
        <v>306</v>
      </c>
      <c r="H582" t="s">
        <v>715</v>
      </c>
      <c r="I582">
        <v>8</v>
      </c>
      <c r="J582" t="s">
        <v>258</v>
      </c>
      <c r="K582" t="s">
        <v>258</v>
      </c>
    </row>
    <row r="583" spans="1:11" x14ac:dyDescent="0.2">
      <c r="A583" t="s">
        <v>1638</v>
      </c>
      <c r="B583" s="7">
        <v>43795</v>
      </c>
      <c r="C583">
        <v>5349</v>
      </c>
      <c r="D583" t="s">
        <v>157</v>
      </c>
      <c r="E583" t="s">
        <v>657</v>
      </c>
      <c r="F583" t="s">
        <v>928</v>
      </c>
      <c r="G583" t="s">
        <v>306</v>
      </c>
      <c r="H583" t="s">
        <v>715</v>
      </c>
      <c r="I583">
        <v>8</v>
      </c>
      <c r="J583" t="s">
        <v>258</v>
      </c>
      <c r="K583" t="s">
        <v>258</v>
      </c>
    </row>
    <row r="584" spans="1:11" x14ac:dyDescent="0.2">
      <c r="A584" t="s">
        <v>1638</v>
      </c>
      <c r="B584" s="7">
        <v>43796</v>
      </c>
      <c r="C584">
        <v>5349</v>
      </c>
      <c r="D584" t="s">
        <v>157</v>
      </c>
      <c r="E584" t="s">
        <v>657</v>
      </c>
      <c r="F584" t="s">
        <v>928</v>
      </c>
      <c r="G584" t="s">
        <v>306</v>
      </c>
      <c r="H584" t="s">
        <v>715</v>
      </c>
      <c r="I584">
        <v>8</v>
      </c>
      <c r="J584" t="s">
        <v>258</v>
      </c>
      <c r="K584" t="s">
        <v>258</v>
      </c>
    </row>
    <row r="585" spans="1:11" x14ac:dyDescent="0.2">
      <c r="A585" t="s">
        <v>1638</v>
      </c>
      <c r="B585" s="7">
        <v>43797</v>
      </c>
      <c r="C585">
        <v>5349</v>
      </c>
      <c r="D585" t="s">
        <v>157</v>
      </c>
      <c r="E585" t="s">
        <v>657</v>
      </c>
      <c r="F585" t="s">
        <v>928</v>
      </c>
      <c r="G585" t="s">
        <v>306</v>
      </c>
      <c r="H585" t="s">
        <v>715</v>
      </c>
      <c r="I585">
        <v>8</v>
      </c>
      <c r="J585" t="s">
        <v>258</v>
      </c>
      <c r="K585" t="s">
        <v>258</v>
      </c>
    </row>
    <row r="586" spans="1:11" x14ac:dyDescent="0.2">
      <c r="A586" t="s">
        <v>1638</v>
      </c>
      <c r="B586" s="7">
        <v>43798</v>
      </c>
      <c r="C586">
        <v>5349</v>
      </c>
      <c r="D586" t="s">
        <v>157</v>
      </c>
      <c r="E586" t="s">
        <v>657</v>
      </c>
      <c r="F586" t="s">
        <v>928</v>
      </c>
      <c r="G586" t="s">
        <v>306</v>
      </c>
      <c r="H586" t="s">
        <v>715</v>
      </c>
      <c r="I586">
        <v>8</v>
      </c>
      <c r="J586" t="s">
        <v>258</v>
      </c>
      <c r="K586" t="s">
        <v>258</v>
      </c>
    </row>
    <row r="587" spans="1:11" x14ac:dyDescent="0.2">
      <c r="A587" t="s">
        <v>1638</v>
      </c>
      <c r="B587" s="7">
        <v>43799</v>
      </c>
      <c r="C587">
        <v>5349</v>
      </c>
      <c r="D587" t="s">
        <v>157</v>
      </c>
      <c r="E587" t="s">
        <v>657</v>
      </c>
      <c r="F587" t="s">
        <v>928</v>
      </c>
      <c r="G587" t="s">
        <v>306</v>
      </c>
      <c r="H587" t="s">
        <v>715</v>
      </c>
      <c r="I587">
        <v>8</v>
      </c>
      <c r="J587" t="s">
        <v>258</v>
      </c>
      <c r="K587" t="s">
        <v>258</v>
      </c>
    </row>
    <row r="588" spans="1:11" x14ac:dyDescent="0.2">
      <c r="A588" t="s">
        <v>1638</v>
      </c>
      <c r="B588" s="7">
        <v>43800</v>
      </c>
      <c r="C588">
        <v>5349</v>
      </c>
      <c r="D588" t="s">
        <v>157</v>
      </c>
      <c r="E588" t="s">
        <v>657</v>
      </c>
      <c r="F588" t="s">
        <v>928</v>
      </c>
      <c r="G588" t="s">
        <v>306</v>
      </c>
      <c r="H588" t="s">
        <v>715</v>
      </c>
      <c r="I588">
        <v>8</v>
      </c>
      <c r="J588" t="s">
        <v>258</v>
      </c>
      <c r="K588" t="s">
        <v>258</v>
      </c>
    </row>
    <row r="589" spans="1:11" x14ac:dyDescent="0.2">
      <c r="A589" t="s">
        <v>1647</v>
      </c>
      <c r="B589" s="7">
        <v>43794</v>
      </c>
      <c r="C589">
        <v>5352</v>
      </c>
      <c r="D589" t="s">
        <v>85</v>
      </c>
      <c r="E589" t="s">
        <v>638</v>
      </c>
      <c r="F589" t="s">
        <v>931</v>
      </c>
      <c r="G589" t="s">
        <v>328</v>
      </c>
      <c r="H589" t="s">
        <v>711</v>
      </c>
      <c r="I589">
        <v>15</v>
      </c>
      <c r="J589" t="s">
        <v>633</v>
      </c>
      <c r="K589" t="s">
        <v>1641</v>
      </c>
    </row>
    <row r="590" spans="1:11" x14ac:dyDescent="0.2">
      <c r="A590" t="s">
        <v>1647</v>
      </c>
      <c r="B590" s="7">
        <v>43795</v>
      </c>
      <c r="C590">
        <v>5352</v>
      </c>
      <c r="D590" t="s">
        <v>85</v>
      </c>
      <c r="E590" t="s">
        <v>638</v>
      </c>
      <c r="F590" t="s">
        <v>931</v>
      </c>
      <c r="G590" t="s">
        <v>328</v>
      </c>
      <c r="H590" t="s">
        <v>711</v>
      </c>
      <c r="I590">
        <v>15</v>
      </c>
      <c r="J590" t="s">
        <v>633</v>
      </c>
      <c r="K590" t="s">
        <v>259</v>
      </c>
    </row>
    <row r="591" spans="1:11" x14ac:dyDescent="0.2">
      <c r="A591" t="s">
        <v>1647</v>
      </c>
      <c r="B591" s="7">
        <v>43796</v>
      </c>
      <c r="C591">
        <v>5352</v>
      </c>
      <c r="D591" t="s">
        <v>85</v>
      </c>
      <c r="E591" t="s">
        <v>638</v>
      </c>
      <c r="F591" t="s">
        <v>931</v>
      </c>
      <c r="G591" t="s">
        <v>328</v>
      </c>
      <c r="H591" t="s">
        <v>711</v>
      </c>
      <c r="I591">
        <v>15</v>
      </c>
      <c r="J591" t="s">
        <v>633</v>
      </c>
      <c r="K591" t="s">
        <v>1641</v>
      </c>
    </row>
    <row r="592" spans="1:11" x14ac:dyDescent="0.2">
      <c r="A592" t="s">
        <v>1647</v>
      </c>
      <c r="B592" s="7">
        <v>43797</v>
      </c>
      <c r="C592">
        <v>5352</v>
      </c>
      <c r="D592" t="s">
        <v>85</v>
      </c>
      <c r="E592" t="s">
        <v>638</v>
      </c>
      <c r="F592" t="s">
        <v>931</v>
      </c>
      <c r="G592" t="s">
        <v>328</v>
      </c>
      <c r="H592" t="s">
        <v>711</v>
      </c>
      <c r="I592">
        <v>15</v>
      </c>
      <c r="J592" t="s">
        <v>633</v>
      </c>
      <c r="K592" t="s">
        <v>1641</v>
      </c>
    </row>
    <row r="593" spans="1:11" x14ac:dyDescent="0.2">
      <c r="A593" t="s">
        <v>1647</v>
      </c>
      <c r="B593" s="7">
        <v>43798</v>
      </c>
      <c r="C593">
        <v>5352</v>
      </c>
      <c r="D593" t="s">
        <v>85</v>
      </c>
      <c r="E593" t="s">
        <v>638</v>
      </c>
      <c r="F593" t="s">
        <v>931</v>
      </c>
      <c r="G593" t="s">
        <v>328</v>
      </c>
      <c r="H593" t="s">
        <v>711</v>
      </c>
      <c r="I593">
        <v>15</v>
      </c>
      <c r="J593" t="s">
        <v>633</v>
      </c>
      <c r="K593" t="s">
        <v>1641</v>
      </c>
    </row>
    <row r="594" spans="1:11" x14ac:dyDescent="0.2">
      <c r="A594" t="s">
        <v>1647</v>
      </c>
      <c r="B594" s="7">
        <v>43799</v>
      </c>
      <c r="C594">
        <v>5352</v>
      </c>
      <c r="D594" t="s">
        <v>85</v>
      </c>
      <c r="E594" t="s">
        <v>638</v>
      </c>
      <c r="F594" t="s">
        <v>931</v>
      </c>
      <c r="G594" t="s">
        <v>328</v>
      </c>
      <c r="H594" t="s">
        <v>711</v>
      </c>
      <c r="I594">
        <v>15</v>
      </c>
      <c r="J594" t="s">
        <v>633</v>
      </c>
      <c r="K594" t="s">
        <v>45</v>
      </c>
    </row>
    <row r="595" spans="1:11" x14ac:dyDescent="0.2">
      <c r="A595" t="s">
        <v>1647</v>
      </c>
      <c r="B595" s="7">
        <v>43800</v>
      </c>
      <c r="C595">
        <v>5352</v>
      </c>
      <c r="D595" t="s">
        <v>85</v>
      </c>
      <c r="E595" t="s">
        <v>638</v>
      </c>
      <c r="F595" t="s">
        <v>931</v>
      </c>
      <c r="G595" t="s">
        <v>328</v>
      </c>
      <c r="H595" t="s">
        <v>711</v>
      </c>
      <c r="I595">
        <v>15</v>
      </c>
      <c r="J595" t="s">
        <v>633</v>
      </c>
      <c r="K595" t="s">
        <v>45</v>
      </c>
    </row>
    <row r="596" spans="1:11" x14ac:dyDescent="0.2">
      <c r="A596" t="s">
        <v>1652</v>
      </c>
      <c r="B596" s="7">
        <v>43795</v>
      </c>
      <c r="C596">
        <v>5356</v>
      </c>
      <c r="D596" t="s">
        <v>452</v>
      </c>
      <c r="E596" t="s">
        <v>654</v>
      </c>
      <c r="F596" t="s">
        <v>934</v>
      </c>
      <c r="G596" t="s">
        <v>315</v>
      </c>
      <c r="H596" t="s">
        <v>662</v>
      </c>
      <c r="I596">
        <v>7</v>
      </c>
      <c r="J596" t="s">
        <v>633</v>
      </c>
      <c r="K596" t="s">
        <v>45</v>
      </c>
    </row>
    <row r="597" spans="1:11" x14ac:dyDescent="0.2">
      <c r="A597" t="s">
        <v>1652</v>
      </c>
      <c r="B597" s="7">
        <v>43796</v>
      </c>
      <c r="C597">
        <v>5356</v>
      </c>
      <c r="D597" t="s">
        <v>452</v>
      </c>
      <c r="E597" t="s">
        <v>654</v>
      </c>
      <c r="F597" t="s">
        <v>934</v>
      </c>
      <c r="G597" t="s">
        <v>315</v>
      </c>
      <c r="H597" t="s">
        <v>662</v>
      </c>
      <c r="I597">
        <v>7</v>
      </c>
      <c r="J597" t="s">
        <v>633</v>
      </c>
      <c r="K597" t="s">
        <v>1641</v>
      </c>
    </row>
    <row r="598" spans="1:11" x14ac:dyDescent="0.2">
      <c r="A598" t="s">
        <v>1652</v>
      </c>
      <c r="B598" s="7">
        <v>43797</v>
      </c>
      <c r="C598">
        <v>5356</v>
      </c>
      <c r="D598" t="s">
        <v>452</v>
      </c>
      <c r="E598" t="s">
        <v>654</v>
      </c>
      <c r="F598" t="s">
        <v>934</v>
      </c>
      <c r="G598" t="s">
        <v>315</v>
      </c>
      <c r="H598" t="s">
        <v>662</v>
      </c>
      <c r="I598">
        <v>7</v>
      </c>
      <c r="J598" t="s">
        <v>633</v>
      </c>
      <c r="K598" t="s">
        <v>1641</v>
      </c>
    </row>
    <row r="599" spans="1:11" x14ac:dyDescent="0.2">
      <c r="A599" t="s">
        <v>1652</v>
      </c>
      <c r="B599" s="7">
        <v>43798</v>
      </c>
      <c r="C599">
        <v>5356</v>
      </c>
      <c r="D599" t="s">
        <v>452</v>
      </c>
      <c r="E599" t="s">
        <v>654</v>
      </c>
      <c r="F599" t="s">
        <v>934</v>
      </c>
      <c r="G599" t="s">
        <v>315</v>
      </c>
      <c r="H599" t="s">
        <v>662</v>
      </c>
      <c r="I599">
        <v>7</v>
      </c>
      <c r="J599" t="s">
        <v>633</v>
      </c>
      <c r="K599" t="s">
        <v>45</v>
      </c>
    </row>
    <row r="600" spans="1:11" x14ac:dyDescent="0.2">
      <c r="A600" t="s">
        <v>1652</v>
      </c>
      <c r="B600" s="7">
        <v>43799</v>
      </c>
      <c r="C600">
        <v>5356</v>
      </c>
      <c r="D600" t="s">
        <v>452</v>
      </c>
      <c r="E600" t="s">
        <v>654</v>
      </c>
      <c r="F600" t="s">
        <v>934</v>
      </c>
      <c r="G600" t="s">
        <v>315</v>
      </c>
      <c r="H600" t="s">
        <v>662</v>
      </c>
      <c r="I600">
        <v>7</v>
      </c>
      <c r="J600" t="s">
        <v>633</v>
      </c>
      <c r="K600" t="s">
        <v>1641</v>
      </c>
    </row>
    <row r="601" spans="1:11" x14ac:dyDescent="0.2">
      <c r="A601" t="s">
        <v>1652</v>
      </c>
      <c r="B601" s="7">
        <v>43800</v>
      </c>
      <c r="C601">
        <v>5356</v>
      </c>
      <c r="D601" t="s">
        <v>452</v>
      </c>
      <c r="E601" t="s">
        <v>654</v>
      </c>
      <c r="F601" t="s">
        <v>934</v>
      </c>
      <c r="G601" t="s">
        <v>315</v>
      </c>
      <c r="H601" t="s">
        <v>662</v>
      </c>
      <c r="I601">
        <v>7</v>
      </c>
      <c r="J601" t="s">
        <v>633</v>
      </c>
      <c r="K601" t="s">
        <v>45</v>
      </c>
    </row>
    <row r="602" spans="1:11" x14ac:dyDescent="0.2">
      <c r="A602" t="s">
        <v>1652</v>
      </c>
      <c r="B602" s="7">
        <v>43794</v>
      </c>
      <c r="C602">
        <v>5388</v>
      </c>
      <c r="D602" t="s">
        <v>184</v>
      </c>
      <c r="E602" t="s">
        <v>640</v>
      </c>
      <c r="F602" t="s">
        <v>941</v>
      </c>
      <c r="G602" t="s">
        <v>301</v>
      </c>
      <c r="H602" t="s">
        <v>636</v>
      </c>
      <c r="I602">
        <v>9</v>
      </c>
      <c r="J602" t="s">
        <v>258</v>
      </c>
      <c r="K602" t="s">
        <v>258</v>
      </c>
    </row>
    <row r="603" spans="1:11" x14ac:dyDescent="0.2">
      <c r="A603" t="s">
        <v>1648</v>
      </c>
      <c r="B603" s="7">
        <v>43795</v>
      </c>
      <c r="C603">
        <v>5393</v>
      </c>
      <c r="D603" t="s">
        <v>244</v>
      </c>
      <c r="E603" t="s">
        <v>623</v>
      </c>
      <c r="F603" t="s">
        <v>943</v>
      </c>
      <c r="G603" t="s">
        <v>321</v>
      </c>
      <c r="H603" t="s">
        <v>718</v>
      </c>
      <c r="I603">
        <v>2</v>
      </c>
      <c r="J603" t="s">
        <v>620</v>
      </c>
      <c r="K603" t="s">
        <v>259</v>
      </c>
    </row>
    <row r="604" spans="1:11" x14ac:dyDescent="0.2">
      <c r="A604" t="s">
        <v>1648</v>
      </c>
      <c r="B604" s="7">
        <v>43796</v>
      </c>
      <c r="C604">
        <v>5393</v>
      </c>
      <c r="D604" t="s">
        <v>244</v>
      </c>
      <c r="E604" t="s">
        <v>623</v>
      </c>
      <c r="F604" t="s">
        <v>943</v>
      </c>
      <c r="G604" t="s">
        <v>321</v>
      </c>
      <c r="H604" t="s">
        <v>718</v>
      </c>
      <c r="I604">
        <v>2</v>
      </c>
      <c r="J604" t="s">
        <v>620</v>
      </c>
      <c r="K604" t="s">
        <v>259</v>
      </c>
    </row>
    <row r="605" spans="1:11" x14ac:dyDescent="0.2">
      <c r="A605" t="s">
        <v>1648</v>
      </c>
      <c r="B605" s="7">
        <v>43797</v>
      </c>
      <c r="C605">
        <v>5393</v>
      </c>
      <c r="D605" t="s">
        <v>244</v>
      </c>
      <c r="E605" t="s">
        <v>623</v>
      </c>
      <c r="F605" t="s">
        <v>943</v>
      </c>
      <c r="G605" t="s">
        <v>321</v>
      </c>
      <c r="H605" t="s">
        <v>718</v>
      </c>
      <c r="I605">
        <v>2</v>
      </c>
      <c r="J605" t="s">
        <v>620</v>
      </c>
      <c r="K605" t="s">
        <v>259</v>
      </c>
    </row>
    <row r="606" spans="1:11" x14ac:dyDescent="0.2">
      <c r="A606" t="s">
        <v>1648</v>
      </c>
      <c r="B606" s="7">
        <v>43798</v>
      </c>
      <c r="C606">
        <v>5393</v>
      </c>
      <c r="D606" t="s">
        <v>244</v>
      </c>
      <c r="E606" t="s">
        <v>623</v>
      </c>
      <c r="F606" t="s">
        <v>943</v>
      </c>
      <c r="G606" t="s">
        <v>321</v>
      </c>
      <c r="H606" t="s">
        <v>718</v>
      </c>
      <c r="I606">
        <v>2</v>
      </c>
      <c r="J606" t="s">
        <v>620</v>
      </c>
      <c r="K606" t="s">
        <v>259</v>
      </c>
    </row>
    <row r="607" spans="1:11" x14ac:dyDescent="0.2">
      <c r="A607" t="s">
        <v>1648</v>
      </c>
      <c r="B607" s="7">
        <v>43799</v>
      </c>
      <c r="C607">
        <v>5393</v>
      </c>
      <c r="D607" t="s">
        <v>244</v>
      </c>
      <c r="E607" t="s">
        <v>623</v>
      </c>
      <c r="F607" t="s">
        <v>943</v>
      </c>
      <c r="G607" t="s">
        <v>321</v>
      </c>
      <c r="H607" t="s">
        <v>718</v>
      </c>
      <c r="I607">
        <v>2</v>
      </c>
      <c r="J607" t="s">
        <v>620</v>
      </c>
      <c r="K607" t="s">
        <v>1641</v>
      </c>
    </row>
    <row r="608" spans="1:11" x14ac:dyDescent="0.2">
      <c r="A608" t="s">
        <v>1648</v>
      </c>
      <c r="B608" s="7">
        <v>43800</v>
      </c>
      <c r="C608">
        <v>5393</v>
      </c>
      <c r="D608" t="s">
        <v>244</v>
      </c>
      <c r="E608" t="s">
        <v>623</v>
      </c>
      <c r="F608" t="s">
        <v>943</v>
      </c>
      <c r="G608" t="s">
        <v>321</v>
      </c>
      <c r="H608" t="s">
        <v>718</v>
      </c>
      <c r="I608">
        <v>2</v>
      </c>
      <c r="J608" t="s">
        <v>620</v>
      </c>
      <c r="K608" t="s">
        <v>259</v>
      </c>
    </row>
    <row r="609" spans="1:11" x14ac:dyDescent="0.2">
      <c r="A609" t="s">
        <v>1651</v>
      </c>
      <c r="B609" s="7">
        <v>43794</v>
      </c>
      <c r="C609">
        <v>5432</v>
      </c>
      <c r="D609" t="s">
        <v>43</v>
      </c>
      <c r="E609" t="s">
        <v>648</v>
      </c>
      <c r="F609" t="s">
        <v>951</v>
      </c>
      <c r="G609" t="s">
        <v>307</v>
      </c>
      <c r="H609" t="s">
        <v>745</v>
      </c>
      <c r="I609">
        <v>32</v>
      </c>
      <c r="J609" t="s">
        <v>45</v>
      </c>
      <c r="K609" t="s">
        <v>45</v>
      </c>
    </row>
    <row r="610" spans="1:11" x14ac:dyDescent="0.2">
      <c r="A610" t="s">
        <v>1651</v>
      </c>
      <c r="B610" s="7">
        <v>43795</v>
      </c>
      <c r="C610">
        <v>5432</v>
      </c>
      <c r="D610" t="s">
        <v>43</v>
      </c>
      <c r="E610" t="s">
        <v>648</v>
      </c>
      <c r="F610" t="s">
        <v>951</v>
      </c>
      <c r="G610" t="s">
        <v>307</v>
      </c>
      <c r="H610" t="s">
        <v>745</v>
      </c>
      <c r="I610">
        <v>32</v>
      </c>
      <c r="J610" t="s">
        <v>45</v>
      </c>
      <c r="K610" t="s">
        <v>45</v>
      </c>
    </row>
    <row r="611" spans="1:11" x14ac:dyDescent="0.2">
      <c r="A611" t="s">
        <v>1651</v>
      </c>
      <c r="B611" s="7">
        <v>43796</v>
      </c>
      <c r="C611">
        <v>5432</v>
      </c>
      <c r="D611" t="s">
        <v>43</v>
      </c>
      <c r="E611" t="s">
        <v>648</v>
      </c>
      <c r="F611" t="s">
        <v>951</v>
      </c>
      <c r="G611" t="s">
        <v>307</v>
      </c>
      <c r="H611" t="s">
        <v>745</v>
      </c>
      <c r="I611">
        <v>32</v>
      </c>
      <c r="J611" t="s">
        <v>45</v>
      </c>
      <c r="K611" t="s">
        <v>45</v>
      </c>
    </row>
    <row r="612" spans="1:11" x14ac:dyDescent="0.2">
      <c r="A612" t="s">
        <v>1651</v>
      </c>
      <c r="B612" s="7">
        <v>43797</v>
      </c>
      <c r="C612">
        <v>5432</v>
      </c>
      <c r="D612" t="s">
        <v>43</v>
      </c>
      <c r="E612" t="s">
        <v>648</v>
      </c>
      <c r="F612" t="s">
        <v>951</v>
      </c>
      <c r="G612" t="s">
        <v>307</v>
      </c>
      <c r="H612" t="s">
        <v>745</v>
      </c>
      <c r="I612">
        <v>32</v>
      </c>
      <c r="J612" t="s">
        <v>45</v>
      </c>
      <c r="K612" t="s">
        <v>45</v>
      </c>
    </row>
    <row r="613" spans="1:11" x14ac:dyDescent="0.2">
      <c r="A613" t="s">
        <v>1651</v>
      </c>
      <c r="B613" s="7">
        <v>43798</v>
      </c>
      <c r="C613">
        <v>5432</v>
      </c>
      <c r="D613" t="s">
        <v>43</v>
      </c>
      <c r="E613" t="s">
        <v>648</v>
      </c>
      <c r="F613" t="s">
        <v>951</v>
      </c>
      <c r="G613" t="s">
        <v>307</v>
      </c>
      <c r="H613" t="s">
        <v>745</v>
      </c>
      <c r="I613">
        <v>32</v>
      </c>
      <c r="J613" t="s">
        <v>45</v>
      </c>
      <c r="K613" t="s">
        <v>1641</v>
      </c>
    </row>
    <row r="614" spans="1:11" x14ac:dyDescent="0.2">
      <c r="A614" t="s">
        <v>1651</v>
      </c>
      <c r="B614" s="7">
        <v>43799</v>
      </c>
      <c r="C614">
        <v>5432</v>
      </c>
      <c r="D614" t="s">
        <v>43</v>
      </c>
      <c r="E614" t="s">
        <v>648</v>
      </c>
      <c r="F614" t="s">
        <v>951</v>
      </c>
      <c r="G614" t="s">
        <v>307</v>
      </c>
      <c r="H614" t="s">
        <v>745</v>
      </c>
      <c r="I614">
        <v>32</v>
      </c>
      <c r="J614" t="s">
        <v>45</v>
      </c>
      <c r="K614" t="s">
        <v>1641</v>
      </c>
    </row>
    <row r="615" spans="1:11" x14ac:dyDescent="0.2">
      <c r="A615" t="s">
        <v>1651</v>
      </c>
      <c r="B615" s="7">
        <v>43800</v>
      </c>
      <c r="C615">
        <v>5432</v>
      </c>
      <c r="D615" t="s">
        <v>43</v>
      </c>
      <c r="E615" t="s">
        <v>648</v>
      </c>
      <c r="F615" t="s">
        <v>951</v>
      </c>
      <c r="G615" t="s">
        <v>307</v>
      </c>
      <c r="H615" t="s">
        <v>745</v>
      </c>
      <c r="I615">
        <v>32</v>
      </c>
      <c r="J615" t="s">
        <v>45</v>
      </c>
      <c r="K615" t="s">
        <v>1642</v>
      </c>
    </row>
    <row r="616" spans="1:11" x14ac:dyDescent="0.2">
      <c r="A616" t="s">
        <v>1653</v>
      </c>
      <c r="B616" s="7">
        <v>43794</v>
      </c>
      <c r="C616">
        <v>5433</v>
      </c>
      <c r="D616" t="s">
        <v>90</v>
      </c>
      <c r="E616" t="s">
        <v>654</v>
      </c>
      <c r="F616" t="s">
        <v>952</v>
      </c>
      <c r="G616" t="s">
        <v>335</v>
      </c>
      <c r="H616" t="s">
        <v>659</v>
      </c>
      <c r="I616">
        <v>0</v>
      </c>
      <c r="J616" t="s">
        <v>258</v>
      </c>
      <c r="K616" t="s">
        <v>357</v>
      </c>
    </row>
    <row r="617" spans="1:11" x14ac:dyDescent="0.2">
      <c r="A617" t="s">
        <v>1653</v>
      </c>
      <c r="B617" s="7">
        <v>43795</v>
      </c>
      <c r="C617">
        <v>5433</v>
      </c>
      <c r="D617" t="s">
        <v>90</v>
      </c>
      <c r="E617" t="s">
        <v>654</v>
      </c>
      <c r="F617" t="s">
        <v>952</v>
      </c>
      <c r="G617" t="s">
        <v>335</v>
      </c>
      <c r="H617" t="s">
        <v>659</v>
      </c>
      <c r="I617">
        <v>0</v>
      </c>
      <c r="J617" t="s">
        <v>258</v>
      </c>
      <c r="K617" t="s">
        <v>357</v>
      </c>
    </row>
    <row r="618" spans="1:11" x14ac:dyDescent="0.2">
      <c r="A618" t="s">
        <v>1653</v>
      </c>
      <c r="B618" s="7">
        <v>43796</v>
      </c>
      <c r="C618">
        <v>5433</v>
      </c>
      <c r="D618" t="s">
        <v>90</v>
      </c>
      <c r="E618" t="s">
        <v>654</v>
      </c>
      <c r="F618" t="s">
        <v>952</v>
      </c>
      <c r="G618" t="s">
        <v>335</v>
      </c>
      <c r="H618" t="s">
        <v>659</v>
      </c>
      <c r="I618">
        <v>0</v>
      </c>
      <c r="J618" t="s">
        <v>258</v>
      </c>
      <c r="K618" t="s">
        <v>357</v>
      </c>
    </row>
    <row r="619" spans="1:11" x14ac:dyDescent="0.2">
      <c r="A619" t="s">
        <v>1653</v>
      </c>
      <c r="B619" s="7">
        <v>43797</v>
      </c>
      <c r="C619">
        <v>5433</v>
      </c>
      <c r="D619" t="s">
        <v>90</v>
      </c>
      <c r="E619" t="s">
        <v>654</v>
      </c>
      <c r="F619" t="s">
        <v>952</v>
      </c>
      <c r="G619" t="s">
        <v>335</v>
      </c>
      <c r="H619" t="s">
        <v>659</v>
      </c>
      <c r="I619">
        <v>0</v>
      </c>
      <c r="J619" t="s">
        <v>258</v>
      </c>
      <c r="K619" t="s">
        <v>357</v>
      </c>
    </row>
    <row r="620" spans="1:11" x14ac:dyDescent="0.2">
      <c r="A620" t="s">
        <v>1653</v>
      </c>
      <c r="B620" s="7">
        <v>43798</v>
      </c>
      <c r="C620">
        <v>5433</v>
      </c>
      <c r="D620" t="s">
        <v>90</v>
      </c>
      <c r="E620" t="s">
        <v>654</v>
      </c>
      <c r="F620" t="s">
        <v>952</v>
      </c>
      <c r="G620" t="s">
        <v>335</v>
      </c>
      <c r="H620" t="s">
        <v>659</v>
      </c>
      <c r="I620">
        <v>0</v>
      </c>
      <c r="J620" t="s">
        <v>258</v>
      </c>
      <c r="K620" t="s">
        <v>357</v>
      </c>
    </row>
    <row r="621" spans="1:11" x14ac:dyDescent="0.2">
      <c r="A621" t="s">
        <v>1653</v>
      </c>
      <c r="B621" s="7">
        <v>43799</v>
      </c>
      <c r="C621">
        <v>5433</v>
      </c>
      <c r="D621" t="s">
        <v>90</v>
      </c>
      <c r="E621" t="s">
        <v>654</v>
      </c>
      <c r="F621" t="s">
        <v>952</v>
      </c>
      <c r="G621" t="s">
        <v>335</v>
      </c>
      <c r="H621" t="s">
        <v>659</v>
      </c>
      <c r="I621">
        <v>0</v>
      </c>
      <c r="J621" t="s">
        <v>258</v>
      </c>
      <c r="K621" t="s">
        <v>357</v>
      </c>
    </row>
    <row r="622" spans="1:11" x14ac:dyDescent="0.2">
      <c r="A622" t="s">
        <v>1653</v>
      </c>
      <c r="B622" s="7">
        <v>43800</v>
      </c>
      <c r="C622">
        <v>5433</v>
      </c>
      <c r="D622" t="s">
        <v>90</v>
      </c>
      <c r="E622" t="s">
        <v>654</v>
      </c>
      <c r="F622" t="s">
        <v>952</v>
      </c>
      <c r="G622" t="s">
        <v>335</v>
      </c>
      <c r="H622" t="s">
        <v>659</v>
      </c>
      <c r="I622">
        <v>0</v>
      </c>
      <c r="J622" t="s">
        <v>258</v>
      </c>
      <c r="K622" t="s">
        <v>357</v>
      </c>
    </row>
    <row r="623" spans="1:11" x14ac:dyDescent="0.2">
      <c r="A623" t="s">
        <v>1648</v>
      </c>
      <c r="B623" s="7">
        <v>43794</v>
      </c>
      <c r="C623">
        <v>5464</v>
      </c>
      <c r="D623" t="s">
        <v>98</v>
      </c>
      <c r="E623" t="s">
        <v>648</v>
      </c>
      <c r="F623" t="s">
        <v>954</v>
      </c>
      <c r="G623" t="s">
        <v>315</v>
      </c>
      <c r="H623" t="s">
        <v>662</v>
      </c>
      <c r="I623">
        <v>6</v>
      </c>
      <c r="J623" t="s">
        <v>633</v>
      </c>
      <c r="K623" t="s">
        <v>1641</v>
      </c>
    </row>
    <row r="624" spans="1:11" x14ac:dyDescent="0.2">
      <c r="A624" t="s">
        <v>1648</v>
      </c>
      <c r="B624" s="7">
        <v>43795</v>
      </c>
      <c r="C624">
        <v>5464</v>
      </c>
      <c r="D624" t="s">
        <v>98</v>
      </c>
      <c r="E624" t="s">
        <v>648</v>
      </c>
      <c r="F624" t="s">
        <v>954</v>
      </c>
      <c r="G624" t="s">
        <v>315</v>
      </c>
      <c r="H624" t="s">
        <v>662</v>
      </c>
      <c r="I624">
        <v>6</v>
      </c>
      <c r="J624" t="s">
        <v>633</v>
      </c>
      <c r="K624" t="s">
        <v>259</v>
      </c>
    </row>
    <row r="625" spans="1:11" x14ac:dyDescent="0.2">
      <c r="A625" t="s">
        <v>1648</v>
      </c>
      <c r="B625" s="7">
        <v>43796</v>
      </c>
      <c r="C625">
        <v>5464</v>
      </c>
      <c r="D625" t="s">
        <v>98</v>
      </c>
      <c r="E625" t="s">
        <v>648</v>
      </c>
      <c r="F625" t="s">
        <v>954</v>
      </c>
      <c r="G625" t="s">
        <v>315</v>
      </c>
      <c r="H625" t="s">
        <v>662</v>
      </c>
      <c r="I625">
        <v>6</v>
      </c>
      <c r="J625" t="s">
        <v>633</v>
      </c>
      <c r="K625" t="s">
        <v>1641</v>
      </c>
    </row>
    <row r="626" spans="1:11" x14ac:dyDescent="0.2">
      <c r="A626" t="s">
        <v>1648</v>
      </c>
      <c r="B626" s="7">
        <v>43797</v>
      </c>
      <c r="C626">
        <v>5464</v>
      </c>
      <c r="D626" t="s">
        <v>98</v>
      </c>
      <c r="E626" t="s">
        <v>648</v>
      </c>
      <c r="F626" t="s">
        <v>954</v>
      </c>
      <c r="G626" t="s">
        <v>315</v>
      </c>
      <c r="H626" t="s">
        <v>662</v>
      </c>
      <c r="I626">
        <v>6</v>
      </c>
      <c r="J626" t="s">
        <v>633</v>
      </c>
      <c r="K626" t="s">
        <v>1641</v>
      </c>
    </row>
    <row r="627" spans="1:11" x14ac:dyDescent="0.2">
      <c r="A627" t="s">
        <v>1648</v>
      </c>
      <c r="B627" s="7">
        <v>43798</v>
      </c>
      <c r="C627">
        <v>5464</v>
      </c>
      <c r="D627" t="s">
        <v>98</v>
      </c>
      <c r="E627" t="s">
        <v>648</v>
      </c>
      <c r="F627" t="s">
        <v>954</v>
      </c>
      <c r="G627" t="s">
        <v>315</v>
      </c>
      <c r="H627" t="s">
        <v>662</v>
      </c>
      <c r="I627">
        <v>6</v>
      </c>
      <c r="J627" t="s">
        <v>633</v>
      </c>
      <c r="K627" t="s">
        <v>1641</v>
      </c>
    </row>
    <row r="628" spans="1:11" x14ac:dyDescent="0.2">
      <c r="A628" t="s">
        <v>1648</v>
      </c>
      <c r="B628" s="7">
        <v>43799</v>
      </c>
      <c r="C628">
        <v>5464</v>
      </c>
      <c r="D628" t="s">
        <v>98</v>
      </c>
      <c r="E628" t="s">
        <v>648</v>
      </c>
      <c r="F628" t="s">
        <v>954</v>
      </c>
      <c r="G628" t="s">
        <v>315</v>
      </c>
      <c r="H628" t="s">
        <v>662</v>
      </c>
      <c r="I628">
        <v>6</v>
      </c>
      <c r="J628" t="s">
        <v>633</v>
      </c>
      <c r="K628" t="s">
        <v>1641</v>
      </c>
    </row>
    <row r="629" spans="1:11" x14ac:dyDescent="0.2">
      <c r="A629" t="s">
        <v>1648</v>
      </c>
      <c r="B629" s="7">
        <v>43800</v>
      </c>
      <c r="C629">
        <v>5464</v>
      </c>
      <c r="D629" t="s">
        <v>98</v>
      </c>
      <c r="E629" t="s">
        <v>648</v>
      </c>
      <c r="F629" t="s">
        <v>954</v>
      </c>
      <c r="G629" t="s">
        <v>315</v>
      </c>
      <c r="H629" t="s">
        <v>662</v>
      </c>
      <c r="I629">
        <v>6</v>
      </c>
      <c r="J629" t="s">
        <v>633</v>
      </c>
      <c r="K629" t="s">
        <v>259</v>
      </c>
    </row>
    <row r="630" spans="1:11" x14ac:dyDescent="0.2">
      <c r="A630" t="s">
        <v>1653</v>
      </c>
      <c r="B630" s="7">
        <v>43794</v>
      </c>
      <c r="C630">
        <v>5466</v>
      </c>
      <c r="D630" t="s">
        <v>215</v>
      </c>
      <c r="E630" t="s">
        <v>729</v>
      </c>
      <c r="F630" t="s">
        <v>956</v>
      </c>
      <c r="G630" t="s">
        <v>335</v>
      </c>
      <c r="H630" t="s">
        <v>659</v>
      </c>
      <c r="I630">
        <v>2</v>
      </c>
      <c r="J630" t="s">
        <v>633</v>
      </c>
      <c r="K630" t="s">
        <v>259</v>
      </c>
    </row>
    <row r="631" spans="1:11" x14ac:dyDescent="0.2">
      <c r="A631" t="s">
        <v>1652</v>
      </c>
      <c r="B631" s="7">
        <v>43794</v>
      </c>
      <c r="C631">
        <v>5471</v>
      </c>
      <c r="D631" t="s">
        <v>103</v>
      </c>
      <c r="E631" t="s">
        <v>676</v>
      </c>
      <c r="F631" t="s">
        <v>780</v>
      </c>
      <c r="G631" t="s">
        <v>300</v>
      </c>
      <c r="H631" t="s">
        <v>796</v>
      </c>
      <c r="I631">
        <v>33</v>
      </c>
      <c r="J631" t="s">
        <v>633</v>
      </c>
      <c r="K631" t="s">
        <v>45</v>
      </c>
    </row>
    <row r="632" spans="1:11" x14ac:dyDescent="0.2">
      <c r="A632" t="s">
        <v>1652</v>
      </c>
      <c r="B632" s="7">
        <v>43795</v>
      </c>
      <c r="C632">
        <v>5471</v>
      </c>
      <c r="D632" t="s">
        <v>103</v>
      </c>
      <c r="E632" t="s">
        <v>676</v>
      </c>
      <c r="F632" t="s">
        <v>780</v>
      </c>
      <c r="G632" t="s">
        <v>300</v>
      </c>
      <c r="H632" t="s">
        <v>796</v>
      </c>
      <c r="I632">
        <v>33</v>
      </c>
      <c r="J632" t="s">
        <v>633</v>
      </c>
      <c r="K632" t="s">
        <v>45</v>
      </c>
    </row>
    <row r="633" spans="1:11" x14ac:dyDescent="0.2">
      <c r="A633" t="s">
        <v>1652</v>
      </c>
      <c r="B633" s="7">
        <v>43796</v>
      </c>
      <c r="C633">
        <v>5471</v>
      </c>
      <c r="D633" t="s">
        <v>103</v>
      </c>
      <c r="E633" t="s">
        <v>676</v>
      </c>
      <c r="F633" t="s">
        <v>780</v>
      </c>
      <c r="G633" t="s">
        <v>300</v>
      </c>
      <c r="H633" t="s">
        <v>796</v>
      </c>
      <c r="I633">
        <v>33</v>
      </c>
      <c r="J633" t="s">
        <v>633</v>
      </c>
      <c r="K633" t="s">
        <v>45</v>
      </c>
    </row>
    <row r="634" spans="1:11" x14ac:dyDescent="0.2">
      <c r="A634" t="s">
        <v>1652</v>
      </c>
      <c r="B634" s="7">
        <v>43797</v>
      </c>
      <c r="C634">
        <v>5471</v>
      </c>
      <c r="D634" t="s">
        <v>103</v>
      </c>
      <c r="E634" t="s">
        <v>676</v>
      </c>
      <c r="F634" t="s">
        <v>780</v>
      </c>
      <c r="G634" t="s">
        <v>300</v>
      </c>
      <c r="H634" t="s">
        <v>796</v>
      </c>
      <c r="I634">
        <v>33</v>
      </c>
      <c r="J634" t="s">
        <v>633</v>
      </c>
      <c r="K634" t="s">
        <v>45</v>
      </c>
    </row>
    <row r="635" spans="1:11" x14ac:dyDescent="0.2">
      <c r="A635" t="s">
        <v>1652</v>
      </c>
      <c r="B635" s="7">
        <v>43798</v>
      </c>
      <c r="C635">
        <v>5471</v>
      </c>
      <c r="D635" t="s">
        <v>103</v>
      </c>
      <c r="E635" t="s">
        <v>676</v>
      </c>
      <c r="F635" t="s">
        <v>780</v>
      </c>
      <c r="G635" t="s">
        <v>300</v>
      </c>
      <c r="H635" t="s">
        <v>796</v>
      </c>
      <c r="I635">
        <v>33</v>
      </c>
      <c r="J635" t="s">
        <v>633</v>
      </c>
      <c r="K635" t="s">
        <v>45</v>
      </c>
    </row>
    <row r="636" spans="1:11" x14ac:dyDescent="0.2">
      <c r="A636" t="s">
        <v>1652</v>
      </c>
      <c r="B636" s="7">
        <v>43799</v>
      </c>
      <c r="C636">
        <v>5471</v>
      </c>
      <c r="D636" t="s">
        <v>103</v>
      </c>
      <c r="E636" t="s">
        <v>676</v>
      </c>
      <c r="F636" t="s">
        <v>780</v>
      </c>
      <c r="G636" t="s">
        <v>300</v>
      </c>
      <c r="H636" t="s">
        <v>796</v>
      </c>
      <c r="I636">
        <v>33</v>
      </c>
      <c r="J636" t="s">
        <v>633</v>
      </c>
      <c r="K636" t="s">
        <v>45</v>
      </c>
    </row>
    <row r="637" spans="1:11" x14ac:dyDescent="0.2">
      <c r="A637" t="s">
        <v>1652</v>
      </c>
      <c r="B637" s="7">
        <v>43800</v>
      </c>
      <c r="C637">
        <v>5471</v>
      </c>
      <c r="D637" t="s">
        <v>103</v>
      </c>
      <c r="E637" t="s">
        <v>676</v>
      </c>
      <c r="F637" t="s">
        <v>780</v>
      </c>
      <c r="G637" t="s">
        <v>300</v>
      </c>
      <c r="H637" t="s">
        <v>796</v>
      </c>
      <c r="I637">
        <v>33</v>
      </c>
      <c r="J637" t="s">
        <v>633</v>
      </c>
      <c r="K637" t="s">
        <v>1641</v>
      </c>
    </row>
    <row r="638" spans="1:11" x14ac:dyDescent="0.2">
      <c r="A638" t="s">
        <v>1645</v>
      </c>
      <c r="B638" s="7">
        <v>43794</v>
      </c>
      <c r="C638">
        <v>5473</v>
      </c>
      <c r="D638" t="s">
        <v>82</v>
      </c>
      <c r="E638" t="s">
        <v>654</v>
      </c>
      <c r="F638" t="s">
        <v>795</v>
      </c>
      <c r="G638" t="s">
        <v>324</v>
      </c>
      <c r="H638" t="s">
        <v>625</v>
      </c>
      <c r="I638">
        <v>1</v>
      </c>
      <c r="J638" t="s">
        <v>258</v>
      </c>
      <c r="K638" t="s">
        <v>258</v>
      </c>
    </row>
    <row r="639" spans="1:11" x14ac:dyDescent="0.2">
      <c r="A639" t="s">
        <v>1645</v>
      </c>
      <c r="B639" s="7">
        <v>43795</v>
      </c>
      <c r="C639">
        <v>5473</v>
      </c>
      <c r="D639" t="s">
        <v>82</v>
      </c>
      <c r="E639" t="s">
        <v>654</v>
      </c>
      <c r="F639" t="s">
        <v>795</v>
      </c>
      <c r="G639" t="s">
        <v>324</v>
      </c>
      <c r="H639" t="s">
        <v>625</v>
      </c>
      <c r="I639">
        <v>1</v>
      </c>
      <c r="J639" t="s">
        <v>258</v>
      </c>
      <c r="K639" t="s">
        <v>1641</v>
      </c>
    </row>
    <row r="640" spans="1:11" x14ac:dyDescent="0.2">
      <c r="A640" t="s">
        <v>1645</v>
      </c>
      <c r="B640" s="7">
        <v>43796</v>
      </c>
      <c r="C640">
        <v>5473</v>
      </c>
      <c r="D640" t="s">
        <v>82</v>
      </c>
      <c r="E640" t="s">
        <v>654</v>
      </c>
      <c r="F640" t="s">
        <v>795</v>
      </c>
      <c r="G640" t="s">
        <v>324</v>
      </c>
      <c r="H640" t="s">
        <v>625</v>
      </c>
      <c r="I640">
        <v>1</v>
      </c>
      <c r="J640" t="s">
        <v>258</v>
      </c>
      <c r="K640" t="s">
        <v>258</v>
      </c>
    </row>
    <row r="641" spans="1:11" x14ac:dyDescent="0.2">
      <c r="A641" t="s">
        <v>1645</v>
      </c>
      <c r="B641" s="7">
        <v>43797</v>
      </c>
      <c r="C641">
        <v>5473</v>
      </c>
      <c r="D641" t="s">
        <v>82</v>
      </c>
      <c r="E641" t="s">
        <v>654</v>
      </c>
      <c r="F641" t="s">
        <v>795</v>
      </c>
      <c r="G641" t="s">
        <v>324</v>
      </c>
      <c r="H641" t="s">
        <v>625</v>
      </c>
      <c r="I641">
        <v>1</v>
      </c>
      <c r="J641" t="s">
        <v>258</v>
      </c>
      <c r="K641" t="s">
        <v>258</v>
      </c>
    </row>
    <row r="642" spans="1:11" x14ac:dyDescent="0.2">
      <c r="A642" t="s">
        <v>1645</v>
      </c>
      <c r="B642" s="7">
        <v>43798</v>
      </c>
      <c r="C642">
        <v>5473</v>
      </c>
      <c r="D642" t="s">
        <v>82</v>
      </c>
      <c r="E642" t="s">
        <v>654</v>
      </c>
      <c r="F642" t="s">
        <v>795</v>
      </c>
      <c r="G642" t="s">
        <v>324</v>
      </c>
      <c r="H642" t="s">
        <v>625</v>
      </c>
      <c r="I642">
        <v>1</v>
      </c>
      <c r="J642" t="s">
        <v>258</v>
      </c>
      <c r="K642" t="s">
        <v>258</v>
      </c>
    </row>
    <row r="643" spans="1:11" x14ac:dyDescent="0.2">
      <c r="A643" t="s">
        <v>1645</v>
      </c>
      <c r="B643" s="7">
        <v>43799</v>
      </c>
      <c r="C643">
        <v>5473</v>
      </c>
      <c r="D643" t="s">
        <v>82</v>
      </c>
      <c r="E643" t="s">
        <v>654</v>
      </c>
      <c r="F643" t="s">
        <v>795</v>
      </c>
      <c r="G643" t="s">
        <v>324</v>
      </c>
      <c r="H643" t="s">
        <v>625</v>
      </c>
      <c r="I643">
        <v>1</v>
      </c>
      <c r="J643" t="s">
        <v>258</v>
      </c>
      <c r="K643" t="s">
        <v>258</v>
      </c>
    </row>
    <row r="644" spans="1:11" x14ac:dyDescent="0.2">
      <c r="A644" t="s">
        <v>1645</v>
      </c>
      <c r="B644" s="7">
        <v>43800</v>
      </c>
      <c r="C644">
        <v>5473</v>
      </c>
      <c r="D644" t="s">
        <v>82</v>
      </c>
      <c r="E644" t="s">
        <v>654</v>
      </c>
      <c r="F644" t="s">
        <v>795</v>
      </c>
      <c r="G644" t="s">
        <v>324</v>
      </c>
      <c r="H644" t="s">
        <v>625</v>
      </c>
      <c r="I644">
        <v>1</v>
      </c>
      <c r="J644" t="s">
        <v>258</v>
      </c>
      <c r="K644" t="s">
        <v>1641</v>
      </c>
    </row>
    <row r="645" spans="1:11" x14ac:dyDescent="0.2">
      <c r="A645" t="s">
        <v>1648</v>
      </c>
      <c r="B645" s="7">
        <v>43794</v>
      </c>
      <c r="C645">
        <v>5475</v>
      </c>
      <c r="D645" t="s">
        <v>148</v>
      </c>
      <c r="E645" t="s">
        <v>648</v>
      </c>
      <c r="F645" t="s">
        <v>963</v>
      </c>
      <c r="G645" t="s">
        <v>324</v>
      </c>
      <c r="H645" t="s">
        <v>625</v>
      </c>
      <c r="I645">
        <v>3</v>
      </c>
      <c r="J645" t="s">
        <v>259</v>
      </c>
      <c r="K645" t="s">
        <v>259</v>
      </c>
    </row>
    <row r="646" spans="1:11" x14ac:dyDescent="0.2">
      <c r="A646" t="s">
        <v>1648</v>
      </c>
      <c r="B646" s="7">
        <v>43795</v>
      </c>
      <c r="C646">
        <v>5475</v>
      </c>
      <c r="D646" t="s">
        <v>148</v>
      </c>
      <c r="E646" t="s">
        <v>648</v>
      </c>
      <c r="F646" t="s">
        <v>963</v>
      </c>
      <c r="G646" t="s">
        <v>324</v>
      </c>
      <c r="H646" t="s">
        <v>625</v>
      </c>
      <c r="I646">
        <v>3</v>
      </c>
      <c r="J646" t="s">
        <v>259</v>
      </c>
      <c r="K646" t="s">
        <v>1641</v>
      </c>
    </row>
    <row r="647" spans="1:11" x14ac:dyDescent="0.2">
      <c r="A647" t="s">
        <v>1648</v>
      </c>
      <c r="B647" s="7">
        <v>43796</v>
      </c>
      <c r="C647">
        <v>5475</v>
      </c>
      <c r="D647" t="s">
        <v>148</v>
      </c>
      <c r="E647" t="s">
        <v>648</v>
      </c>
      <c r="F647" t="s">
        <v>963</v>
      </c>
      <c r="G647" t="s">
        <v>324</v>
      </c>
      <c r="H647" t="s">
        <v>625</v>
      </c>
      <c r="I647">
        <v>3</v>
      </c>
      <c r="J647" t="s">
        <v>259</v>
      </c>
      <c r="K647" t="s">
        <v>259</v>
      </c>
    </row>
    <row r="648" spans="1:11" x14ac:dyDescent="0.2">
      <c r="A648" t="s">
        <v>1648</v>
      </c>
      <c r="B648" s="7">
        <v>43797</v>
      </c>
      <c r="C648">
        <v>5475</v>
      </c>
      <c r="D648" t="s">
        <v>148</v>
      </c>
      <c r="E648" t="s">
        <v>648</v>
      </c>
      <c r="F648" t="s">
        <v>963</v>
      </c>
      <c r="G648" t="s">
        <v>324</v>
      </c>
      <c r="H648" t="s">
        <v>625</v>
      </c>
      <c r="I648">
        <v>3</v>
      </c>
      <c r="J648" t="s">
        <v>259</v>
      </c>
      <c r="K648" t="s">
        <v>259</v>
      </c>
    </row>
    <row r="649" spans="1:11" x14ac:dyDescent="0.2">
      <c r="A649" t="s">
        <v>1648</v>
      </c>
      <c r="B649" s="7">
        <v>43798</v>
      </c>
      <c r="C649">
        <v>5475</v>
      </c>
      <c r="D649" t="s">
        <v>148</v>
      </c>
      <c r="E649" t="s">
        <v>648</v>
      </c>
      <c r="F649" t="s">
        <v>963</v>
      </c>
      <c r="G649" t="s">
        <v>324</v>
      </c>
      <c r="H649" t="s">
        <v>625</v>
      </c>
      <c r="I649">
        <v>3</v>
      </c>
      <c r="J649" t="s">
        <v>259</v>
      </c>
      <c r="K649" t="s">
        <v>259</v>
      </c>
    </row>
    <row r="650" spans="1:11" x14ac:dyDescent="0.2">
      <c r="A650" t="s">
        <v>1648</v>
      </c>
      <c r="B650" s="7">
        <v>43799</v>
      </c>
      <c r="C650">
        <v>5475</v>
      </c>
      <c r="D650" t="s">
        <v>148</v>
      </c>
      <c r="E650" t="s">
        <v>648</v>
      </c>
      <c r="F650" t="s">
        <v>963</v>
      </c>
      <c r="G650" t="s">
        <v>324</v>
      </c>
      <c r="H650" t="s">
        <v>625</v>
      </c>
      <c r="I650">
        <v>3</v>
      </c>
      <c r="J650" t="s">
        <v>259</v>
      </c>
      <c r="K650" t="s">
        <v>259</v>
      </c>
    </row>
    <row r="651" spans="1:11" x14ac:dyDescent="0.2">
      <c r="A651" t="s">
        <v>1648</v>
      </c>
      <c r="B651" s="7">
        <v>43800</v>
      </c>
      <c r="C651">
        <v>5475</v>
      </c>
      <c r="D651" t="s">
        <v>148</v>
      </c>
      <c r="E651" t="s">
        <v>648</v>
      </c>
      <c r="F651" t="s">
        <v>963</v>
      </c>
      <c r="G651" t="s">
        <v>324</v>
      </c>
      <c r="H651" t="s">
        <v>625</v>
      </c>
      <c r="I651">
        <v>3</v>
      </c>
      <c r="J651" t="s">
        <v>259</v>
      </c>
      <c r="K651" t="s">
        <v>1641</v>
      </c>
    </row>
    <row r="652" spans="1:11" x14ac:dyDescent="0.2">
      <c r="A652" t="s">
        <v>1648</v>
      </c>
      <c r="B652" s="7">
        <v>43794</v>
      </c>
      <c r="C652">
        <v>5476</v>
      </c>
      <c r="D652" t="s">
        <v>100</v>
      </c>
      <c r="E652" t="s">
        <v>626</v>
      </c>
      <c r="F652" t="s">
        <v>964</v>
      </c>
      <c r="G652" t="s">
        <v>297</v>
      </c>
      <c r="H652" t="s">
        <v>678</v>
      </c>
      <c r="I652">
        <v>3</v>
      </c>
      <c r="J652" t="s">
        <v>258</v>
      </c>
      <c r="K652" t="s">
        <v>258</v>
      </c>
    </row>
    <row r="653" spans="1:11" x14ac:dyDescent="0.2">
      <c r="A653" t="s">
        <v>1648</v>
      </c>
      <c r="B653" s="7">
        <v>43795</v>
      </c>
      <c r="C653">
        <v>5476</v>
      </c>
      <c r="D653" t="s">
        <v>100</v>
      </c>
      <c r="E653" t="s">
        <v>626</v>
      </c>
      <c r="F653" t="s">
        <v>964</v>
      </c>
      <c r="G653" t="s">
        <v>297</v>
      </c>
      <c r="H653" t="s">
        <v>678</v>
      </c>
      <c r="I653">
        <v>3</v>
      </c>
      <c r="J653" t="s">
        <v>258</v>
      </c>
      <c r="K653" t="s">
        <v>1641</v>
      </c>
    </row>
    <row r="654" spans="1:11" x14ac:dyDescent="0.2">
      <c r="A654" t="s">
        <v>1648</v>
      </c>
      <c r="B654" s="7">
        <v>43796</v>
      </c>
      <c r="C654">
        <v>5476</v>
      </c>
      <c r="D654" t="s">
        <v>100</v>
      </c>
      <c r="E654" t="s">
        <v>626</v>
      </c>
      <c r="F654" t="s">
        <v>964</v>
      </c>
      <c r="G654" t="s">
        <v>297</v>
      </c>
      <c r="H654" t="s">
        <v>678</v>
      </c>
      <c r="I654">
        <v>3</v>
      </c>
      <c r="J654" t="s">
        <v>258</v>
      </c>
      <c r="K654" t="s">
        <v>1642</v>
      </c>
    </row>
    <row r="655" spans="1:11" x14ac:dyDescent="0.2">
      <c r="A655" t="s">
        <v>1648</v>
      </c>
      <c r="B655" s="7">
        <v>43797</v>
      </c>
      <c r="C655">
        <v>5476</v>
      </c>
      <c r="D655" t="s">
        <v>100</v>
      </c>
      <c r="E655" t="s">
        <v>626</v>
      </c>
      <c r="F655" t="s">
        <v>964</v>
      </c>
      <c r="G655" t="s">
        <v>297</v>
      </c>
      <c r="H655" t="s">
        <v>678</v>
      </c>
      <c r="I655">
        <v>3</v>
      </c>
      <c r="J655" t="s">
        <v>258</v>
      </c>
      <c r="K655" t="s">
        <v>1641</v>
      </c>
    </row>
    <row r="656" spans="1:11" x14ac:dyDescent="0.2">
      <c r="A656" t="s">
        <v>1648</v>
      </c>
      <c r="B656" s="7">
        <v>43798</v>
      </c>
      <c r="C656">
        <v>5476</v>
      </c>
      <c r="D656" t="s">
        <v>100</v>
      </c>
      <c r="E656" t="s">
        <v>626</v>
      </c>
      <c r="F656" t="s">
        <v>964</v>
      </c>
      <c r="G656" t="s">
        <v>297</v>
      </c>
      <c r="H656" t="s">
        <v>678</v>
      </c>
      <c r="I656">
        <v>3</v>
      </c>
      <c r="J656" t="s">
        <v>258</v>
      </c>
      <c r="K656" t="s">
        <v>1642</v>
      </c>
    </row>
    <row r="657" spans="1:11" x14ac:dyDescent="0.2">
      <c r="A657" t="s">
        <v>1648</v>
      </c>
      <c r="B657" s="7">
        <v>43799</v>
      </c>
      <c r="C657">
        <v>5476</v>
      </c>
      <c r="D657" t="s">
        <v>100</v>
      </c>
      <c r="E657" t="s">
        <v>626</v>
      </c>
      <c r="F657" t="s">
        <v>964</v>
      </c>
      <c r="G657" t="s">
        <v>297</v>
      </c>
      <c r="H657" t="s">
        <v>678</v>
      </c>
      <c r="I657">
        <v>3</v>
      </c>
      <c r="J657" t="s">
        <v>258</v>
      </c>
      <c r="K657" t="s">
        <v>1642</v>
      </c>
    </row>
    <row r="658" spans="1:11" x14ac:dyDescent="0.2">
      <c r="A658" t="s">
        <v>1648</v>
      </c>
      <c r="B658" s="7">
        <v>43800</v>
      </c>
      <c r="C658">
        <v>5476</v>
      </c>
      <c r="D658" t="s">
        <v>100</v>
      </c>
      <c r="E658" t="s">
        <v>626</v>
      </c>
      <c r="F658" t="s">
        <v>964</v>
      </c>
      <c r="G658" t="s">
        <v>297</v>
      </c>
      <c r="H658" t="s">
        <v>678</v>
      </c>
      <c r="I658">
        <v>3</v>
      </c>
      <c r="J658" t="s">
        <v>258</v>
      </c>
      <c r="K658" t="s">
        <v>1642</v>
      </c>
    </row>
    <row r="659" spans="1:11" x14ac:dyDescent="0.2">
      <c r="A659" t="s">
        <v>1638</v>
      </c>
      <c r="B659" s="7">
        <v>43794</v>
      </c>
      <c r="C659">
        <v>5487</v>
      </c>
      <c r="D659" t="s">
        <v>192</v>
      </c>
      <c r="E659" t="s">
        <v>640</v>
      </c>
      <c r="F659" t="s">
        <v>973</v>
      </c>
      <c r="G659" t="s">
        <v>304</v>
      </c>
      <c r="H659" t="s">
        <v>671</v>
      </c>
      <c r="I659">
        <v>22</v>
      </c>
      <c r="J659" t="s">
        <v>633</v>
      </c>
      <c r="K659" t="s">
        <v>259</v>
      </c>
    </row>
    <row r="660" spans="1:11" x14ac:dyDescent="0.2">
      <c r="A660" t="s">
        <v>1638</v>
      </c>
      <c r="B660" s="7">
        <v>43795</v>
      </c>
      <c r="C660">
        <v>5487</v>
      </c>
      <c r="D660" t="s">
        <v>192</v>
      </c>
      <c r="E660" t="s">
        <v>640</v>
      </c>
      <c r="F660" t="s">
        <v>973</v>
      </c>
      <c r="G660" t="s">
        <v>304</v>
      </c>
      <c r="H660" t="s">
        <v>671</v>
      </c>
      <c r="I660">
        <v>22</v>
      </c>
      <c r="J660" t="s">
        <v>633</v>
      </c>
      <c r="K660" t="s">
        <v>259</v>
      </c>
    </row>
    <row r="661" spans="1:11" x14ac:dyDescent="0.2">
      <c r="A661" t="s">
        <v>1638</v>
      </c>
      <c r="B661" s="7">
        <v>43796</v>
      </c>
      <c r="C661">
        <v>5487</v>
      </c>
      <c r="D661" t="s">
        <v>192</v>
      </c>
      <c r="E661" t="s">
        <v>640</v>
      </c>
      <c r="F661" t="s">
        <v>973</v>
      </c>
      <c r="G661" t="s">
        <v>304</v>
      </c>
      <c r="H661" t="s">
        <v>671</v>
      </c>
      <c r="I661">
        <v>22</v>
      </c>
      <c r="J661" t="s">
        <v>633</v>
      </c>
      <c r="K661" t="s">
        <v>259</v>
      </c>
    </row>
    <row r="662" spans="1:11" x14ac:dyDescent="0.2">
      <c r="A662" t="s">
        <v>1638</v>
      </c>
      <c r="B662" s="7">
        <v>43797</v>
      </c>
      <c r="C662">
        <v>5487</v>
      </c>
      <c r="D662" t="s">
        <v>192</v>
      </c>
      <c r="E662" t="s">
        <v>640</v>
      </c>
      <c r="F662" t="s">
        <v>973</v>
      </c>
      <c r="G662" t="s">
        <v>304</v>
      </c>
      <c r="H662" t="s">
        <v>671</v>
      </c>
      <c r="I662">
        <v>22</v>
      </c>
      <c r="J662" t="s">
        <v>633</v>
      </c>
      <c r="K662" t="s">
        <v>259</v>
      </c>
    </row>
    <row r="663" spans="1:11" x14ac:dyDescent="0.2">
      <c r="A663" t="s">
        <v>1638</v>
      </c>
      <c r="B663" s="7">
        <v>43798</v>
      </c>
      <c r="C663">
        <v>5487</v>
      </c>
      <c r="D663" t="s">
        <v>192</v>
      </c>
      <c r="E663" t="s">
        <v>640</v>
      </c>
      <c r="F663" t="s">
        <v>973</v>
      </c>
      <c r="G663" t="s">
        <v>304</v>
      </c>
      <c r="H663" t="s">
        <v>671</v>
      </c>
      <c r="I663">
        <v>22</v>
      </c>
      <c r="J663" t="s">
        <v>633</v>
      </c>
      <c r="K663" t="s">
        <v>259</v>
      </c>
    </row>
    <row r="664" spans="1:11" x14ac:dyDescent="0.2">
      <c r="A664" t="s">
        <v>1638</v>
      </c>
      <c r="B664" s="7">
        <v>43799</v>
      </c>
      <c r="C664">
        <v>5487</v>
      </c>
      <c r="D664" t="s">
        <v>192</v>
      </c>
      <c r="E664" t="s">
        <v>640</v>
      </c>
      <c r="F664" t="s">
        <v>973</v>
      </c>
      <c r="G664" t="s">
        <v>304</v>
      </c>
      <c r="H664" t="s">
        <v>671</v>
      </c>
      <c r="I664">
        <v>22</v>
      </c>
      <c r="J664" t="s">
        <v>633</v>
      </c>
      <c r="K664" t="s">
        <v>259</v>
      </c>
    </row>
    <row r="665" spans="1:11" x14ac:dyDescent="0.2">
      <c r="A665" t="s">
        <v>1638</v>
      </c>
      <c r="B665" s="7">
        <v>43800</v>
      </c>
      <c r="C665">
        <v>5487</v>
      </c>
      <c r="D665" t="s">
        <v>192</v>
      </c>
      <c r="E665" t="s">
        <v>640</v>
      </c>
      <c r="F665" t="s">
        <v>973</v>
      </c>
      <c r="G665" t="s">
        <v>304</v>
      </c>
      <c r="H665" t="s">
        <v>671</v>
      </c>
      <c r="I665">
        <v>22</v>
      </c>
      <c r="J665" t="s">
        <v>633</v>
      </c>
      <c r="K665" t="s">
        <v>1641</v>
      </c>
    </row>
    <row r="666" spans="1:11" x14ac:dyDescent="0.2">
      <c r="A666" t="s">
        <v>1645</v>
      </c>
      <c r="B666" s="7">
        <v>43794</v>
      </c>
      <c r="C666">
        <v>5492</v>
      </c>
      <c r="D666" t="s">
        <v>196</v>
      </c>
      <c r="E666" t="s">
        <v>676</v>
      </c>
      <c r="F666" t="s">
        <v>976</v>
      </c>
      <c r="G666" t="s">
        <v>692</v>
      </c>
      <c r="H666" t="s">
        <v>35</v>
      </c>
      <c r="I666">
        <v>5</v>
      </c>
      <c r="J666" t="s">
        <v>633</v>
      </c>
      <c r="K666" t="s">
        <v>1641</v>
      </c>
    </row>
    <row r="667" spans="1:11" x14ac:dyDescent="0.2">
      <c r="A667" t="s">
        <v>1645</v>
      </c>
      <c r="B667" s="7">
        <v>43795</v>
      </c>
      <c r="C667">
        <v>5492</v>
      </c>
      <c r="D667" t="s">
        <v>196</v>
      </c>
      <c r="E667" t="s">
        <v>676</v>
      </c>
      <c r="F667" t="s">
        <v>976</v>
      </c>
      <c r="G667" t="s">
        <v>692</v>
      </c>
      <c r="H667" t="s">
        <v>35</v>
      </c>
      <c r="I667">
        <v>5</v>
      </c>
      <c r="J667" t="s">
        <v>633</v>
      </c>
      <c r="K667" t="s">
        <v>45</v>
      </c>
    </row>
    <row r="668" spans="1:11" x14ac:dyDescent="0.2">
      <c r="A668" t="s">
        <v>1645</v>
      </c>
      <c r="B668" s="7">
        <v>43796</v>
      </c>
      <c r="C668">
        <v>5492</v>
      </c>
      <c r="D668" t="s">
        <v>196</v>
      </c>
      <c r="E668" t="s">
        <v>676</v>
      </c>
      <c r="F668" t="s">
        <v>976</v>
      </c>
      <c r="G668" t="s">
        <v>692</v>
      </c>
      <c r="H668" t="s">
        <v>35</v>
      </c>
      <c r="I668">
        <v>5</v>
      </c>
      <c r="J668" t="s">
        <v>633</v>
      </c>
      <c r="K668" t="s">
        <v>45</v>
      </c>
    </row>
    <row r="669" spans="1:11" x14ac:dyDescent="0.2">
      <c r="A669" t="s">
        <v>1645</v>
      </c>
      <c r="B669" s="7">
        <v>43797</v>
      </c>
      <c r="C669">
        <v>5492</v>
      </c>
      <c r="D669" t="s">
        <v>196</v>
      </c>
      <c r="E669" t="s">
        <v>676</v>
      </c>
      <c r="F669" t="s">
        <v>976</v>
      </c>
      <c r="G669" t="s">
        <v>692</v>
      </c>
      <c r="H669" t="s">
        <v>35</v>
      </c>
      <c r="I669">
        <v>5</v>
      </c>
      <c r="J669" t="s">
        <v>633</v>
      </c>
      <c r="K669" t="s">
        <v>45</v>
      </c>
    </row>
    <row r="670" spans="1:11" x14ac:dyDescent="0.2">
      <c r="A670" t="s">
        <v>1645</v>
      </c>
      <c r="B670" s="7">
        <v>43798</v>
      </c>
      <c r="C670">
        <v>5492</v>
      </c>
      <c r="D670" t="s">
        <v>196</v>
      </c>
      <c r="E670" t="s">
        <v>676</v>
      </c>
      <c r="F670" t="s">
        <v>976</v>
      </c>
      <c r="G670" t="s">
        <v>692</v>
      </c>
      <c r="H670" t="s">
        <v>35</v>
      </c>
      <c r="I670">
        <v>5</v>
      </c>
      <c r="J670" t="s">
        <v>633</v>
      </c>
      <c r="K670" t="s">
        <v>45</v>
      </c>
    </row>
    <row r="671" spans="1:11" x14ac:dyDescent="0.2">
      <c r="A671" t="s">
        <v>1645</v>
      </c>
      <c r="B671" s="7">
        <v>43799</v>
      </c>
      <c r="C671">
        <v>5492</v>
      </c>
      <c r="D671" t="s">
        <v>196</v>
      </c>
      <c r="E671" t="s">
        <v>676</v>
      </c>
      <c r="F671" t="s">
        <v>976</v>
      </c>
      <c r="G671" t="s">
        <v>692</v>
      </c>
      <c r="H671" t="s">
        <v>35</v>
      </c>
      <c r="I671">
        <v>5</v>
      </c>
      <c r="J671" t="s">
        <v>633</v>
      </c>
      <c r="K671" t="s">
        <v>45</v>
      </c>
    </row>
    <row r="672" spans="1:11" x14ac:dyDescent="0.2">
      <c r="A672" t="s">
        <v>1645</v>
      </c>
      <c r="B672" s="7">
        <v>43800</v>
      </c>
      <c r="C672">
        <v>5492</v>
      </c>
      <c r="D672" t="s">
        <v>196</v>
      </c>
      <c r="E672" t="s">
        <v>676</v>
      </c>
      <c r="F672" t="s">
        <v>976</v>
      </c>
      <c r="G672" t="s">
        <v>692</v>
      </c>
      <c r="H672" t="s">
        <v>35</v>
      </c>
      <c r="I672">
        <v>5</v>
      </c>
      <c r="J672" t="s">
        <v>633</v>
      </c>
      <c r="K672" t="s">
        <v>45</v>
      </c>
    </row>
    <row r="673" spans="1:11" x14ac:dyDescent="0.2">
      <c r="A673" t="s">
        <v>1650</v>
      </c>
      <c r="B673" s="7">
        <v>43794</v>
      </c>
      <c r="C673">
        <v>5497</v>
      </c>
      <c r="D673" t="s">
        <v>211</v>
      </c>
      <c r="E673" t="s">
        <v>681</v>
      </c>
      <c r="F673" t="s">
        <v>978</v>
      </c>
      <c r="G673" t="s">
        <v>325</v>
      </c>
      <c r="H673" t="s">
        <v>673</v>
      </c>
      <c r="I673">
        <v>22</v>
      </c>
      <c r="J673" t="s">
        <v>633</v>
      </c>
      <c r="K673" t="s">
        <v>259</v>
      </c>
    </row>
    <row r="674" spans="1:11" x14ac:dyDescent="0.2">
      <c r="A674" t="s">
        <v>1650</v>
      </c>
      <c r="B674" s="7">
        <v>43795</v>
      </c>
      <c r="C674">
        <v>5497</v>
      </c>
      <c r="D674" t="s">
        <v>211</v>
      </c>
      <c r="E674" t="s">
        <v>681</v>
      </c>
      <c r="F674" t="s">
        <v>978</v>
      </c>
      <c r="G674" t="s">
        <v>325</v>
      </c>
      <c r="H674" t="s">
        <v>673</v>
      </c>
      <c r="I674">
        <v>22</v>
      </c>
      <c r="J674" t="s">
        <v>633</v>
      </c>
      <c r="K674" t="s">
        <v>259</v>
      </c>
    </row>
    <row r="675" spans="1:11" x14ac:dyDescent="0.2">
      <c r="A675" t="s">
        <v>1650</v>
      </c>
      <c r="B675" s="7">
        <v>43796</v>
      </c>
      <c r="C675">
        <v>5497</v>
      </c>
      <c r="D675" t="s">
        <v>211</v>
      </c>
      <c r="E675" t="s">
        <v>681</v>
      </c>
      <c r="F675" t="s">
        <v>978</v>
      </c>
      <c r="G675" t="s">
        <v>325</v>
      </c>
      <c r="H675" t="s">
        <v>673</v>
      </c>
      <c r="I675">
        <v>22</v>
      </c>
      <c r="J675" t="s">
        <v>633</v>
      </c>
      <c r="K675" t="s">
        <v>259</v>
      </c>
    </row>
    <row r="676" spans="1:11" x14ac:dyDescent="0.2">
      <c r="A676" t="s">
        <v>1650</v>
      </c>
      <c r="B676" s="7">
        <v>43797</v>
      </c>
      <c r="C676">
        <v>5497</v>
      </c>
      <c r="D676" t="s">
        <v>211</v>
      </c>
      <c r="E676" t="s">
        <v>681</v>
      </c>
      <c r="F676" t="s">
        <v>978</v>
      </c>
      <c r="G676" t="s">
        <v>325</v>
      </c>
      <c r="H676" t="s">
        <v>673</v>
      </c>
      <c r="I676">
        <v>22</v>
      </c>
      <c r="J676" t="s">
        <v>633</v>
      </c>
      <c r="K676" t="s">
        <v>259</v>
      </c>
    </row>
    <row r="677" spans="1:11" x14ac:dyDescent="0.2">
      <c r="A677" t="s">
        <v>1650</v>
      </c>
      <c r="B677" s="7">
        <v>43798</v>
      </c>
      <c r="C677">
        <v>5497</v>
      </c>
      <c r="D677" t="s">
        <v>211</v>
      </c>
      <c r="E677" t="s">
        <v>681</v>
      </c>
      <c r="F677" t="s">
        <v>978</v>
      </c>
      <c r="G677" t="s">
        <v>325</v>
      </c>
      <c r="H677" t="s">
        <v>673</v>
      </c>
      <c r="I677">
        <v>22</v>
      </c>
      <c r="J677" t="s">
        <v>633</v>
      </c>
      <c r="K677" t="s">
        <v>1641</v>
      </c>
    </row>
    <row r="678" spans="1:11" x14ac:dyDescent="0.2">
      <c r="A678" t="s">
        <v>1650</v>
      </c>
      <c r="B678" s="7">
        <v>43799</v>
      </c>
      <c r="C678">
        <v>5497</v>
      </c>
      <c r="D678" t="s">
        <v>211</v>
      </c>
      <c r="E678" t="s">
        <v>681</v>
      </c>
      <c r="F678" t="s">
        <v>978</v>
      </c>
      <c r="G678" t="s">
        <v>325</v>
      </c>
      <c r="H678" t="s">
        <v>673</v>
      </c>
      <c r="I678">
        <v>22</v>
      </c>
      <c r="J678" t="s">
        <v>633</v>
      </c>
      <c r="K678" t="s">
        <v>45</v>
      </c>
    </row>
    <row r="679" spans="1:11" x14ac:dyDescent="0.2">
      <c r="A679" t="s">
        <v>1650</v>
      </c>
      <c r="B679" s="7">
        <v>43800</v>
      </c>
      <c r="C679">
        <v>5497</v>
      </c>
      <c r="D679" t="s">
        <v>211</v>
      </c>
      <c r="E679" t="s">
        <v>681</v>
      </c>
      <c r="F679" t="s">
        <v>978</v>
      </c>
      <c r="G679" t="s">
        <v>325</v>
      </c>
      <c r="H679" t="s">
        <v>673</v>
      </c>
      <c r="I679">
        <v>22</v>
      </c>
      <c r="J679" t="s">
        <v>633</v>
      </c>
      <c r="K679" t="s">
        <v>1641</v>
      </c>
    </row>
    <row r="680" spans="1:11" x14ac:dyDescent="0.2">
      <c r="A680" t="s">
        <v>1638</v>
      </c>
      <c r="B680" s="7">
        <v>43794</v>
      </c>
      <c r="C680">
        <v>5500</v>
      </c>
      <c r="D680" t="s">
        <v>115</v>
      </c>
      <c r="E680" t="s">
        <v>623</v>
      </c>
      <c r="F680" t="s">
        <v>979</v>
      </c>
      <c r="G680" t="s">
        <v>312</v>
      </c>
      <c r="H680" t="s">
        <v>694</v>
      </c>
      <c r="I680">
        <v>0</v>
      </c>
      <c r="J680" t="s">
        <v>620</v>
      </c>
      <c r="K680" t="s">
        <v>259</v>
      </c>
    </row>
    <row r="681" spans="1:11" x14ac:dyDescent="0.2">
      <c r="A681" t="s">
        <v>1638</v>
      </c>
      <c r="B681" s="7">
        <v>43795</v>
      </c>
      <c r="C681">
        <v>5500</v>
      </c>
      <c r="D681" t="s">
        <v>115</v>
      </c>
      <c r="E681" t="s">
        <v>623</v>
      </c>
      <c r="F681" t="s">
        <v>979</v>
      </c>
      <c r="G681" t="s">
        <v>312</v>
      </c>
      <c r="H681" t="s">
        <v>694</v>
      </c>
      <c r="I681">
        <v>0</v>
      </c>
      <c r="J681" t="s">
        <v>620</v>
      </c>
      <c r="K681" t="s">
        <v>259</v>
      </c>
    </row>
    <row r="682" spans="1:11" x14ac:dyDescent="0.2">
      <c r="A682" t="s">
        <v>1638</v>
      </c>
      <c r="B682" s="7">
        <v>43796</v>
      </c>
      <c r="C682">
        <v>5500</v>
      </c>
      <c r="D682" t="s">
        <v>115</v>
      </c>
      <c r="E682" t="s">
        <v>623</v>
      </c>
      <c r="F682" t="s">
        <v>979</v>
      </c>
      <c r="G682" t="s">
        <v>312</v>
      </c>
      <c r="H682" t="s">
        <v>694</v>
      </c>
      <c r="I682">
        <v>0</v>
      </c>
      <c r="J682" t="s">
        <v>620</v>
      </c>
      <c r="K682" t="s">
        <v>259</v>
      </c>
    </row>
    <row r="683" spans="1:11" x14ac:dyDescent="0.2">
      <c r="A683" t="s">
        <v>1638</v>
      </c>
      <c r="B683" s="7">
        <v>43797</v>
      </c>
      <c r="C683">
        <v>5500</v>
      </c>
      <c r="D683" t="s">
        <v>115</v>
      </c>
      <c r="E683" t="s">
        <v>623</v>
      </c>
      <c r="F683" t="s">
        <v>979</v>
      </c>
      <c r="G683" t="s">
        <v>312</v>
      </c>
      <c r="H683" t="s">
        <v>694</v>
      </c>
      <c r="I683">
        <v>0</v>
      </c>
      <c r="J683" t="s">
        <v>620</v>
      </c>
      <c r="K683" t="s">
        <v>259</v>
      </c>
    </row>
    <row r="684" spans="1:11" x14ac:dyDescent="0.2">
      <c r="A684" t="s">
        <v>1638</v>
      </c>
      <c r="B684" s="7">
        <v>43798</v>
      </c>
      <c r="C684">
        <v>5500</v>
      </c>
      <c r="D684" t="s">
        <v>115</v>
      </c>
      <c r="E684" t="s">
        <v>623</v>
      </c>
      <c r="F684" t="s">
        <v>979</v>
      </c>
      <c r="G684" t="s">
        <v>312</v>
      </c>
      <c r="H684" t="s">
        <v>694</v>
      </c>
      <c r="I684">
        <v>0</v>
      </c>
      <c r="J684" t="s">
        <v>620</v>
      </c>
      <c r="K684" t="s">
        <v>1641</v>
      </c>
    </row>
    <row r="685" spans="1:11" x14ac:dyDescent="0.2">
      <c r="A685" t="s">
        <v>1638</v>
      </c>
      <c r="B685" s="7">
        <v>43799</v>
      </c>
      <c r="C685">
        <v>5500</v>
      </c>
      <c r="D685" t="s">
        <v>115</v>
      </c>
      <c r="E685" t="s">
        <v>623</v>
      </c>
      <c r="F685" t="s">
        <v>979</v>
      </c>
      <c r="G685" t="s">
        <v>312</v>
      </c>
      <c r="H685" t="s">
        <v>694</v>
      </c>
      <c r="I685">
        <v>0</v>
      </c>
      <c r="J685" t="s">
        <v>620</v>
      </c>
      <c r="K685" t="s">
        <v>259</v>
      </c>
    </row>
    <row r="686" spans="1:11" x14ac:dyDescent="0.2">
      <c r="A686" t="s">
        <v>1638</v>
      </c>
      <c r="B686" s="7">
        <v>43800</v>
      </c>
      <c r="C686">
        <v>5500</v>
      </c>
      <c r="D686" t="s">
        <v>115</v>
      </c>
      <c r="E686" t="s">
        <v>623</v>
      </c>
      <c r="F686" t="s">
        <v>979</v>
      </c>
      <c r="G686" t="s">
        <v>312</v>
      </c>
      <c r="H686" t="s">
        <v>694</v>
      </c>
      <c r="I686">
        <v>0</v>
      </c>
      <c r="J686" t="s">
        <v>620</v>
      </c>
      <c r="K686" t="s">
        <v>259</v>
      </c>
    </row>
    <row r="687" spans="1:11" x14ac:dyDescent="0.2">
      <c r="A687" t="s">
        <v>1649</v>
      </c>
      <c r="B687" s="7">
        <v>43794</v>
      </c>
      <c r="C687">
        <v>5506</v>
      </c>
      <c r="D687" t="s">
        <v>225</v>
      </c>
      <c r="E687" t="s">
        <v>638</v>
      </c>
      <c r="F687" t="s">
        <v>934</v>
      </c>
      <c r="G687" t="s">
        <v>291</v>
      </c>
      <c r="H687" t="s">
        <v>708</v>
      </c>
      <c r="I687">
        <v>24</v>
      </c>
      <c r="J687" t="s">
        <v>620</v>
      </c>
      <c r="K687" t="s">
        <v>259</v>
      </c>
    </row>
    <row r="688" spans="1:11" x14ac:dyDescent="0.2">
      <c r="A688" t="s">
        <v>1649</v>
      </c>
      <c r="B688" s="7">
        <v>43795</v>
      </c>
      <c r="C688">
        <v>5506</v>
      </c>
      <c r="D688" t="s">
        <v>225</v>
      </c>
      <c r="E688" t="s">
        <v>638</v>
      </c>
      <c r="F688" t="s">
        <v>934</v>
      </c>
      <c r="G688" t="s">
        <v>291</v>
      </c>
      <c r="H688" t="s">
        <v>708</v>
      </c>
      <c r="I688">
        <v>24</v>
      </c>
      <c r="J688" t="s">
        <v>620</v>
      </c>
      <c r="K688" t="s">
        <v>1641</v>
      </c>
    </row>
    <row r="689" spans="1:11" x14ac:dyDescent="0.2">
      <c r="A689" t="s">
        <v>1649</v>
      </c>
      <c r="B689" s="7">
        <v>43796</v>
      </c>
      <c r="C689">
        <v>5506</v>
      </c>
      <c r="D689" t="s">
        <v>225</v>
      </c>
      <c r="E689" t="s">
        <v>638</v>
      </c>
      <c r="F689" t="s">
        <v>934</v>
      </c>
      <c r="G689" t="s">
        <v>291</v>
      </c>
      <c r="H689" t="s">
        <v>708</v>
      </c>
      <c r="I689">
        <v>24</v>
      </c>
      <c r="J689" t="s">
        <v>620</v>
      </c>
      <c r="K689" t="s">
        <v>1641</v>
      </c>
    </row>
    <row r="690" spans="1:11" x14ac:dyDescent="0.2">
      <c r="A690" t="s">
        <v>1649</v>
      </c>
      <c r="B690" s="7">
        <v>43797</v>
      </c>
      <c r="C690">
        <v>5506</v>
      </c>
      <c r="D690" t="s">
        <v>225</v>
      </c>
      <c r="E690" t="s">
        <v>638</v>
      </c>
      <c r="F690" t="s">
        <v>934</v>
      </c>
      <c r="G690" t="s">
        <v>291</v>
      </c>
      <c r="H690" t="s">
        <v>708</v>
      </c>
      <c r="I690">
        <v>24</v>
      </c>
      <c r="J690" t="s">
        <v>620</v>
      </c>
      <c r="K690" t="s">
        <v>1641</v>
      </c>
    </row>
    <row r="691" spans="1:11" x14ac:dyDescent="0.2">
      <c r="A691" t="s">
        <v>1649</v>
      </c>
      <c r="B691" s="7">
        <v>43798</v>
      </c>
      <c r="C691">
        <v>5506</v>
      </c>
      <c r="D691" t="s">
        <v>225</v>
      </c>
      <c r="E691" t="s">
        <v>638</v>
      </c>
      <c r="F691" t="s">
        <v>934</v>
      </c>
      <c r="G691" t="s">
        <v>291</v>
      </c>
      <c r="H691" t="s">
        <v>708</v>
      </c>
      <c r="I691">
        <v>24</v>
      </c>
      <c r="J691" t="s">
        <v>620</v>
      </c>
      <c r="K691" t="s">
        <v>1641</v>
      </c>
    </row>
    <row r="692" spans="1:11" x14ac:dyDescent="0.2">
      <c r="A692" t="s">
        <v>1649</v>
      </c>
      <c r="B692" s="7">
        <v>43799</v>
      </c>
      <c r="C692">
        <v>5506</v>
      </c>
      <c r="D692" t="s">
        <v>225</v>
      </c>
      <c r="E692" t="s">
        <v>638</v>
      </c>
      <c r="F692" t="s">
        <v>934</v>
      </c>
      <c r="G692" t="s">
        <v>291</v>
      </c>
      <c r="H692" t="s">
        <v>708</v>
      </c>
      <c r="I692">
        <v>24</v>
      </c>
      <c r="J692" t="s">
        <v>620</v>
      </c>
      <c r="K692" t="s">
        <v>1641</v>
      </c>
    </row>
    <row r="693" spans="1:11" x14ac:dyDescent="0.2">
      <c r="A693" t="s">
        <v>1649</v>
      </c>
      <c r="B693" s="7">
        <v>43800</v>
      </c>
      <c r="C693">
        <v>5506</v>
      </c>
      <c r="D693" t="s">
        <v>225</v>
      </c>
      <c r="E693" t="s">
        <v>638</v>
      </c>
      <c r="F693" t="s">
        <v>934</v>
      </c>
      <c r="G693" t="s">
        <v>291</v>
      </c>
      <c r="H693" t="s">
        <v>708</v>
      </c>
      <c r="I693">
        <v>24</v>
      </c>
      <c r="J693" t="s">
        <v>620</v>
      </c>
      <c r="K693" t="s">
        <v>259</v>
      </c>
    </row>
    <row r="694" spans="1:11" x14ac:dyDescent="0.2">
      <c r="A694" t="s">
        <v>1646</v>
      </c>
      <c r="B694" s="7">
        <v>43794</v>
      </c>
      <c r="C694">
        <v>5600</v>
      </c>
      <c r="D694" t="s">
        <v>109</v>
      </c>
      <c r="E694" t="s">
        <v>741</v>
      </c>
      <c r="F694" t="s">
        <v>987</v>
      </c>
      <c r="G694" t="s">
        <v>312</v>
      </c>
      <c r="H694" t="s">
        <v>694</v>
      </c>
      <c r="I694">
        <v>25</v>
      </c>
      <c r="J694" t="s">
        <v>258</v>
      </c>
      <c r="K694" t="s">
        <v>258</v>
      </c>
    </row>
    <row r="695" spans="1:11" x14ac:dyDescent="0.2">
      <c r="A695" t="s">
        <v>1646</v>
      </c>
      <c r="B695" s="7">
        <v>43795</v>
      </c>
      <c r="C695">
        <v>5600</v>
      </c>
      <c r="D695" t="s">
        <v>109</v>
      </c>
      <c r="E695" t="s">
        <v>741</v>
      </c>
      <c r="F695" t="s">
        <v>987</v>
      </c>
      <c r="G695" t="s">
        <v>312</v>
      </c>
      <c r="H695" t="s">
        <v>694</v>
      </c>
      <c r="I695">
        <v>25</v>
      </c>
      <c r="J695" t="s">
        <v>258</v>
      </c>
      <c r="K695" t="s">
        <v>1641</v>
      </c>
    </row>
    <row r="696" spans="1:11" x14ac:dyDescent="0.2">
      <c r="A696" t="s">
        <v>1646</v>
      </c>
      <c r="B696" s="7">
        <v>43796</v>
      </c>
      <c r="C696">
        <v>5600</v>
      </c>
      <c r="D696" t="s">
        <v>109</v>
      </c>
      <c r="E696" t="s">
        <v>741</v>
      </c>
      <c r="F696" t="s">
        <v>987</v>
      </c>
      <c r="G696" t="s">
        <v>312</v>
      </c>
      <c r="H696" t="s">
        <v>694</v>
      </c>
      <c r="I696">
        <v>25</v>
      </c>
      <c r="J696" t="s">
        <v>258</v>
      </c>
      <c r="K696" t="s">
        <v>258</v>
      </c>
    </row>
    <row r="697" spans="1:11" x14ac:dyDescent="0.2">
      <c r="A697" t="s">
        <v>1646</v>
      </c>
      <c r="B697" s="7">
        <v>43797</v>
      </c>
      <c r="C697">
        <v>5600</v>
      </c>
      <c r="D697" t="s">
        <v>109</v>
      </c>
      <c r="E697" t="s">
        <v>741</v>
      </c>
      <c r="F697" t="s">
        <v>987</v>
      </c>
      <c r="G697" t="s">
        <v>312</v>
      </c>
      <c r="H697" t="s">
        <v>694</v>
      </c>
      <c r="I697">
        <v>25</v>
      </c>
      <c r="J697" t="s">
        <v>258</v>
      </c>
      <c r="K697" t="s">
        <v>258</v>
      </c>
    </row>
    <row r="698" spans="1:11" x14ac:dyDescent="0.2">
      <c r="A698" t="s">
        <v>1646</v>
      </c>
      <c r="B698" s="7">
        <v>43798</v>
      </c>
      <c r="C698">
        <v>5600</v>
      </c>
      <c r="D698" t="s">
        <v>109</v>
      </c>
      <c r="E698" t="s">
        <v>741</v>
      </c>
      <c r="F698" t="s">
        <v>987</v>
      </c>
      <c r="G698" t="s">
        <v>312</v>
      </c>
      <c r="H698" t="s">
        <v>694</v>
      </c>
      <c r="I698">
        <v>25</v>
      </c>
      <c r="J698" t="s">
        <v>258</v>
      </c>
      <c r="K698" t="s">
        <v>258</v>
      </c>
    </row>
    <row r="699" spans="1:11" x14ac:dyDescent="0.2">
      <c r="A699" t="s">
        <v>1646</v>
      </c>
      <c r="B699" s="7">
        <v>43799</v>
      </c>
      <c r="C699">
        <v>5600</v>
      </c>
      <c r="D699" t="s">
        <v>109</v>
      </c>
      <c r="E699" t="s">
        <v>741</v>
      </c>
      <c r="F699" t="s">
        <v>987</v>
      </c>
      <c r="G699" t="s">
        <v>312</v>
      </c>
      <c r="H699" t="s">
        <v>694</v>
      </c>
      <c r="I699">
        <v>25</v>
      </c>
      <c r="J699" t="s">
        <v>258</v>
      </c>
      <c r="K699" t="s">
        <v>258</v>
      </c>
    </row>
    <row r="700" spans="1:11" x14ac:dyDescent="0.2">
      <c r="A700" t="s">
        <v>1646</v>
      </c>
      <c r="B700" s="7">
        <v>43800</v>
      </c>
      <c r="C700">
        <v>5600</v>
      </c>
      <c r="D700" t="s">
        <v>109</v>
      </c>
      <c r="E700" t="s">
        <v>741</v>
      </c>
      <c r="F700" t="s">
        <v>987</v>
      </c>
      <c r="G700" t="s">
        <v>312</v>
      </c>
      <c r="H700" t="s">
        <v>694</v>
      </c>
      <c r="I700">
        <v>25</v>
      </c>
      <c r="J700" t="s">
        <v>258</v>
      </c>
      <c r="K700" t="s">
        <v>1641</v>
      </c>
    </row>
    <row r="701" spans="1:11" x14ac:dyDescent="0.2">
      <c r="A701" t="s">
        <v>1649</v>
      </c>
      <c r="B701" s="7">
        <v>43794</v>
      </c>
      <c r="C701">
        <v>5601</v>
      </c>
      <c r="D701" t="s">
        <v>89</v>
      </c>
      <c r="E701" t="s">
        <v>741</v>
      </c>
      <c r="F701" t="s">
        <v>1001</v>
      </c>
      <c r="G701" t="s">
        <v>292</v>
      </c>
      <c r="H701" t="s">
        <v>704</v>
      </c>
      <c r="I701">
        <v>14</v>
      </c>
      <c r="J701" t="s">
        <v>620</v>
      </c>
      <c r="K701" t="s">
        <v>1641</v>
      </c>
    </row>
    <row r="702" spans="1:11" x14ac:dyDescent="0.2">
      <c r="A702" t="s">
        <v>1649</v>
      </c>
      <c r="B702" s="7">
        <v>43795</v>
      </c>
      <c r="C702">
        <v>5601</v>
      </c>
      <c r="D702" t="s">
        <v>89</v>
      </c>
      <c r="E702" t="s">
        <v>741</v>
      </c>
      <c r="F702" t="s">
        <v>1001</v>
      </c>
      <c r="G702" t="s">
        <v>292</v>
      </c>
      <c r="H702" t="s">
        <v>704</v>
      </c>
      <c r="I702">
        <v>14</v>
      </c>
      <c r="J702" t="s">
        <v>620</v>
      </c>
      <c r="K702" t="s">
        <v>1641</v>
      </c>
    </row>
    <row r="703" spans="1:11" x14ac:dyDescent="0.2">
      <c r="A703" t="s">
        <v>1649</v>
      </c>
      <c r="B703" s="7">
        <v>43796</v>
      </c>
      <c r="C703">
        <v>5601</v>
      </c>
      <c r="D703" t="s">
        <v>89</v>
      </c>
      <c r="E703" t="s">
        <v>741</v>
      </c>
      <c r="F703" t="s">
        <v>1001</v>
      </c>
      <c r="G703" t="s">
        <v>292</v>
      </c>
      <c r="H703" t="s">
        <v>704</v>
      </c>
      <c r="I703">
        <v>14</v>
      </c>
      <c r="J703" t="s">
        <v>620</v>
      </c>
      <c r="K703" t="s">
        <v>1641</v>
      </c>
    </row>
    <row r="704" spans="1:11" x14ac:dyDescent="0.2">
      <c r="A704" t="s">
        <v>1649</v>
      </c>
      <c r="B704" s="7">
        <v>43797</v>
      </c>
      <c r="C704">
        <v>5601</v>
      </c>
      <c r="D704" t="s">
        <v>89</v>
      </c>
      <c r="E704" t="s">
        <v>741</v>
      </c>
      <c r="F704" t="s">
        <v>1001</v>
      </c>
      <c r="G704" t="s">
        <v>292</v>
      </c>
      <c r="H704" t="s">
        <v>704</v>
      </c>
      <c r="I704">
        <v>14</v>
      </c>
      <c r="J704" t="s">
        <v>620</v>
      </c>
      <c r="K704" t="s">
        <v>1641</v>
      </c>
    </row>
    <row r="705" spans="1:11" x14ac:dyDescent="0.2">
      <c r="A705" t="s">
        <v>1649</v>
      </c>
      <c r="B705" s="7">
        <v>43798</v>
      </c>
      <c r="C705">
        <v>5601</v>
      </c>
      <c r="D705" t="s">
        <v>89</v>
      </c>
      <c r="E705" t="s">
        <v>741</v>
      </c>
      <c r="F705" t="s">
        <v>1001</v>
      </c>
      <c r="G705" t="s">
        <v>292</v>
      </c>
      <c r="H705" t="s">
        <v>704</v>
      </c>
      <c r="I705">
        <v>14</v>
      </c>
      <c r="J705" t="s">
        <v>620</v>
      </c>
      <c r="K705" t="s">
        <v>1641</v>
      </c>
    </row>
    <row r="706" spans="1:11" x14ac:dyDescent="0.2">
      <c r="A706" t="s">
        <v>1649</v>
      </c>
      <c r="B706" s="7">
        <v>43799</v>
      </c>
      <c r="C706">
        <v>5601</v>
      </c>
      <c r="D706" t="s">
        <v>89</v>
      </c>
      <c r="E706" t="s">
        <v>741</v>
      </c>
      <c r="F706" t="s">
        <v>1001</v>
      </c>
      <c r="G706" t="s">
        <v>292</v>
      </c>
      <c r="H706" t="s">
        <v>704</v>
      </c>
      <c r="I706">
        <v>14</v>
      </c>
      <c r="J706" t="s">
        <v>620</v>
      </c>
      <c r="K706" t="s">
        <v>1641</v>
      </c>
    </row>
    <row r="707" spans="1:11" x14ac:dyDescent="0.2">
      <c r="A707" t="s">
        <v>1649</v>
      </c>
      <c r="B707" s="7">
        <v>43800</v>
      </c>
      <c r="C707">
        <v>5601</v>
      </c>
      <c r="D707" t="s">
        <v>89</v>
      </c>
      <c r="E707" t="s">
        <v>741</v>
      </c>
      <c r="F707" t="s">
        <v>1001</v>
      </c>
      <c r="G707" t="s">
        <v>292</v>
      </c>
      <c r="H707" t="s">
        <v>704</v>
      </c>
      <c r="I707">
        <v>14</v>
      </c>
      <c r="J707" t="s">
        <v>620</v>
      </c>
      <c r="K707" t="s">
        <v>1641</v>
      </c>
    </row>
    <row r="708" spans="1:11" x14ac:dyDescent="0.2">
      <c r="A708" t="s">
        <v>1649</v>
      </c>
      <c r="B708" s="7">
        <v>43794</v>
      </c>
      <c r="C708">
        <v>5602</v>
      </c>
      <c r="D708" t="s">
        <v>132</v>
      </c>
      <c r="E708" t="s">
        <v>623</v>
      </c>
      <c r="F708" t="s">
        <v>933</v>
      </c>
      <c r="G708" t="s">
        <v>313</v>
      </c>
      <c r="H708" t="s">
        <v>788</v>
      </c>
      <c r="I708">
        <v>7</v>
      </c>
      <c r="J708" t="s">
        <v>620</v>
      </c>
      <c r="K708" t="s">
        <v>259</v>
      </c>
    </row>
    <row r="709" spans="1:11" x14ac:dyDescent="0.2">
      <c r="A709" t="s">
        <v>1649</v>
      </c>
      <c r="B709" s="7">
        <v>43795</v>
      </c>
      <c r="C709">
        <v>5602</v>
      </c>
      <c r="D709" t="s">
        <v>132</v>
      </c>
      <c r="E709" t="s">
        <v>623</v>
      </c>
      <c r="F709" t="s">
        <v>933</v>
      </c>
      <c r="G709" t="s">
        <v>313</v>
      </c>
      <c r="H709" t="s">
        <v>788</v>
      </c>
      <c r="I709">
        <v>7</v>
      </c>
      <c r="J709" t="s">
        <v>620</v>
      </c>
      <c r="K709" t="s">
        <v>259</v>
      </c>
    </row>
    <row r="710" spans="1:11" x14ac:dyDescent="0.2">
      <c r="A710" t="s">
        <v>1649</v>
      </c>
      <c r="B710" s="7">
        <v>43796</v>
      </c>
      <c r="C710">
        <v>5602</v>
      </c>
      <c r="D710" t="s">
        <v>132</v>
      </c>
      <c r="E710" t="s">
        <v>623</v>
      </c>
      <c r="F710" t="s">
        <v>933</v>
      </c>
      <c r="G710" t="s">
        <v>313</v>
      </c>
      <c r="H710" t="s">
        <v>788</v>
      </c>
      <c r="I710">
        <v>7</v>
      </c>
      <c r="J710" t="s">
        <v>620</v>
      </c>
      <c r="K710" t="s">
        <v>259</v>
      </c>
    </row>
    <row r="711" spans="1:11" x14ac:dyDescent="0.2">
      <c r="A711" t="s">
        <v>1649</v>
      </c>
      <c r="B711" s="7">
        <v>43797</v>
      </c>
      <c r="C711">
        <v>5602</v>
      </c>
      <c r="D711" t="s">
        <v>132</v>
      </c>
      <c r="E711" t="s">
        <v>623</v>
      </c>
      <c r="F711" t="s">
        <v>933</v>
      </c>
      <c r="G711" t="s">
        <v>313</v>
      </c>
      <c r="H711" t="s">
        <v>788</v>
      </c>
      <c r="I711">
        <v>7</v>
      </c>
      <c r="J711" t="s">
        <v>620</v>
      </c>
      <c r="K711" t="s">
        <v>259</v>
      </c>
    </row>
    <row r="712" spans="1:11" x14ac:dyDescent="0.2">
      <c r="A712" t="s">
        <v>1649</v>
      </c>
      <c r="B712" s="7">
        <v>43798</v>
      </c>
      <c r="C712">
        <v>5602</v>
      </c>
      <c r="D712" t="s">
        <v>132</v>
      </c>
      <c r="E712" t="s">
        <v>623</v>
      </c>
      <c r="F712" t="s">
        <v>933</v>
      </c>
      <c r="G712" t="s">
        <v>313</v>
      </c>
      <c r="H712" t="s">
        <v>788</v>
      </c>
      <c r="I712">
        <v>7</v>
      </c>
      <c r="J712" t="s">
        <v>620</v>
      </c>
      <c r="K712" t="s">
        <v>259</v>
      </c>
    </row>
    <row r="713" spans="1:11" x14ac:dyDescent="0.2">
      <c r="A713" t="s">
        <v>1649</v>
      </c>
      <c r="B713" s="7">
        <v>43799</v>
      </c>
      <c r="C713">
        <v>5602</v>
      </c>
      <c r="D713" t="s">
        <v>132</v>
      </c>
      <c r="E713" t="s">
        <v>623</v>
      </c>
      <c r="F713" t="s">
        <v>933</v>
      </c>
      <c r="G713" t="s">
        <v>313</v>
      </c>
      <c r="H713" t="s">
        <v>788</v>
      </c>
      <c r="I713">
        <v>7</v>
      </c>
      <c r="J713" t="s">
        <v>620</v>
      </c>
      <c r="K713" t="s">
        <v>259</v>
      </c>
    </row>
    <row r="714" spans="1:11" x14ac:dyDescent="0.2">
      <c r="A714" t="s">
        <v>1649</v>
      </c>
      <c r="B714" s="7">
        <v>43800</v>
      </c>
      <c r="C714">
        <v>5602</v>
      </c>
      <c r="D714" t="s">
        <v>132</v>
      </c>
      <c r="E714" t="s">
        <v>623</v>
      </c>
      <c r="F714" t="s">
        <v>933</v>
      </c>
      <c r="G714" t="s">
        <v>313</v>
      </c>
      <c r="H714" t="s">
        <v>788</v>
      </c>
      <c r="I714">
        <v>7</v>
      </c>
      <c r="J714" t="s">
        <v>620</v>
      </c>
      <c r="K714" t="s">
        <v>259</v>
      </c>
    </row>
    <row r="715" spans="1:11" x14ac:dyDescent="0.2">
      <c r="A715" t="s">
        <v>1647</v>
      </c>
      <c r="B715" s="7">
        <v>43794</v>
      </c>
      <c r="C715">
        <v>5636</v>
      </c>
      <c r="D715" t="s">
        <v>186</v>
      </c>
      <c r="E715" t="s">
        <v>648</v>
      </c>
      <c r="F715" t="s">
        <v>1004</v>
      </c>
      <c r="G715" t="s">
        <v>298</v>
      </c>
      <c r="H715" t="s">
        <v>644</v>
      </c>
      <c r="I715">
        <v>32</v>
      </c>
      <c r="J715" t="s">
        <v>258</v>
      </c>
      <c r="K715" t="s">
        <v>258</v>
      </c>
    </row>
    <row r="716" spans="1:11" x14ac:dyDescent="0.2">
      <c r="A716" t="s">
        <v>1651</v>
      </c>
      <c r="B716" s="7">
        <v>43794</v>
      </c>
      <c r="C716">
        <v>5637</v>
      </c>
      <c r="D716" t="s">
        <v>118</v>
      </c>
      <c r="E716" t="s">
        <v>741</v>
      </c>
      <c r="F716" t="s">
        <v>1005</v>
      </c>
      <c r="G716" t="s">
        <v>325</v>
      </c>
      <c r="H716" t="s">
        <v>673</v>
      </c>
      <c r="I716">
        <v>24</v>
      </c>
      <c r="J716" t="s">
        <v>258</v>
      </c>
      <c r="K716" t="s">
        <v>258</v>
      </c>
    </row>
    <row r="717" spans="1:11" x14ac:dyDescent="0.2">
      <c r="A717" t="s">
        <v>1651</v>
      </c>
      <c r="B717" s="7">
        <v>43795</v>
      </c>
      <c r="C717">
        <v>5637</v>
      </c>
      <c r="D717" t="s">
        <v>118</v>
      </c>
      <c r="E717" t="s">
        <v>741</v>
      </c>
      <c r="F717" t="s">
        <v>1005</v>
      </c>
      <c r="G717" t="s">
        <v>325</v>
      </c>
      <c r="H717" t="s">
        <v>673</v>
      </c>
      <c r="I717">
        <v>24</v>
      </c>
      <c r="J717" t="s">
        <v>258</v>
      </c>
      <c r="K717" t="s">
        <v>258</v>
      </c>
    </row>
    <row r="718" spans="1:11" x14ac:dyDescent="0.2">
      <c r="A718" t="s">
        <v>1651</v>
      </c>
      <c r="B718" s="7">
        <v>43796</v>
      </c>
      <c r="C718">
        <v>5637</v>
      </c>
      <c r="D718" t="s">
        <v>118</v>
      </c>
      <c r="E718" t="s">
        <v>741</v>
      </c>
      <c r="F718" t="s">
        <v>1005</v>
      </c>
      <c r="G718" t="s">
        <v>325</v>
      </c>
      <c r="H718" t="s">
        <v>673</v>
      </c>
      <c r="I718">
        <v>24</v>
      </c>
      <c r="J718" t="s">
        <v>258</v>
      </c>
      <c r="K718" t="s">
        <v>258</v>
      </c>
    </row>
    <row r="719" spans="1:11" x14ac:dyDescent="0.2">
      <c r="A719" t="s">
        <v>1651</v>
      </c>
      <c r="B719" s="7">
        <v>43797</v>
      </c>
      <c r="C719">
        <v>5637</v>
      </c>
      <c r="D719" t="s">
        <v>118</v>
      </c>
      <c r="E719" t="s">
        <v>741</v>
      </c>
      <c r="F719" t="s">
        <v>1005</v>
      </c>
      <c r="G719" t="s">
        <v>325</v>
      </c>
      <c r="H719" t="s">
        <v>673</v>
      </c>
      <c r="I719">
        <v>24</v>
      </c>
      <c r="J719" t="s">
        <v>258</v>
      </c>
      <c r="K719" t="s">
        <v>258</v>
      </c>
    </row>
    <row r="720" spans="1:11" x14ac:dyDescent="0.2">
      <c r="A720" t="s">
        <v>1651</v>
      </c>
      <c r="B720" s="7">
        <v>43798</v>
      </c>
      <c r="C720">
        <v>5637</v>
      </c>
      <c r="D720" t="s">
        <v>118</v>
      </c>
      <c r="E720" t="s">
        <v>741</v>
      </c>
      <c r="F720" t="s">
        <v>1005</v>
      </c>
      <c r="G720" t="s">
        <v>325</v>
      </c>
      <c r="H720" t="s">
        <v>673</v>
      </c>
      <c r="I720">
        <v>24</v>
      </c>
      <c r="J720" t="s">
        <v>258</v>
      </c>
      <c r="K720" t="s">
        <v>258</v>
      </c>
    </row>
    <row r="721" spans="1:11" x14ac:dyDescent="0.2">
      <c r="A721" t="s">
        <v>1651</v>
      </c>
      <c r="B721" s="7">
        <v>43799</v>
      </c>
      <c r="C721">
        <v>5637</v>
      </c>
      <c r="D721" t="s">
        <v>118</v>
      </c>
      <c r="E721" t="s">
        <v>741</v>
      </c>
      <c r="F721" t="s">
        <v>1005</v>
      </c>
      <c r="G721" t="s">
        <v>325</v>
      </c>
      <c r="H721" t="s">
        <v>673</v>
      </c>
      <c r="I721">
        <v>24</v>
      </c>
      <c r="J721" t="s">
        <v>258</v>
      </c>
      <c r="K721" t="s">
        <v>258</v>
      </c>
    </row>
    <row r="722" spans="1:11" x14ac:dyDescent="0.2">
      <c r="A722" t="s">
        <v>1651</v>
      </c>
      <c r="B722" s="7">
        <v>43800</v>
      </c>
      <c r="C722">
        <v>5637</v>
      </c>
      <c r="D722" t="s">
        <v>118</v>
      </c>
      <c r="E722" t="s">
        <v>741</v>
      </c>
      <c r="F722" t="s">
        <v>1005</v>
      </c>
      <c r="G722" t="s">
        <v>325</v>
      </c>
      <c r="H722" t="s">
        <v>673</v>
      </c>
      <c r="I722">
        <v>24</v>
      </c>
      <c r="J722" t="s">
        <v>258</v>
      </c>
      <c r="K722" t="s">
        <v>258</v>
      </c>
    </row>
    <row r="723" spans="1:11" x14ac:dyDescent="0.2">
      <c r="A723" t="s">
        <v>1646</v>
      </c>
      <c r="B723" s="7">
        <v>43794</v>
      </c>
      <c r="C723">
        <v>5638</v>
      </c>
      <c r="D723" t="s">
        <v>122</v>
      </c>
      <c r="E723" t="s">
        <v>623</v>
      </c>
      <c r="F723" t="s">
        <v>1006</v>
      </c>
      <c r="G723" t="s">
        <v>328</v>
      </c>
      <c r="H723" t="s">
        <v>711</v>
      </c>
      <c r="I723">
        <v>27</v>
      </c>
      <c r="J723" t="s">
        <v>258</v>
      </c>
      <c r="K723" t="s">
        <v>1641</v>
      </c>
    </row>
    <row r="724" spans="1:11" x14ac:dyDescent="0.2">
      <c r="A724" t="s">
        <v>1646</v>
      </c>
      <c r="B724" s="7">
        <v>43795</v>
      </c>
      <c r="C724">
        <v>5638</v>
      </c>
      <c r="D724" t="s">
        <v>122</v>
      </c>
      <c r="E724" t="s">
        <v>623</v>
      </c>
      <c r="F724" t="s">
        <v>1006</v>
      </c>
      <c r="G724" t="s">
        <v>328</v>
      </c>
      <c r="H724" t="s">
        <v>711</v>
      </c>
      <c r="I724">
        <v>27</v>
      </c>
      <c r="J724" t="s">
        <v>258</v>
      </c>
      <c r="K724" t="s">
        <v>258</v>
      </c>
    </row>
    <row r="725" spans="1:11" x14ac:dyDescent="0.2">
      <c r="A725" t="s">
        <v>1646</v>
      </c>
      <c r="B725" s="7">
        <v>43796</v>
      </c>
      <c r="C725">
        <v>5638</v>
      </c>
      <c r="D725" t="s">
        <v>122</v>
      </c>
      <c r="E725" t="s">
        <v>623</v>
      </c>
      <c r="F725" t="s">
        <v>1006</v>
      </c>
      <c r="G725" t="s">
        <v>328</v>
      </c>
      <c r="H725" t="s">
        <v>711</v>
      </c>
      <c r="I725">
        <v>27</v>
      </c>
      <c r="J725" t="s">
        <v>258</v>
      </c>
      <c r="K725" t="s">
        <v>1641</v>
      </c>
    </row>
    <row r="726" spans="1:11" x14ac:dyDescent="0.2">
      <c r="A726" t="s">
        <v>1646</v>
      </c>
      <c r="B726" s="7">
        <v>43797</v>
      </c>
      <c r="C726">
        <v>5638</v>
      </c>
      <c r="D726" t="s">
        <v>122</v>
      </c>
      <c r="E726" t="s">
        <v>623</v>
      </c>
      <c r="F726" t="s">
        <v>1006</v>
      </c>
      <c r="G726" t="s">
        <v>328</v>
      </c>
      <c r="H726" t="s">
        <v>711</v>
      </c>
      <c r="I726">
        <v>27</v>
      </c>
      <c r="J726" t="s">
        <v>258</v>
      </c>
      <c r="K726" t="s">
        <v>1641</v>
      </c>
    </row>
    <row r="727" spans="1:11" x14ac:dyDescent="0.2">
      <c r="A727" t="s">
        <v>1646</v>
      </c>
      <c r="B727" s="7">
        <v>43798</v>
      </c>
      <c r="C727">
        <v>5638</v>
      </c>
      <c r="D727" t="s">
        <v>122</v>
      </c>
      <c r="E727" t="s">
        <v>623</v>
      </c>
      <c r="F727" t="s">
        <v>1006</v>
      </c>
      <c r="G727" t="s">
        <v>328</v>
      </c>
      <c r="H727" t="s">
        <v>711</v>
      </c>
      <c r="I727">
        <v>27</v>
      </c>
      <c r="J727" t="s">
        <v>258</v>
      </c>
      <c r="K727" t="s">
        <v>1641</v>
      </c>
    </row>
    <row r="728" spans="1:11" x14ac:dyDescent="0.2">
      <c r="A728" t="s">
        <v>1646</v>
      </c>
      <c r="B728" s="7">
        <v>43799</v>
      </c>
      <c r="C728">
        <v>5638</v>
      </c>
      <c r="D728" t="s">
        <v>122</v>
      </c>
      <c r="E728" t="s">
        <v>623</v>
      </c>
      <c r="F728" t="s">
        <v>1006</v>
      </c>
      <c r="G728" t="s">
        <v>328</v>
      </c>
      <c r="H728" t="s">
        <v>711</v>
      </c>
      <c r="I728">
        <v>27</v>
      </c>
      <c r="J728" t="s">
        <v>258</v>
      </c>
      <c r="K728" t="s">
        <v>258</v>
      </c>
    </row>
    <row r="729" spans="1:11" x14ac:dyDescent="0.2">
      <c r="A729" t="s">
        <v>1646</v>
      </c>
      <c r="B729" s="7">
        <v>43800</v>
      </c>
      <c r="C729">
        <v>5638</v>
      </c>
      <c r="D729" t="s">
        <v>122</v>
      </c>
      <c r="E729" t="s">
        <v>623</v>
      </c>
      <c r="F729" t="s">
        <v>1006</v>
      </c>
      <c r="G729" t="s">
        <v>328</v>
      </c>
      <c r="H729" t="s">
        <v>711</v>
      </c>
      <c r="I729">
        <v>27</v>
      </c>
      <c r="J729" t="s">
        <v>258</v>
      </c>
      <c r="K729" t="s">
        <v>1641</v>
      </c>
    </row>
    <row r="730" spans="1:11" x14ac:dyDescent="0.2">
      <c r="A730" t="s">
        <v>1649</v>
      </c>
      <c r="B730" s="7">
        <v>43794</v>
      </c>
      <c r="C730">
        <v>5642</v>
      </c>
      <c r="D730" t="s">
        <v>97</v>
      </c>
      <c r="E730" t="s">
        <v>654</v>
      </c>
      <c r="F730" t="s">
        <v>1010</v>
      </c>
      <c r="G730" t="s">
        <v>300</v>
      </c>
      <c r="H730" t="s">
        <v>796</v>
      </c>
      <c r="I730">
        <v>11</v>
      </c>
      <c r="J730" t="s">
        <v>633</v>
      </c>
      <c r="K730" t="s">
        <v>259</v>
      </c>
    </row>
    <row r="731" spans="1:11" x14ac:dyDescent="0.2">
      <c r="A731" t="s">
        <v>1649</v>
      </c>
      <c r="B731" s="7">
        <v>43795</v>
      </c>
      <c r="C731">
        <v>5642</v>
      </c>
      <c r="D731" t="s">
        <v>97</v>
      </c>
      <c r="E731" t="s">
        <v>654</v>
      </c>
      <c r="F731" t="s">
        <v>1010</v>
      </c>
      <c r="G731" t="s">
        <v>300</v>
      </c>
      <c r="H731" t="s">
        <v>796</v>
      </c>
      <c r="I731">
        <v>11</v>
      </c>
      <c r="J731" t="s">
        <v>633</v>
      </c>
      <c r="K731" t="s">
        <v>259</v>
      </c>
    </row>
    <row r="732" spans="1:11" x14ac:dyDescent="0.2">
      <c r="A732" t="s">
        <v>1649</v>
      </c>
      <c r="B732" s="7">
        <v>43796</v>
      </c>
      <c r="C732">
        <v>5642</v>
      </c>
      <c r="D732" t="s">
        <v>97</v>
      </c>
      <c r="E732" t="s">
        <v>654</v>
      </c>
      <c r="F732" t="s">
        <v>1010</v>
      </c>
      <c r="G732" t="s">
        <v>300</v>
      </c>
      <c r="H732" t="s">
        <v>796</v>
      </c>
      <c r="I732">
        <v>11</v>
      </c>
      <c r="J732" t="s">
        <v>633</v>
      </c>
      <c r="K732" t="s">
        <v>259</v>
      </c>
    </row>
    <row r="733" spans="1:11" x14ac:dyDescent="0.2">
      <c r="A733" t="s">
        <v>1649</v>
      </c>
      <c r="B733" s="7">
        <v>43797</v>
      </c>
      <c r="C733">
        <v>5642</v>
      </c>
      <c r="D733" t="s">
        <v>97</v>
      </c>
      <c r="E733" t="s">
        <v>654</v>
      </c>
      <c r="F733" t="s">
        <v>1010</v>
      </c>
      <c r="G733" t="s">
        <v>300</v>
      </c>
      <c r="H733" t="s">
        <v>796</v>
      </c>
      <c r="I733">
        <v>11</v>
      </c>
      <c r="J733" t="s">
        <v>633</v>
      </c>
      <c r="K733" t="s">
        <v>259</v>
      </c>
    </row>
    <row r="734" spans="1:11" x14ac:dyDescent="0.2">
      <c r="A734" t="s">
        <v>1649</v>
      </c>
      <c r="B734" s="7">
        <v>43798</v>
      </c>
      <c r="C734">
        <v>5642</v>
      </c>
      <c r="D734" t="s">
        <v>97</v>
      </c>
      <c r="E734" t="s">
        <v>654</v>
      </c>
      <c r="F734" t="s">
        <v>1010</v>
      </c>
      <c r="G734" t="s">
        <v>300</v>
      </c>
      <c r="H734" t="s">
        <v>796</v>
      </c>
      <c r="I734">
        <v>11</v>
      </c>
      <c r="J734" t="s">
        <v>633</v>
      </c>
      <c r="K734" t="s">
        <v>259</v>
      </c>
    </row>
    <row r="735" spans="1:11" x14ac:dyDescent="0.2">
      <c r="A735" t="s">
        <v>1649</v>
      </c>
      <c r="B735" s="7">
        <v>43799</v>
      </c>
      <c r="C735">
        <v>5642</v>
      </c>
      <c r="D735" t="s">
        <v>97</v>
      </c>
      <c r="E735" t="s">
        <v>654</v>
      </c>
      <c r="F735" t="s">
        <v>1010</v>
      </c>
      <c r="G735" t="s">
        <v>300</v>
      </c>
      <c r="H735" t="s">
        <v>796</v>
      </c>
      <c r="I735">
        <v>11</v>
      </c>
      <c r="J735" t="s">
        <v>633</v>
      </c>
      <c r="K735" t="s">
        <v>259</v>
      </c>
    </row>
    <row r="736" spans="1:11" x14ac:dyDescent="0.2">
      <c r="A736" t="s">
        <v>1649</v>
      </c>
      <c r="B736" s="7">
        <v>43800</v>
      </c>
      <c r="C736">
        <v>5642</v>
      </c>
      <c r="D736" t="s">
        <v>97</v>
      </c>
      <c r="E736" t="s">
        <v>654</v>
      </c>
      <c r="F736" t="s">
        <v>1010</v>
      </c>
      <c r="G736" t="s">
        <v>300</v>
      </c>
      <c r="H736" t="s">
        <v>796</v>
      </c>
      <c r="I736">
        <v>11</v>
      </c>
      <c r="J736" t="s">
        <v>633</v>
      </c>
      <c r="K736" t="s">
        <v>1641</v>
      </c>
    </row>
    <row r="737" spans="1:11" x14ac:dyDescent="0.2">
      <c r="A737" t="s">
        <v>1650</v>
      </c>
      <c r="B737" s="7">
        <v>43794</v>
      </c>
      <c r="C737">
        <v>5658</v>
      </c>
      <c r="D737" t="s">
        <v>76</v>
      </c>
      <c r="E737" t="s">
        <v>630</v>
      </c>
      <c r="F737" t="s">
        <v>1025</v>
      </c>
      <c r="G737" t="s">
        <v>291</v>
      </c>
      <c r="H737" t="s">
        <v>708</v>
      </c>
      <c r="I737">
        <v>43</v>
      </c>
      <c r="J737" t="s">
        <v>259</v>
      </c>
      <c r="K737" t="s">
        <v>259</v>
      </c>
    </row>
    <row r="738" spans="1:11" x14ac:dyDescent="0.2">
      <c r="A738" t="s">
        <v>1650</v>
      </c>
      <c r="B738" s="7">
        <v>43795</v>
      </c>
      <c r="C738">
        <v>5658</v>
      </c>
      <c r="D738" t="s">
        <v>76</v>
      </c>
      <c r="E738" t="s">
        <v>630</v>
      </c>
      <c r="F738" t="s">
        <v>1025</v>
      </c>
      <c r="G738" t="s">
        <v>291</v>
      </c>
      <c r="H738" t="s">
        <v>708</v>
      </c>
      <c r="I738">
        <v>43</v>
      </c>
      <c r="J738" t="s">
        <v>259</v>
      </c>
      <c r="K738" t="s">
        <v>259</v>
      </c>
    </row>
    <row r="739" spans="1:11" x14ac:dyDescent="0.2">
      <c r="A739" t="s">
        <v>1650</v>
      </c>
      <c r="B739" s="7">
        <v>43796</v>
      </c>
      <c r="C739">
        <v>5658</v>
      </c>
      <c r="D739" t="s">
        <v>76</v>
      </c>
      <c r="E739" t="s">
        <v>630</v>
      </c>
      <c r="F739" t="s">
        <v>1025</v>
      </c>
      <c r="G739" t="s">
        <v>291</v>
      </c>
      <c r="H739" t="s">
        <v>708</v>
      </c>
      <c r="I739">
        <v>43</v>
      </c>
      <c r="J739" t="s">
        <v>259</v>
      </c>
      <c r="K739" t="s">
        <v>259</v>
      </c>
    </row>
    <row r="740" spans="1:11" x14ac:dyDescent="0.2">
      <c r="A740" t="s">
        <v>1650</v>
      </c>
      <c r="B740" s="7">
        <v>43797</v>
      </c>
      <c r="C740">
        <v>5658</v>
      </c>
      <c r="D740" t="s">
        <v>76</v>
      </c>
      <c r="E740" t="s">
        <v>630</v>
      </c>
      <c r="F740" t="s">
        <v>1025</v>
      </c>
      <c r="G740" t="s">
        <v>291</v>
      </c>
      <c r="H740" t="s">
        <v>708</v>
      </c>
      <c r="I740">
        <v>43</v>
      </c>
      <c r="J740" t="s">
        <v>259</v>
      </c>
      <c r="K740" t="s">
        <v>259</v>
      </c>
    </row>
    <row r="741" spans="1:11" x14ac:dyDescent="0.2">
      <c r="A741" t="s">
        <v>1650</v>
      </c>
      <c r="B741" s="7">
        <v>43798</v>
      </c>
      <c r="C741">
        <v>5658</v>
      </c>
      <c r="D741" t="s">
        <v>76</v>
      </c>
      <c r="E741" t="s">
        <v>630</v>
      </c>
      <c r="F741" t="s">
        <v>1025</v>
      </c>
      <c r="G741" t="s">
        <v>291</v>
      </c>
      <c r="H741" t="s">
        <v>708</v>
      </c>
      <c r="I741">
        <v>43</v>
      </c>
      <c r="J741" t="s">
        <v>259</v>
      </c>
      <c r="K741" t="s">
        <v>259</v>
      </c>
    </row>
    <row r="742" spans="1:11" x14ac:dyDescent="0.2">
      <c r="A742" t="s">
        <v>1650</v>
      </c>
      <c r="B742" s="7">
        <v>43799</v>
      </c>
      <c r="C742">
        <v>5658</v>
      </c>
      <c r="D742" t="s">
        <v>76</v>
      </c>
      <c r="E742" t="s">
        <v>630</v>
      </c>
      <c r="F742" t="s">
        <v>1025</v>
      </c>
      <c r="G742" t="s">
        <v>291</v>
      </c>
      <c r="H742" t="s">
        <v>708</v>
      </c>
      <c r="I742">
        <v>43</v>
      </c>
      <c r="J742" t="s">
        <v>259</v>
      </c>
      <c r="K742" t="s">
        <v>259</v>
      </c>
    </row>
    <row r="743" spans="1:11" x14ac:dyDescent="0.2">
      <c r="A743" t="s">
        <v>1650</v>
      </c>
      <c r="B743" s="7">
        <v>43800</v>
      </c>
      <c r="C743">
        <v>5658</v>
      </c>
      <c r="D743" t="s">
        <v>76</v>
      </c>
      <c r="E743" t="s">
        <v>630</v>
      </c>
      <c r="F743" t="s">
        <v>1025</v>
      </c>
      <c r="G743" t="s">
        <v>291</v>
      </c>
      <c r="H743" t="s">
        <v>708</v>
      </c>
      <c r="I743">
        <v>43</v>
      </c>
      <c r="J743" t="s">
        <v>259</v>
      </c>
      <c r="K743" t="s">
        <v>259</v>
      </c>
    </row>
    <row r="744" spans="1:11" x14ac:dyDescent="0.2">
      <c r="A744" t="s">
        <v>1653</v>
      </c>
      <c r="B744" s="7">
        <v>43794</v>
      </c>
      <c r="C744">
        <v>5660</v>
      </c>
      <c r="D744" t="s">
        <v>141</v>
      </c>
      <c r="E744" t="s">
        <v>654</v>
      </c>
      <c r="F744" t="s">
        <v>1006</v>
      </c>
      <c r="G744" t="s">
        <v>318</v>
      </c>
      <c r="H744" t="s">
        <v>700</v>
      </c>
      <c r="I744">
        <v>5</v>
      </c>
      <c r="J744" t="s">
        <v>258</v>
      </c>
      <c r="K744" t="s">
        <v>258</v>
      </c>
    </row>
    <row r="745" spans="1:11" x14ac:dyDescent="0.2">
      <c r="A745" t="s">
        <v>1653</v>
      </c>
      <c r="B745" s="7">
        <v>43795</v>
      </c>
      <c r="C745">
        <v>5660</v>
      </c>
      <c r="D745" t="s">
        <v>141</v>
      </c>
      <c r="E745" t="s">
        <v>654</v>
      </c>
      <c r="F745" t="s">
        <v>1006</v>
      </c>
      <c r="G745" t="s">
        <v>318</v>
      </c>
      <c r="H745" t="s">
        <v>700</v>
      </c>
      <c r="I745">
        <v>5</v>
      </c>
      <c r="J745" t="s">
        <v>258</v>
      </c>
      <c r="K745" t="s">
        <v>258</v>
      </c>
    </row>
    <row r="746" spans="1:11" x14ac:dyDescent="0.2">
      <c r="A746" t="s">
        <v>1653</v>
      </c>
      <c r="B746" s="7">
        <v>43796</v>
      </c>
      <c r="C746">
        <v>5660</v>
      </c>
      <c r="D746" t="s">
        <v>141</v>
      </c>
      <c r="E746" t="s">
        <v>654</v>
      </c>
      <c r="F746" t="s">
        <v>1006</v>
      </c>
      <c r="G746" t="s">
        <v>318</v>
      </c>
      <c r="H746" t="s">
        <v>700</v>
      </c>
      <c r="I746">
        <v>5</v>
      </c>
      <c r="J746" t="s">
        <v>258</v>
      </c>
      <c r="K746" t="s">
        <v>258</v>
      </c>
    </row>
    <row r="747" spans="1:11" x14ac:dyDescent="0.2">
      <c r="A747" t="s">
        <v>1653</v>
      </c>
      <c r="B747" s="7">
        <v>43797</v>
      </c>
      <c r="C747">
        <v>5660</v>
      </c>
      <c r="D747" t="s">
        <v>141</v>
      </c>
      <c r="E747" t="s">
        <v>654</v>
      </c>
      <c r="F747" t="s">
        <v>1006</v>
      </c>
      <c r="G747" t="s">
        <v>318</v>
      </c>
      <c r="H747" t="s">
        <v>700</v>
      </c>
      <c r="I747">
        <v>5</v>
      </c>
      <c r="J747" t="s">
        <v>258</v>
      </c>
      <c r="K747" t="s">
        <v>258</v>
      </c>
    </row>
    <row r="748" spans="1:11" x14ac:dyDescent="0.2">
      <c r="A748" t="s">
        <v>1653</v>
      </c>
      <c r="B748" s="7">
        <v>43798</v>
      </c>
      <c r="C748">
        <v>5660</v>
      </c>
      <c r="D748" t="s">
        <v>141</v>
      </c>
      <c r="E748" t="s">
        <v>654</v>
      </c>
      <c r="F748" t="s">
        <v>1006</v>
      </c>
      <c r="G748" t="s">
        <v>318</v>
      </c>
      <c r="H748" t="s">
        <v>700</v>
      </c>
      <c r="I748">
        <v>5</v>
      </c>
      <c r="J748" t="s">
        <v>258</v>
      </c>
      <c r="K748" t="s">
        <v>258</v>
      </c>
    </row>
    <row r="749" spans="1:11" x14ac:dyDescent="0.2">
      <c r="A749" t="s">
        <v>1653</v>
      </c>
      <c r="B749" s="7">
        <v>43799</v>
      </c>
      <c r="C749">
        <v>5660</v>
      </c>
      <c r="D749" t="s">
        <v>141</v>
      </c>
      <c r="E749" t="s">
        <v>654</v>
      </c>
      <c r="F749" t="s">
        <v>1006</v>
      </c>
      <c r="G749" t="s">
        <v>318</v>
      </c>
      <c r="H749" t="s">
        <v>700</v>
      </c>
      <c r="I749">
        <v>5</v>
      </c>
      <c r="J749" t="s">
        <v>258</v>
      </c>
      <c r="K749" t="s">
        <v>258</v>
      </c>
    </row>
    <row r="750" spans="1:11" x14ac:dyDescent="0.2">
      <c r="A750" t="s">
        <v>1653</v>
      </c>
      <c r="B750" s="7">
        <v>43800</v>
      </c>
      <c r="C750">
        <v>5660</v>
      </c>
      <c r="D750" t="s">
        <v>141</v>
      </c>
      <c r="E750" t="s">
        <v>654</v>
      </c>
      <c r="F750" t="s">
        <v>1006</v>
      </c>
      <c r="G750" t="s">
        <v>318</v>
      </c>
      <c r="H750" t="s">
        <v>700</v>
      </c>
      <c r="I750">
        <v>5</v>
      </c>
      <c r="J750" t="s">
        <v>258</v>
      </c>
      <c r="K750" t="s">
        <v>258</v>
      </c>
    </row>
    <row r="751" spans="1:11" x14ac:dyDescent="0.2">
      <c r="A751" t="s">
        <v>1651</v>
      </c>
      <c r="B751" s="7">
        <v>43794</v>
      </c>
      <c r="C751">
        <v>5667</v>
      </c>
      <c r="D751" t="s">
        <v>74</v>
      </c>
      <c r="E751" t="s">
        <v>676</v>
      </c>
      <c r="F751" t="s">
        <v>1032</v>
      </c>
      <c r="G751" t="s">
        <v>300</v>
      </c>
      <c r="H751" t="s">
        <v>796</v>
      </c>
      <c r="I751">
        <v>7</v>
      </c>
      <c r="J751" t="s">
        <v>258</v>
      </c>
      <c r="K751" t="s">
        <v>258</v>
      </c>
    </row>
    <row r="752" spans="1:11" x14ac:dyDescent="0.2">
      <c r="A752" t="s">
        <v>1651</v>
      </c>
      <c r="B752" s="7">
        <v>43795</v>
      </c>
      <c r="C752">
        <v>5667</v>
      </c>
      <c r="D752" t="s">
        <v>74</v>
      </c>
      <c r="E752" t="s">
        <v>676</v>
      </c>
      <c r="F752" t="s">
        <v>1032</v>
      </c>
      <c r="G752" t="s">
        <v>300</v>
      </c>
      <c r="H752" t="s">
        <v>796</v>
      </c>
      <c r="I752">
        <v>7</v>
      </c>
      <c r="J752" t="s">
        <v>258</v>
      </c>
      <c r="K752" t="s">
        <v>258</v>
      </c>
    </row>
    <row r="753" spans="1:11" x14ac:dyDescent="0.2">
      <c r="A753" t="s">
        <v>1651</v>
      </c>
      <c r="B753" s="7">
        <v>43796</v>
      </c>
      <c r="C753">
        <v>5667</v>
      </c>
      <c r="D753" t="s">
        <v>74</v>
      </c>
      <c r="E753" t="s">
        <v>676</v>
      </c>
      <c r="F753" t="s">
        <v>1032</v>
      </c>
      <c r="G753" t="s">
        <v>300</v>
      </c>
      <c r="H753" t="s">
        <v>796</v>
      </c>
      <c r="I753">
        <v>7</v>
      </c>
      <c r="J753" t="s">
        <v>258</v>
      </c>
      <c r="K753" t="s">
        <v>258</v>
      </c>
    </row>
    <row r="754" spans="1:11" x14ac:dyDescent="0.2">
      <c r="A754" t="s">
        <v>1651</v>
      </c>
      <c r="B754" s="7">
        <v>43797</v>
      </c>
      <c r="C754">
        <v>5667</v>
      </c>
      <c r="D754" t="s">
        <v>74</v>
      </c>
      <c r="E754" t="s">
        <v>676</v>
      </c>
      <c r="F754" t="s">
        <v>1032</v>
      </c>
      <c r="G754" t="s">
        <v>300</v>
      </c>
      <c r="H754" t="s">
        <v>796</v>
      </c>
      <c r="I754">
        <v>7</v>
      </c>
      <c r="J754" t="s">
        <v>258</v>
      </c>
      <c r="K754" t="s">
        <v>258</v>
      </c>
    </row>
    <row r="755" spans="1:11" x14ac:dyDescent="0.2">
      <c r="A755" t="s">
        <v>1651</v>
      </c>
      <c r="B755" s="7">
        <v>43798</v>
      </c>
      <c r="C755">
        <v>5667</v>
      </c>
      <c r="D755" t="s">
        <v>74</v>
      </c>
      <c r="E755" t="s">
        <v>676</v>
      </c>
      <c r="F755" t="s">
        <v>1032</v>
      </c>
      <c r="G755" t="s">
        <v>300</v>
      </c>
      <c r="H755" t="s">
        <v>796</v>
      </c>
      <c r="I755">
        <v>7</v>
      </c>
      <c r="J755" t="s">
        <v>258</v>
      </c>
      <c r="K755" t="s">
        <v>258</v>
      </c>
    </row>
    <row r="756" spans="1:11" x14ac:dyDescent="0.2">
      <c r="A756" t="s">
        <v>1651</v>
      </c>
      <c r="B756" s="7">
        <v>43799</v>
      </c>
      <c r="C756">
        <v>5667</v>
      </c>
      <c r="D756" t="s">
        <v>74</v>
      </c>
      <c r="E756" t="s">
        <v>676</v>
      </c>
      <c r="F756" t="s">
        <v>1032</v>
      </c>
      <c r="G756" t="s">
        <v>300</v>
      </c>
      <c r="H756" t="s">
        <v>796</v>
      </c>
      <c r="I756">
        <v>7</v>
      </c>
      <c r="J756" t="s">
        <v>258</v>
      </c>
      <c r="K756" t="s">
        <v>258</v>
      </c>
    </row>
    <row r="757" spans="1:11" x14ac:dyDescent="0.2">
      <c r="A757" t="s">
        <v>1651</v>
      </c>
      <c r="B757" s="7">
        <v>43800</v>
      </c>
      <c r="C757">
        <v>5667</v>
      </c>
      <c r="D757" t="s">
        <v>74</v>
      </c>
      <c r="E757" t="s">
        <v>676</v>
      </c>
      <c r="F757" t="s">
        <v>1032</v>
      </c>
      <c r="G757" t="s">
        <v>300</v>
      </c>
      <c r="H757" t="s">
        <v>796</v>
      </c>
      <c r="I757">
        <v>7</v>
      </c>
      <c r="J757" t="s">
        <v>258</v>
      </c>
      <c r="K757" t="s">
        <v>258</v>
      </c>
    </row>
    <row r="758" spans="1:11" x14ac:dyDescent="0.2">
      <c r="A758" t="s">
        <v>1638</v>
      </c>
      <c r="B758" s="7">
        <v>43794</v>
      </c>
      <c r="C758">
        <v>5727</v>
      </c>
      <c r="D758" t="s">
        <v>67</v>
      </c>
      <c r="E758" t="s">
        <v>259</v>
      </c>
      <c r="F758" t="s">
        <v>1067</v>
      </c>
      <c r="G758" t="s">
        <v>291</v>
      </c>
      <c r="H758" t="s">
        <v>708</v>
      </c>
      <c r="I758">
        <v>23</v>
      </c>
      <c r="J758" t="s">
        <v>258</v>
      </c>
      <c r="K758" t="s">
        <v>258</v>
      </c>
    </row>
    <row r="759" spans="1:11" x14ac:dyDescent="0.2">
      <c r="A759" t="s">
        <v>1638</v>
      </c>
      <c r="B759" s="7">
        <v>43795</v>
      </c>
      <c r="C759">
        <v>5727</v>
      </c>
      <c r="D759" t="s">
        <v>67</v>
      </c>
      <c r="E759" t="s">
        <v>259</v>
      </c>
      <c r="F759" t="s">
        <v>1067</v>
      </c>
      <c r="G759" t="s">
        <v>291</v>
      </c>
      <c r="H759" t="s">
        <v>708</v>
      </c>
      <c r="I759">
        <v>23</v>
      </c>
      <c r="J759" t="s">
        <v>258</v>
      </c>
      <c r="K759" t="s">
        <v>258</v>
      </c>
    </row>
    <row r="760" spans="1:11" x14ac:dyDescent="0.2">
      <c r="A760" t="s">
        <v>1638</v>
      </c>
      <c r="B760" s="7">
        <v>43796</v>
      </c>
      <c r="C760">
        <v>5727</v>
      </c>
      <c r="D760" t="s">
        <v>67</v>
      </c>
      <c r="E760" t="s">
        <v>259</v>
      </c>
      <c r="F760" t="s">
        <v>1067</v>
      </c>
      <c r="G760" t="s">
        <v>291</v>
      </c>
      <c r="H760" t="s">
        <v>708</v>
      </c>
      <c r="I760">
        <v>23</v>
      </c>
      <c r="J760" t="s">
        <v>258</v>
      </c>
      <c r="K760" t="s">
        <v>258</v>
      </c>
    </row>
    <row r="761" spans="1:11" x14ac:dyDescent="0.2">
      <c r="A761" t="s">
        <v>1638</v>
      </c>
      <c r="B761" s="7">
        <v>43797</v>
      </c>
      <c r="C761">
        <v>5727</v>
      </c>
      <c r="D761" t="s">
        <v>67</v>
      </c>
      <c r="E761" t="s">
        <v>259</v>
      </c>
      <c r="F761" t="s">
        <v>1067</v>
      </c>
      <c r="G761" t="s">
        <v>291</v>
      </c>
      <c r="H761" t="s">
        <v>708</v>
      </c>
      <c r="I761">
        <v>23</v>
      </c>
      <c r="J761" t="s">
        <v>258</v>
      </c>
      <c r="K761" t="s">
        <v>258</v>
      </c>
    </row>
    <row r="762" spans="1:11" x14ac:dyDescent="0.2">
      <c r="A762" t="s">
        <v>1638</v>
      </c>
      <c r="B762" s="7">
        <v>43798</v>
      </c>
      <c r="C762">
        <v>5727</v>
      </c>
      <c r="D762" t="s">
        <v>67</v>
      </c>
      <c r="E762" t="s">
        <v>259</v>
      </c>
      <c r="F762" t="s">
        <v>1067</v>
      </c>
      <c r="G762" t="s">
        <v>291</v>
      </c>
      <c r="H762" t="s">
        <v>708</v>
      </c>
      <c r="I762">
        <v>23</v>
      </c>
      <c r="J762" t="s">
        <v>258</v>
      </c>
      <c r="K762" t="s">
        <v>258</v>
      </c>
    </row>
    <row r="763" spans="1:11" x14ac:dyDescent="0.2">
      <c r="A763" t="s">
        <v>1638</v>
      </c>
      <c r="B763" s="7">
        <v>43799</v>
      </c>
      <c r="C763">
        <v>5727</v>
      </c>
      <c r="D763" t="s">
        <v>67</v>
      </c>
      <c r="E763" t="s">
        <v>259</v>
      </c>
      <c r="F763" t="s">
        <v>1067</v>
      </c>
      <c r="G763" t="s">
        <v>291</v>
      </c>
      <c r="H763" t="s">
        <v>708</v>
      </c>
      <c r="I763">
        <v>23</v>
      </c>
      <c r="J763" t="s">
        <v>258</v>
      </c>
      <c r="K763" t="s">
        <v>258</v>
      </c>
    </row>
    <row r="764" spans="1:11" x14ac:dyDescent="0.2">
      <c r="A764" t="s">
        <v>1638</v>
      </c>
      <c r="B764" s="7">
        <v>43800</v>
      </c>
      <c r="C764">
        <v>5727</v>
      </c>
      <c r="D764" t="s">
        <v>67</v>
      </c>
      <c r="E764" t="s">
        <v>259</v>
      </c>
      <c r="F764" t="s">
        <v>1067</v>
      </c>
      <c r="G764" t="s">
        <v>291</v>
      </c>
      <c r="H764" t="s">
        <v>708</v>
      </c>
      <c r="I764">
        <v>23</v>
      </c>
      <c r="J764" t="s">
        <v>258</v>
      </c>
      <c r="K764" t="s">
        <v>258</v>
      </c>
    </row>
    <row r="765" spans="1:11" x14ac:dyDescent="0.2">
      <c r="A765" t="s">
        <v>1651</v>
      </c>
      <c r="B765" s="7">
        <v>43794</v>
      </c>
      <c r="C765">
        <v>5728</v>
      </c>
      <c r="D765" t="s">
        <v>1068</v>
      </c>
      <c r="E765" t="s">
        <v>654</v>
      </c>
      <c r="F765" t="s">
        <v>1069</v>
      </c>
      <c r="G765" t="s">
        <v>332</v>
      </c>
      <c r="H765" t="s">
        <v>628</v>
      </c>
      <c r="I765">
        <v>4</v>
      </c>
      <c r="J765" t="s">
        <v>620</v>
      </c>
      <c r="K765" t="s">
        <v>1641</v>
      </c>
    </row>
    <row r="766" spans="1:11" x14ac:dyDescent="0.2">
      <c r="A766" t="s">
        <v>1651</v>
      </c>
      <c r="B766" s="7">
        <v>43795</v>
      </c>
      <c r="C766">
        <v>5728</v>
      </c>
      <c r="D766" t="s">
        <v>1068</v>
      </c>
      <c r="E766" t="s">
        <v>654</v>
      </c>
      <c r="F766" t="s">
        <v>1069</v>
      </c>
      <c r="G766" t="s">
        <v>332</v>
      </c>
      <c r="H766" t="s">
        <v>628</v>
      </c>
      <c r="I766">
        <v>4</v>
      </c>
      <c r="J766" t="s">
        <v>620</v>
      </c>
      <c r="K766" t="s">
        <v>1641</v>
      </c>
    </row>
    <row r="767" spans="1:11" x14ac:dyDescent="0.2">
      <c r="A767" t="s">
        <v>1651</v>
      </c>
      <c r="B767" s="7">
        <v>43796</v>
      </c>
      <c r="C767">
        <v>5728</v>
      </c>
      <c r="D767" t="s">
        <v>1068</v>
      </c>
      <c r="E767" t="s">
        <v>654</v>
      </c>
      <c r="F767" t="s">
        <v>1069</v>
      </c>
      <c r="G767" t="s">
        <v>332</v>
      </c>
      <c r="H767" t="s">
        <v>628</v>
      </c>
      <c r="I767">
        <v>4</v>
      </c>
      <c r="J767" t="s">
        <v>620</v>
      </c>
      <c r="K767" t="s">
        <v>1641</v>
      </c>
    </row>
    <row r="768" spans="1:11" x14ac:dyDescent="0.2">
      <c r="A768" t="s">
        <v>1651</v>
      </c>
      <c r="B768" s="7">
        <v>43797</v>
      </c>
      <c r="C768">
        <v>5728</v>
      </c>
      <c r="D768" t="s">
        <v>1068</v>
      </c>
      <c r="E768" t="s">
        <v>654</v>
      </c>
      <c r="F768" t="s">
        <v>1069</v>
      </c>
      <c r="G768" t="s">
        <v>332</v>
      </c>
      <c r="H768" t="s">
        <v>628</v>
      </c>
      <c r="I768">
        <v>4</v>
      </c>
      <c r="J768" t="s">
        <v>620</v>
      </c>
      <c r="K768" t="s">
        <v>1641</v>
      </c>
    </row>
    <row r="769" spans="1:11" x14ac:dyDescent="0.2">
      <c r="A769" t="s">
        <v>1651</v>
      </c>
      <c r="B769" s="7">
        <v>43798</v>
      </c>
      <c r="C769">
        <v>5728</v>
      </c>
      <c r="D769" t="s">
        <v>1068</v>
      </c>
      <c r="E769" t="s">
        <v>654</v>
      </c>
      <c r="F769" t="s">
        <v>1069</v>
      </c>
      <c r="G769" t="s">
        <v>332</v>
      </c>
      <c r="H769" t="s">
        <v>628</v>
      </c>
      <c r="I769">
        <v>4</v>
      </c>
      <c r="J769" t="s">
        <v>620</v>
      </c>
      <c r="K769" t="s">
        <v>1641</v>
      </c>
    </row>
    <row r="770" spans="1:11" x14ac:dyDescent="0.2">
      <c r="A770" t="s">
        <v>1651</v>
      </c>
      <c r="B770" s="7">
        <v>43799</v>
      </c>
      <c r="C770">
        <v>5728</v>
      </c>
      <c r="D770" t="s">
        <v>1068</v>
      </c>
      <c r="E770" t="s">
        <v>654</v>
      </c>
      <c r="F770" t="s">
        <v>1069</v>
      </c>
      <c r="G770" t="s">
        <v>332</v>
      </c>
      <c r="H770" t="s">
        <v>628</v>
      </c>
      <c r="I770">
        <v>4</v>
      </c>
      <c r="J770" t="s">
        <v>620</v>
      </c>
      <c r="K770" t="s">
        <v>259</v>
      </c>
    </row>
    <row r="771" spans="1:11" x14ac:dyDescent="0.2">
      <c r="A771" t="s">
        <v>1651</v>
      </c>
      <c r="B771" s="7">
        <v>43800</v>
      </c>
      <c r="C771">
        <v>5728</v>
      </c>
      <c r="D771" t="s">
        <v>1068</v>
      </c>
      <c r="E771" t="s">
        <v>654</v>
      </c>
      <c r="F771" t="s">
        <v>1069</v>
      </c>
      <c r="G771" t="s">
        <v>332</v>
      </c>
      <c r="H771" t="s">
        <v>628</v>
      </c>
      <c r="I771">
        <v>4</v>
      </c>
      <c r="J771" t="s">
        <v>620</v>
      </c>
      <c r="K771" t="s">
        <v>259</v>
      </c>
    </row>
    <row r="772" spans="1:11" x14ac:dyDescent="0.2">
      <c r="A772" t="s">
        <v>1645</v>
      </c>
      <c r="B772" s="7">
        <v>43794</v>
      </c>
      <c r="C772">
        <v>5764</v>
      </c>
      <c r="D772" t="s">
        <v>111</v>
      </c>
      <c r="E772" t="s">
        <v>640</v>
      </c>
      <c r="F772" t="s">
        <v>1085</v>
      </c>
      <c r="G772" t="s">
        <v>292</v>
      </c>
      <c r="H772" t="s">
        <v>704</v>
      </c>
      <c r="I772">
        <v>2</v>
      </c>
      <c r="J772" t="s">
        <v>258</v>
      </c>
      <c r="K772" t="s">
        <v>1641</v>
      </c>
    </row>
    <row r="773" spans="1:11" x14ac:dyDescent="0.2">
      <c r="A773" t="s">
        <v>1645</v>
      </c>
      <c r="B773" s="7">
        <v>43795</v>
      </c>
      <c r="C773">
        <v>5764</v>
      </c>
      <c r="D773" t="s">
        <v>111</v>
      </c>
      <c r="E773" t="s">
        <v>640</v>
      </c>
      <c r="F773" t="s">
        <v>1085</v>
      </c>
      <c r="G773" t="s">
        <v>292</v>
      </c>
      <c r="H773" t="s">
        <v>704</v>
      </c>
      <c r="I773">
        <v>2</v>
      </c>
      <c r="J773" t="s">
        <v>258</v>
      </c>
      <c r="K773" t="s">
        <v>1641</v>
      </c>
    </row>
    <row r="774" spans="1:11" x14ac:dyDescent="0.2">
      <c r="A774" t="s">
        <v>1645</v>
      </c>
      <c r="B774" s="7">
        <v>43796</v>
      </c>
      <c r="C774">
        <v>5764</v>
      </c>
      <c r="D774" t="s">
        <v>111</v>
      </c>
      <c r="E774" t="s">
        <v>640</v>
      </c>
      <c r="F774" t="s">
        <v>1085</v>
      </c>
      <c r="G774" t="s">
        <v>292</v>
      </c>
      <c r="H774" t="s">
        <v>704</v>
      </c>
      <c r="I774">
        <v>2</v>
      </c>
      <c r="J774" t="s">
        <v>258</v>
      </c>
      <c r="K774" t="s">
        <v>1641</v>
      </c>
    </row>
    <row r="775" spans="1:11" x14ac:dyDescent="0.2">
      <c r="A775" t="s">
        <v>1645</v>
      </c>
      <c r="B775" s="7">
        <v>43797</v>
      </c>
      <c r="C775">
        <v>5764</v>
      </c>
      <c r="D775" t="s">
        <v>111</v>
      </c>
      <c r="E775" t="s">
        <v>640</v>
      </c>
      <c r="F775" t="s">
        <v>1085</v>
      </c>
      <c r="G775" t="s">
        <v>292</v>
      </c>
      <c r="H775" t="s">
        <v>704</v>
      </c>
      <c r="I775">
        <v>2</v>
      </c>
      <c r="J775" t="s">
        <v>258</v>
      </c>
      <c r="K775" t="s">
        <v>1641</v>
      </c>
    </row>
    <row r="776" spans="1:11" x14ac:dyDescent="0.2">
      <c r="A776" t="s">
        <v>1645</v>
      </c>
      <c r="B776" s="7">
        <v>43798</v>
      </c>
      <c r="C776">
        <v>5764</v>
      </c>
      <c r="D776" t="s">
        <v>111</v>
      </c>
      <c r="E776" t="s">
        <v>640</v>
      </c>
      <c r="F776" t="s">
        <v>1085</v>
      </c>
      <c r="G776" t="s">
        <v>292</v>
      </c>
      <c r="H776" t="s">
        <v>704</v>
      </c>
      <c r="I776">
        <v>2</v>
      </c>
      <c r="J776" t="s">
        <v>258</v>
      </c>
      <c r="K776" t="s">
        <v>1641</v>
      </c>
    </row>
    <row r="777" spans="1:11" x14ac:dyDescent="0.2">
      <c r="A777" t="s">
        <v>1645</v>
      </c>
      <c r="B777" s="7">
        <v>43799</v>
      </c>
      <c r="C777">
        <v>5764</v>
      </c>
      <c r="D777" t="s">
        <v>111</v>
      </c>
      <c r="E777" t="s">
        <v>640</v>
      </c>
      <c r="F777" t="s">
        <v>1085</v>
      </c>
      <c r="G777" t="s">
        <v>292</v>
      </c>
      <c r="H777" t="s">
        <v>704</v>
      </c>
      <c r="I777">
        <v>2</v>
      </c>
      <c r="J777" t="s">
        <v>258</v>
      </c>
      <c r="K777" t="s">
        <v>1641</v>
      </c>
    </row>
    <row r="778" spans="1:11" x14ac:dyDescent="0.2">
      <c r="A778" t="s">
        <v>1645</v>
      </c>
      <c r="B778" s="7">
        <v>43800</v>
      </c>
      <c r="C778">
        <v>5764</v>
      </c>
      <c r="D778" t="s">
        <v>111</v>
      </c>
      <c r="E778" t="s">
        <v>640</v>
      </c>
      <c r="F778" t="s">
        <v>1085</v>
      </c>
      <c r="G778" t="s">
        <v>292</v>
      </c>
      <c r="H778" t="s">
        <v>704</v>
      </c>
      <c r="I778">
        <v>2</v>
      </c>
      <c r="J778" t="s">
        <v>258</v>
      </c>
      <c r="K778" t="s">
        <v>258</v>
      </c>
    </row>
    <row r="779" spans="1:11" x14ac:dyDescent="0.2">
      <c r="A779" t="s">
        <v>1653</v>
      </c>
      <c r="B779" s="7">
        <v>43794</v>
      </c>
      <c r="C779">
        <v>5765</v>
      </c>
      <c r="D779" t="s">
        <v>79</v>
      </c>
      <c r="E779" t="s">
        <v>623</v>
      </c>
      <c r="F779" t="s">
        <v>1086</v>
      </c>
      <c r="G779" t="s">
        <v>313</v>
      </c>
      <c r="H779" t="s">
        <v>788</v>
      </c>
      <c r="I779">
        <v>0</v>
      </c>
      <c r="J779" t="s">
        <v>259</v>
      </c>
      <c r="K779" t="s">
        <v>259</v>
      </c>
    </row>
    <row r="780" spans="1:11" x14ac:dyDescent="0.2">
      <c r="A780" t="s">
        <v>1653</v>
      </c>
      <c r="B780" s="7">
        <v>43795</v>
      </c>
      <c r="C780">
        <v>5765</v>
      </c>
      <c r="D780" t="s">
        <v>79</v>
      </c>
      <c r="E780" t="s">
        <v>623</v>
      </c>
      <c r="F780" t="s">
        <v>1086</v>
      </c>
      <c r="G780" t="s">
        <v>313</v>
      </c>
      <c r="H780" t="s">
        <v>788</v>
      </c>
      <c r="I780">
        <v>0</v>
      </c>
      <c r="J780" t="s">
        <v>259</v>
      </c>
      <c r="K780" t="s">
        <v>259</v>
      </c>
    </row>
    <row r="781" spans="1:11" x14ac:dyDescent="0.2">
      <c r="A781" t="s">
        <v>1653</v>
      </c>
      <c r="B781" s="7">
        <v>43796</v>
      </c>
      <c r="C781">
        <v>5765</v>
      </c>
      <c r="D781" t="s">
        <v>79</v>
      </c>
      <c r="E781" t="s">
        <v>623</v>
      </c>
      <c r="F781" t="s">
        <v>1086</v>
      </c>
      <c r="G781" t="s">
        <v>313</v>
      </c>
      <c r="H781" t="s">
        <v>788</v>
      </c>
      <c r="I781">
        <v>0</v>
      </c>
      <c r="J781" t="s">
        <v>259</v>
      </c>
      <c r="K781" t="s">
        <v>259</v>
      </c>
    </row>
    <row r="782" spans="1:11" x14ac:dyDescent="0.2">
      <c r="A782" t="s">
        <v>1653</v>
      </c>
      <c r="B782" s="7">
        <v>43797</v>
      </c>
      <c r="C782">
        <v>5765</v>
      </c>
      <c r="D782" t="s">
        <v>79</v>
      </c>
      <c r="E782" t="s">
        <v>623</v>
      </c>
      <c r="F782" t="s">
        <v>1086</v>
      </c>
      <c r="G782" t="s">
        <v>313</v>
      </c>
      <c r="H782" t="s">
        <v>788</v>
      </c>
      <c r="I782">
        <v>0</v>
      </c>
      <c r="J782" t="s">
        <v>259</v>
      </c>
      <c r="K782" t="s">
        <v>259</v>
      </c>
    </row>
    <row r="783" spans="1:11" x14ac:dyDescent="0.2">
      <c r="A783" t="s">
        <v>1653</v>
      </c>
      <c r="B783" s="7">
        <v>43798</v>
      </c>
      <c r="C783">
        <v>5765</v>
      </c>
      <c r="D783" t="s">
        <v>79</v>
      </c>
      <c r="E783" t="s">
        <v>623</v>
      </c>
      <c r="F783" t="s">
        <v>1086</v>
      </c>
      <c r="G783" t="s">
        <v>313</v>
      </c>
      <c r="H783" t="s">
        <v>788</v>
      </c>
      <c r="I783">
        <v>0</v>
      </c>
      <c r="J783" t="s">
        <v>259</v>
      </c>
      <c r="K783" t="s">
        <v>259</v>
      </c>
    </row>
    <row r="784" spans="1:11" x14ac:dyDescent="0.2">
      <c r="A784" t="s">
        <v>1653</v>
      </c>
      <c r="B784" s="7">
        <v>43799</v>
      </c>
      <c r="C784">
        <v>5765</v>
      </c>
      <c r="D784" t="s">
        <v>79</v>
      </c>
      <c r="E784" t="s">
        <v>623</v>
      </c>
      <c r="F784" t="s">
        <v>1086</v>
      </c>
      <c r="G784" t="s">
        <v>313</v>
      </c>
      <c r="H784" t="s">
        <v>788</v>
      </c>
      <c r="I784">
        <v>0</v>
      </c>
      <c r="J784" t="s">
        <v>259</v>
      </c>
      <c r="K784" t="s">
        <v>259</v>
      </c>
    </row>
    <row r="785" spans="1:11" x14ac:dyDescent="0.2">
      <c r="A785" t="s">
        <v>1653</v>
      </c>
      <c r="B785" s="7">
        <v>43800</v>
      </c>
      <c r="C785">
        <v>5765</v>
      </c>
      <c r="D785" t="s">
        <v>79</v>
      </c>
      <c r="E785" t="s">
        <v>623</v>
      </c>
      <c r="F785" t="s">
        <v>1086</v>
      </c>
      <c r="G785" t="s">
        <v>313</v>
      </c>
      <c r="H785" t="s">
        <v>788</v>
      </c>
      <c r="I785">
        <v>0</v>
      </c>
      <c r="J785" t="s">
        <v>259</v>
      </c>
      <c r="K785" t="s">
        <v>259</v>
      </c>
    </row>
    <row r="786" spans="1:11" x14ac:dyDescent="0.2">
      <c r="A786" t="s">
        <v>1647</v>
      </c>
      <c r="B786" s="7">
        <v>43794</v>
      </c>
      <c r="C786">
        <v>5767</v>
      </c>
      <c r="D786" t="s">
        <v>155</v>
      </c>
      <c r="E786" t="s">
        <v>654</v>
      </c>
      <c r="F786" t="s">
        <v>1088</v>
      </c>
      <c r="G786" t="s">
        <v>325</v>
      </c>
      <c r="H786" t="s">
        <v>673</v>
      </c>
      <c r="I786">
        <v>5</v>
      </c>
      <c r="J786" t="s">
        <v>258</v>
      </c>
      <c r="K786" t="s">
        <v>357</v>
      </c>
    </row>
    <row r="787" spans="1:11" x14ac:dyDescent="0.2">
      <c r="A787" t="s">
        <v>1647</v>
      </c>
      <c r="B787" s="7">
        <v>43795</v>
      </c>
      <c r="C787">
        <v>5767</v>
      </c>
      <c r="D787" t="s">
        <v>155</v>
      </c>
      <c r="E787" t="s">
        <v>654</v>
      </c>
      <c r="F787" t="s">
        <v>1088</v>
      </c>
      <c r="G787" t="s">
        <v>325</v>
      </c>
      <c r="H787" t="s">
        <v>673</v>
      </c>
      <c r="I787">
        <v>5</v>
      </c>
      <c r="J787" t="s">
        <v>258</v>
      </c>
      <c r="K787" t="s">
        <v>357</v>
      </c>
    </row>
    <row r="788" spans="1:11" x14ac:dyDescent="0.2">
      <c r="A788" t="s">
        <v>1647</v>
      </c>
      <c r="B788" s="7">
        <v>43796</v>
      </c>
      <c r="C788">
        <v>5767</v>
      </c>
      <c r="D788" t="s">
        <v>155</v>
      </c>
      <c r="E788" t="s">
        <v>654</v>
      </c>
      <c r="F788" t="s">
        <v>1088</v>
      </c>
      <c r="G788" t="s">
        <v>325</v>
      </c>
      <c r="H788" t="s">
        <v>673</v>
      </c>
      <c r="I788">
        <v>5</v>
      </c>
      <c r="J788" t="s">
        <v>258</v>
      </c>
      <c r="K788" t="s">
        <v>357</v>
      </c>
    </row>
    <row r="789" spans="1:11" x14ac:dyDescent="0.2">
      <c r="A789" t="s">
        <v>1647</v>
      </c>
      <c r="B789" s="7">
        <v>43797</v>
      </c>
      <c r="C789">
        <v>5767</v>
      </c>
      <c r="D789" t="s">
        <v>155</v>
      </c>
      <c r="E789" t="s">
        <v>654</v>
      </c>
      <c r="F789" t="s">
        <v>1088</v>
      </c>
      <c r="G789" t="s">
        <v>325</v>
      </c>
      <c r="H789" t="s">
        <v>673</v>
      </c>
      <c r="I789">
        <v>5</v>
      </c>
      <c r="J789" t="s">
        <v>258</v>
      </c>
      <c r="K789" t="s">
        <v>357</v>
      </c>
    </row>
    <row r="790" spans="1:11" x14ac:dyDescent="0.2">
      <c r="A790" t="s">
        <v>1647</v>
      </c>
      <c r="B790" s="7">
        <v>43798</v>
      </c>
      <c r="C790">
        <v>5767</v>
      </c>
      <c r="D790" t="s">
        <v>155</v>
      </c>
      <c r="E790" t="s">
        <v>654</v>
      </c>
      <c r="F790" t="s">
        <v>1088</v>
      </c>
      <c r="G790" t="s">
        <v>325</v>
      </c>
      <c r="H790" t="s">
        <v>673</v>
      </c>
      <c r="I790">
        <v>5</v>
      </c>
      <c r="J790" t="s">
        <v>258</v>
      </c>
      <c r="K790" t="s">
        <v>357</v>
      </c>
    </row>
    <row r="791" spans="1:11" x14ac:dyDescent="0.2">
      <c r="A791" t="s">
        <v>1647</v>
      </c>
      <c r="B791" s="7">
        <v>43799</v>
      </c>
      <c r="C791">
        <v>5767</v>
      </c>
      <c r="D791" t="s">
        <v>155</v>
      </c>
      <c r="E791" t="s">
        <v>654</v>
      </c>
      <c r="F791" t="s">
        <v>1088</v>
      </c>
      <c r="G791" t="s">
        <v>325</v>
      </c>
      <c r="H791" t="s">
        <v>673</v>
      </c>
      <c r="I791">
        <v>5</v>
      </c>
      <c r="J791" t="s">
        <v>258</v>
      </c>
      <c r="K791" t="s">
        <v>357</v>
      </c>
    </row>
    <row r="792" spans="1:11" x14ac:dyDescent="0.2">
      <c r="A792" t="s">
        <v>1647</v>
      </c>
      <c r="B792" s="7">
        <v>43800</v>
      </c>
      <c r="C792">
        <v>5767</v>
      </c>
      <c r="D792" t="s">
        <v>155</v>
      </c>
      <c r="E792" t="s">
        <v>654</v>
      </c>
      <c r="F792" t="s">
        <v>1088</v>
      </c>
      <c r="G792" t="s">
        <v>325</v>
      </c>
      <c r="H792" t="s">
        <v>673</v>
      </c>
      <c r="I792">
        <v>5</v>
      </c>
      <c r="J792" t="s">
        <v>258</v>
      </c>
      <c r="K792" t="s">
        <v>357</v>
      </c>
    </row>
    <row r="793" spans="1:11" x14ac:dyDescent="0.2">
      <c r="A793" t="s">
        <v>1647</v>
      </c>
      <c r="B793" s="7">
        <v>43794</v>
      </c>
      <c r="C793">
        <v>5768</v>
      </c>
      <c r="D793" t="s">
        <v>77</v>
      </c>
      <c r="E793" t="s">
        <v>623</v>
      </c>
      <c r="F793" t="s">
        <v>1089</v>
      </c>
      <c r="G793" t="s">
        <v>303</v>
      </c>
      <c r="H793" t="s">
        <v>740</v>
      </c>
      <c r="I793">
        <v>1</v>
      </c>
      <c r="J793" t="s">
        <v>259</v>
      </c>
      <c r="K793" t="s">
        <v>259</v>
      </c>
    </row>
    <row r="794" spans="1:11" x14ac:dyDescent="0.2">
      <c r="A794" t="s">
        <v>1647</v>
      </c>
      <c r="B794" s="7">
        <v>43795</v>
      </c>
      <c r="C794">
        <v>5768</v>
      </c>
      <c r="D794" t="s">
        <v>77</v>
      </c>
      <c r="E794" t="s">
        <v>623</v>
      </c>
      <c r="F794" t="s">
        <v>1089</v>
      </c>
      <c r="G794" t="s">
        <v>303</v>
      </c>
      <c r="H794" t="s">
        <v>740</v>
      </c>
      <c r="I794">
        <v>1</v>
      </c>
      <c r="J794" t="s">
        <v>259</v>
      </c>
      <c r="K794" t="s">
        <v>259</v>
      </c>
    </row>
    <row r="795" spans="1:11" x14ac:dyDescent="0.2">
      <c r="A795" t="s">
        <v>1647</v>
      </c>
      <c r="B795" s="7">
        <v>43796</v>
      </c>
      <c r="C795">
        <v>5768</v>
      </c>
      <c r="D795" t="s">
        <v>77</v>
      </c>
      <c r="E795" t="s">
        <v>623</v>
      </c>
      <c r="F795" t="s">
        <v>1089</v>
      </c>
      <c r="G795" t="s">
        <v>303</v>
      </c>
      <c r="H795" t="s">
        <v>740</v>
      </c>
      <c r="I795">
        <v>1</v>
      </c>
      <c r="J795" t="s">
        <v>259</v>
      </c>
      <c r="K795" t="s">
        <v>259</v>
      </c>
    </row>
    <row r="796" spans="1:11" x14ac:dyDescent="0.2">
      <c r="A796" t="s">
        <v>1647</v>
      </c>
      <c r="B796" s="7">
        <v>43797</v>
      </c>
      <c r="C796">
        <v>5768</v>
      </c>
      <c r="D796" t="s">
        <v>77</v>
      </c>
      <c r="E796" t="s">
        <v>623</v>
      </c>
      <c r="F796" t="s">
        <v>1089</v>
      </c>
      <c r="G796" t="s">
        <v>303</v>
      </c>
      <c r="H796" t="s">
        <v>740</v>
      </c>
      <c r="I796">
        <v>1</v>
      </c>
      <c r="J796" t="s">
        <v>259</v>
      </c>
      <c r="K796" t="s">
        <v>259</v>
      </c>
    </row>
    <row r="797" spans="1:11" x14ac:dyDescent="0.2">
      <c r="A797" t="s">
        <v>1647</v>
      </c>
      <c r="B797" s="7">
        <v>43798</v>
      </c>
      <c r="C797">
        <v>5768</v>
      </c>
      <c r="D797" t="s">
        <v>77</v>
      </c>
      <c r="E797" t="s">
        <v>623</v>
      </c>
      <c r="F797" t="s">
        <v>1089</v>
      </c>
      <c r="G797" t="s">
        <v>303</v>
      </c>
      <c r="H797" t="s">
        <v>740</v>
      </c>
      <c r="I797">
        <v>1</v>
      </c>
      <c r="J797" t="s">
        <v>259</v>
      </c>
      <c r="K797" t="s">
        <v>259</v>
      </c>
    </row>
    <row r="798" spans="1:11" x14ac:dyDescent="0.2">
      <c r="A798" t="s">
        <v>1647</v>
      </c>
      <c r="B798" s="7">
        <v>43799</v>
      </c>
      <c r="C798">
        <v>5768</v>
      </c>
      <c r="D798" t="s">
        <v>77</v>
      </c>
      <c r="E798" t="s">
        <v>623</v>
      </c>
      <c r="F798" t="s">
        <v>1089</v>
      </c>
      <c r="G798" t="s">
        <v>303</v>
      </c>
      <c r="H798" t="s">
        <v>740</v>
      </c>
      <c r="I798">
        <v>1</v>
      </c>
      <c r="J798" t="s">
        <v>259</v>
      </c>
      <c r="K798" t="s">
        <v>259</v>
      </c>
    </row>
    <row r="799" spans="1:11" x14ac:dyDescent="0.2">
      <c r="A799" t="s">
        <v>1647</v>
      </c>
      <c r="B799" s="7">
        <v>43800</v>
      </c>
      <c r="C799">
        <v>5768</v>
      </c>
      <c r="D799" t="s">
        <v>77</v>
      </c>
      <c r="E799" t="s">
        <v>623</v>
      </c>
      <c r="F799" t="s">
        <v>1089</v>
      </c>
      <c r="G799" t="s">
        <v>303</v>
      </c>
      <c r="H799" t="s">
        <v>740</v>
      </c>
      <c r="I799">
        <v>1</v>
      </c>
      <c r="J799" t="s">
        <v>259</v>
      </c>
      <c r="K799" t="s">
        <v>259</v>
      </c>
    </row>
    <row r="800" spans="1:11" x14ac:dyDescent="0.2">
      <c r="A800" t="s">
        <v>1646</v>
      </c>
      <c r="B800" s="7">
        <v>43794</v>
      </c>
      <c r="C800">
        <v>5769</v>
      </c>
      <c r="D800" t="s">
        <v>126</v>
      </c>
      <c r="E800" t="s">
        <v>640</v>
      </c>
      <c r="F800" t="s">
        <v>1090</v>
      </c>
      <c r="G800" t="s">
        <v>298</v>
      </c>
      <c r="H800" t="s">
        <v>644</v>
      </c>
      <c r="I800">
        <v>24</v>
      </c>
      <c r="J800" t="s">
        <v>259</v>
      </c>
      <c r="K800" t="s">
        <v>259</v>
      </c>
    </row>
    <row r="801" spans="1:11" x14ac:dyDescent="0.2">
      <c r="A801" t="s">
        <v>1646</v>
      </c>
      <c r="B801" s="7">
        <v>43795</v>
      </c>
      <c r="C801">
        <v>5769</v>
      </c>
      <c r="D801" t="s">
        <v>126</v>
      </c>
      <c r="E801" t="s">
        <v>640</v>
      </c>
      <c r="F801" t="s">
        <v>1090</v>
      </c>
      <c r="G801" t="s">
        <v>298</v>
      </c>
      <c r="H801" t="s">
        <v>644</v>
      </c>
      <c r="I801">
        <v>24</v>
      </c>
      <c r="J801" t="s">
        <v>259</v>
      </c>
      <c r="K801" t="s">
        <v>1641</v>
      </c>
    </row>
    <row r="802" spans="1:11" x14ac:dyDescent="0.2">
      <c r="A802" t="s">
        <v>1646</v>
      </c>
      <c r="B802" s="7">
        <v>43796</v>
      </c>
      <c r="C802">
        <v>5769</v>
      </c>
      <c r="D802" t="s">
        <v>126</v>
      </c>
      <c r="E802" t="s">
        <v>640</v>
      </c>
      <c r="F802" t="s">
        <v>1090</v>
      </c>
      <c r="G802" t="s">
        <v>298</v>
      </c>
      <c r="H802" t="s">
        <v>644</v>
      </c>
      <c r="I802">
        <v>24</v>
      </c>
      <c r="J802" t="s">
        <v>259</v>
      </c>
      <c r="K802" t="s">
        <v>259</v>
      </c>
    </row>
    <row r="803" spans="1:11" x14ac:dyDescent="0.2">
      <c r="A803" t="s">
        <v>1646</v>
      </c>
      <c r="B803" s="7">
        <v>43797</v>
      </c>
      <c r="C803">
        <v>5769</v>
      </c>
      <c r="D803" t="s">
        <v>126</v>
      </c>
      <c r="E803" t="s">
        <v>640</v>
      </c>
      <c r="F803" t="s">
        <v>1090</v>
      </c>
      <c r="G803" t="s">
        <v>298</v>
      </c>
      <c r="H803" t="s">
        <v>644</v>
      </c>
      <c r="I803">
        <v>24</v>
      </c>
      <c r="J803" t="s">
        <v>259</v>
      </c>
      <c r="K803" t="s">
        <v>259</v>
      </c>
    </row>
    <row r="804" spans="1:11" x14ac:dyDescent="0.2">
      <c r="A804" t="s">
        <v>1646</v>
      </c>
      <c r="B804" s="7">
        <v>43798</v>
      </c>
      <c r="C804">
        <v>5769</v>
      </c>
      <c r="D804" t="s">
        <v>126</v>
      </c>
      <c r="E804" t="s">
        <v>640</v>
      </c>
      <c r="F804" t="s">
        <v>1090</v>
      </c>
      <c r="G804" t="s">
        <v>298</v>
      </c>
      <c r="H804" t="s">
        <v>644</v>
      </c>
      <c r="I804">
        <v>24</v>
      </c>
      <c r="J804" t="s">
        <v>259</v>
      </c>
      <c r="K804" t="s">
        <v>259</v>
      </c>
    </row>
    <row r="805" spans="1:11" x14ac:dyDescent="0.2">
      <c r="A805" t="s">
        <v>1646</v>
      </c>
      <c r="B805" s="7">
        <v>43799</v>
      </c>
      <c r="C805">
        <v>5769</v>
      </c>
      <c r="D805" t="s">
        <v>126</v>
      </c>
      <c r="E805" t="s">
        <v>640</v>
      </c>
      <c r="F805" t="s">
        <v>1090</v>
      </c>
      <c r="G805" t="s">
        <v>298</v>
      </c>
      <c r="H805" t="s">
        <v>644</v>
      </c>
      <c r="I805">
        <v>24</v>
      </c>
      <c r="J805" t="s">
        <v>259</v>
      </c>
      <c r="K805" t="s">
        <v>259</v>
      </c>
    </row>
    <row r="806" spans="1:11" x14ac:dyDescent="0.2">
      <c r="A806" t="s">
        <v>1646</v>
      </c>
      <c r="B806" s="7">
        <v>43800</v>
      </c>
      <c r="C806">
        <v>5769</v>
      </c>
      <c r="D806" t="s">
        <v>126</v>
      </c>
      <c r="E806" t="s">
        <v>640</v>
      </c>
      <c r="F806" t="s">
        <v>1090</v>
      </c>
      <c r="G806" t="s">
        <v>298</v>
      </c>
      <c r="H806" t="s">
        <v>644</v>
      </c>
      <c r="I806">
        <v>24</v>
      </c>
      <c r="J806" t="s">
        <v>259</v>
      </c>
      <c r="K806" t="s">
        <v>259</v>
      </c>
    </row>
    <row r="807" spans="1:11" x14ac:dyDescent="0.2">
      <c r="A807" t="s">
        <v>1653</v>
      </c>
      <c r="B807" s="7">
        <v>43794</v>
      </c>
      <c r="C807">
        <v>5825</v>
      </c>
      <c r="D807" t="s">
        <v>134</v>
      </c>
      <c r="E807" t="s">
        <v>640</v>
      </c>
      <c r="F807" t="s">
        <v>1095</v>
      </c>
      <c r="G807" t="s">
        <v>301</v>
      </c>
      <c r="H807" t="s">
        <v>636</v>
      </c>
      <c r="I807">
        <v>5</v>
      </c>
      <c r="J807" t="s">
        <v>258</v>
      </c>
      <c r="K807" t="s">
        <v>258</v>
      </c>
    </row>
    <row r="808" spans="1:11" x14ac:dyDescent="0.2">
      <c r="A808" t="s">
        <v>1653</v>
      </c>
      <c r="B808" s="7">
        <v>43795</v>
      </c>
      <c r="C808">
        <v>5825</v>
      </c>
      <c r="D808" t="s">
        <v>134</v>
      </c>
      <c r="E808" t="s">
        <v>640</v>
      </c>
      <c r="F808" t="s">
        <v>1095</v>
      </c>
      <c r="G808" t="s">
        <v>301</v>
      </c>
      <c r="H808" t="s">
        <v>636</v>
      </c>
      <c r="I808">
        <v>5</v>
      </c>
      <c r="J808" t="s">
        <v>258</v>
      </c>
      <c r="K808" t="s">
        <v>1641</v>
      </c>
    </row>
    <row r="809" spans="1:11" x14ac:dyDescent="0.2">
      <c r="A809" t="s">
        <v>1653</v>
      </c>
      <c r="B809" s="7">
        <v>43796</v>
      </c>
      <c r="C809">
        <v>5825</v>
      </c>
      <c r="D809" t="s">
        <v>134</v>
      </c>
      <c r="E809" t="s">
        <v>640</v>
      </c>
      <c r="F809" t="s">
        <v>1095</v>
      </c>
      <c r="G809" t="s">
        <v>301</v>
      </c>
      <c r="H809" t="s">
        <v>636</v>
      </c>
      <c r="I809">
        <v>5</v>
      </c>
      <c r="J809" t="s">
        <v>258</v>
      </c>
      <c r="K809" t="s">
        <v>258</v>
      </c>
    </row>
    <row r="810" spans="1:11" x14ac:dyDescent="0.2">
      <c r="A810" t="s">
        <v>1653</v>
      </c>
      <c r="B810" s="7">
        <v>43797</v>
      </c>
      <c r="C810">
        <v>5825</v>
      </c>
      <c r="D810" t="s">
        <v>134</v>
      </c>
      <c r="E810" t="s">
        <v>640</v>
      </c>
      <c r="F810" t="s">
        <v>1095</v>
      </c>
      <c r="G810" t="s">
        <v>301</v>
      </c>
      <c r="H810" t="s">
        <v>636</v>
      </c>
      <c r="I810">
        <v>5</v>
      </c>
      <c r="J810" t="s">
        <v>258</v>
      </c>
      <c r="K810" t="s">
        <v>258</v>
      </c>
    </row>
    <row r="811" spans="1:11" x14ac:dyDescent="0.2">
      <c r="A811" t="s">
        <v>1653</v>
      </c>
      <c r="B811" s="7">
        <v>43798</v>
      </c>
      <c r="C811">
        <v>5825</v>
      </c>
      <c r="D811" t="s">
        <v>134</v>
      </c>
      <c r="E811" t="s">
        <v>640</v>
      </c>
      <c r="F811" t="s">
        <v>1095</v>
      </c>
      <c r="G811" t="s">
        <v>301</v>
      </c>
      <c r="H811" t="s">
        <v>636</v>
      </c>
      <c r="I811">
        <v>5</v>
      </c>
      <c r="J811" t="s">
        <v>258</v>
      </c>
      <c r="K811" t="s">
        <v>258</v>
      </c>
    </row>
    <row r="812" spans="1:11" x14ac:dyDescent="0.2">
      <c r="A812" t="s">
        <v>1653</v>
      </c>
      <c r="B812" s="7">
        <v>43799</v>
      </c>
      <c r="C812">
        <v>5825</v>
      </c>
      <c r="D812" t="s">
        <v>134</v>
      </c>
      <c r="E812" t="s">
        <v>640</v>
      </c>
      <c r="F812" t="s">
        <v>1095</v>
      </c>
      <c r="G812" t="s">
        <v>301</v>
      </c>
      <c r="H812" t="s">
        <v>636</v>
      </c>
      <c r="I812">
        <v>5</v>
      </c>
      <c r="J812" t="s">
        <v>258</v>
      </c>
      <c r="K812" t="s">
        <v>258</v>
      </c>
    </row>
    <row r="813" spans="1:11" x14ac:dyDescent="0.2">
      <c r="A813" t="s">
        <v>1653</v>
      </c>
      <c r="B813" s="7">
        <v>43800</v>
      </c>
      <c r="C813">
        <v>5825</v>
      </c>
      <c r="D813" t="s">
        <v>134</v>
      </c>
      <c r="E813" t="s">
        <v>640</v>
      </c>
      <c r="F813" t="s">
        <v>1095</v>
      </c>
      <c r="G813" t="s">
        <v>301</v>
      </c>
      <c r="H813" t="s">
        <v>636</v>
      </c>
      <c r="I813">
        <v>5</v>
      </c>
      <c r="J813" t="s">
        <v>258</v>
      </c>
      <c r="K813" t="s">
        <v>258</v>
      </c>
    </row>
    <row r="814" spans="1:11" x14ac:dyDescent="0.2">
      <c r="A814" t="s">
        <v>1649</v>
      </c>
      <c r="B814" s="7">
        <v>43794</v>
      </c>
      <c r="C814">
        <v>5826</v>
      </c>
      <c r="D814" t="s">
        <v>80</v>
      </c>
      <c r="E814" t="s">
        <v>654</v>
      </c>
      <c r="F814" t="s">
        <v>1096</v>
      </c>
      <c r="G814" t="s">
        <v>321</v>
      </c>
      <c r="H814" t="s">
        <v>718</v>
      </c>
      <c r="I814">
        <v>45</v>
      </c>
      <c r="J814" t="s">
        <v>258</v>
      </c>
      <c r="K814" t="s">
        <v>258</v>
      </c>
    </row>
    <row r="815" spans="1:11" x14ac:dyDescent="0.2">
      <c r="A815" t="s">
        <v>1649</v>
      </c>
      <c r="B815" s="7">
        <v>43795</v>
      </c>
      <c r="C815">
        <v>5826</v>
      </c>
      <c r="D815" t="s">
        <v>80</v>
      </c>
      <c r="E815" t="s">
        <v>654</v>
      </c>
      <c r="F815" t="s">
        <v>1096</v>
      </c>
      <c r="G815" t="s">
        <v>321</v>
      </c>
      <c r="H815" t="s">
        <v>718</v>
      </c>
      <c r="I815">
        <v>45</v>
      </c>
      <c r="J815" t="s">
        <v>258</v>
      </c>
      <c r="K815" t="s">
        <v>1641</v>
      </c>
    </row>
    <row r="816" spans="1:11" x14ac:dyDescent="0.2">
      <c r="A816" t="s">
        <v>1649</v>
      </c>
      <c r="B816" s="7">
        <v>43796</v>
      </c>
      <c r="C816">
        <v>5826</v>
      </c>
      <c r="D816" t="s">
        <v>80</v>
      </c>
      <c r="E816" t="s">
        <v>654</v>
      </c>
      <c r="F816" t="s">
        <v>1096</v>
      </c>
      <c r="G816" t="s">
        <v>321</v>
      </c>
      <c r="H816" t="s">
        <v>718</v>
      </c>
      <c r="I816">
        <v>45</v>
      </c>
      <c r="J816" t="s">
        <v>258</v>
      </c>
      <c r="K816" t="s">
        <v>1641</v>
      </c>
    </row>
    <row r="817" spans="1:11" x14ac:dyDescent="0.2">
      <c r="A817" t="s">
        <v>1649</v>
      </c>
      <c r="B817" s="7">
        <v>43797</v>
      </c>
      <c r="C817">
        <v>5826</v>
      </c>
      <c r="D817" t="s">
        <v>80</v>
      </c>
      <c r="E817" t="s">
        <v>654</v>
      </c>
      <c r="F817" t="s">
        <v>1096</v>
      </c>
      <c r="G817" t="s">
        <v>321</v>
      </c>
      <c r="H817" t="s">
        <v>718</v>
      </c>
      <c r="I817">
        <v>45</v>
      </c>
      <c r="J817" t="s">
        <v>258</v>
      </c>
      <c r="K817" t="s">
        <v>1641</v>
      </c>
    </row>
    <row r="818" spans="1:11" x14ac:dyDescent="0.2">
      <c r="A818" t="s">
        <v>1649</v>
      </c>
      <c r="B818" s="7">
        <v>43798</v>
      </c>
      <c r="C818">
        <v>5826</v>
      </c>
      <c r="D818" t="s">
        <v>80</v>
      </c>
      <c r="E818" t="s">
        <v>654</v>
      </c>
      <c r="F818" t="s">
        <v>1096</v>
      </c>
      <c r="G818" t="s">
        <v>321</v>
      </c>
      <c r="H818" t="s">
        <v>718</v>
      </c>
      <c r="I818">
        <v>45</v>
      </c>
      <c r="J818" t="s">
        <v>258</v>
      </c>
      <c r="K818" t="s">
        <v>1641</v>
      </c>
    </row>
    <row r="819" spans="1:11" x14ac:dyDescent="0.2">
      <c r="A819" t="s">
        <v>1649</v>
      </c>
      <c r="B819" s="7">
        <v>43799</v>
      </c>
      <c r="C819">
        <v>5826</v>
      </c>
      <c r="D819" t="s">
        <v>80</v>
      </c>
      <c r="E819" t="s">
        <v>654</v>
      </c>
      <c r="F819" t="s">
        <v>1096</v>
      </c>
      <c r="G819" t="s">
        <v>321</v>
      </c>
      <c r="H819" t="s">
        <v>718</v>
      </c>
      <c r="I819">
        <v>45</v>
      </c>
      <c r="J819" t="s">
        <v>258</v>
      </c>
      <c r="K819" t="s">
        <v>1641</v>
      </c>
    </row>
    <row r="820" spans="1:11" x14ac:dyDescent="0.2">
      <c r="A820" t="s">
        <v>1649</v>
      </c>
      <c r="B820" s="7">
        <v>43800</v>
      </c>
      <c r="C820">
        <v>5826</v>
      </c>
      <c r="D820" t="s">
        <v>80</v>
      </c>
      <c r="E820" t="s">
        <v>654</v>
      </c>
      <c r="F820" t="s">
        <v>1096</v>
      </c>
      <c r="G820" t="s">
        <v>321</v>
      </c>
      <c r="H820" t="s">
        <v>718</v>
      </c>
      <c r="I820">
        <v>45</v>
      </c>
      <c r="J820" t="s">
        <v>258</v>
      </c>
      <c r="K820" t="s">
        <v>1642</v>
      </c>
    </row>
    <row r="821" spans="1:11" x14ac:dyDescent="0.2">
      <c r="A821" t="s">
        <v>1647</v>
      </c>
      <c r="B821" s="7">
        <v>43794</v>
      </c>
      <c r="C821">
        <v>5827</v>
      </c>
      <c r="D821" t="s">
        <v>124</v>
      </c>
      <c r="E821" t="s">
        <v>741</v>
      </c>
      <c r="F821" t="s">
        <v>1097</v>
      </c>
      <c r="G821" t="s">
        <v>309</v>
      </c>
      <c r="H821" t="s">
        <v>653</v>
      </c>
      <c r="I821">
        <v>13</v>
      </c>
      <c r="J821" t="s">
        <v>633</v>
      </c>
      <c r="K821" t="s">
        <v>259</v>
      </c>
    </row>
    <row r="822" spans="1:11" x14ac:dyDescent="0.2">
      <c r="A822" t="s">
        <v>1647</v>
      </c>
      <c r="B822" s="7">
        <v>43795</v>
      </c>
      <c r="C822">
        <v>5827</v>
      </c>
      <c r="D822" t="s">
        <v>124</v>
      </c>
      <c r="E822" t="s">
        <v>741</v>
      </c>
      <c r="F822" t="s">
        <v>1097</v>
      </c>
      <c r="G822" t="s">
        <v>309</v>
      </c>
      <c r="H822" t="s">
        <v>653</v>
      </c>
      <c r="I822">
        <v>13</v>
      </c>
      <c r="J822" t="s">
        <v>633</v>
      </c>
      <c r="K822" t="s">
        <v>1641</v>
      </c>
    </row>
    <row r="823" spans="1:11" x14ac:dyDescent="0.2">
      <c r="A823" t="s">
        <v>1647</v>
      </c>
      <c r="B823" s="7">
        <v>43796</v>
      </c>
      <c r="C823">
        <v>5827</v>
      </c>
      <c r="D823" t="s">
        <v>124</v>
      </c>
      <c r="E823" t="s">
        <v>741</v>
      </c>
      <c r="F823" t="s">
        <v>1097</v>
      </c>
      <c r="G823" t="s">
        <v>309</v>
      </c>
      <c r="H823" t="s">
        <v>653</v>
      </c>
      <c r="I823">
        <v>13</v>
      </c>
      <c r="J823" t="s">
        <v>633</v>
      </c>
      <c r="K823" t="s">
        <v>259</v>
      </c>
    </row>
    <row r="824" spans="1:11" x14ac:dyDescent="0.2">
      <c r="A824" t="s">
        <v>1647</v>
      </c>
      <c r="B824" s="7">
        <v>43797</v>
      </c>
      <c r="C824">
        <v>5827</v>
      </c>
      <c r="D824" t="s">
        <v>124</v>
      </c>
      <c r="E824" t="s">
        <v>741</v>
      </c>
      <c r="F824" t="s">
        <v>1097</v>
      </c>
      <c r="G824" t="s">
        <v>309</v>
      </c>
      <c r="H824" t="s">
        <v>653</v>
      </c>
      <c r="I824">
        <v>13</v>
      </c>
      <c r="J824" t="s">
        <v>633</v>
      </c>
      <c r="K824" t="s">
        <v>259</v>
      </c>
    </row>
    <row r="825" spans="1:11" x14ac:dyDescent="0.2">
      <c r="A825" t="s">
        <v>1647</v>
      </c>
      <c r="B825" s="7">
        <v>43798</v>
      </c>
      <c r="C825">
        <v>5827</v>
      </c>
      <c r="D825" t="s">
        <v>124</v>
      </c>
      <c r="E825" t="s">
        <v>741</v>
      </c>
      <c r="F825" t="s">
        <v>1097</v>
      </c>
      <c r="G825" t="s">
        <v>309</v>
      </c>
      <c r="H825" t="s">
        <v>653</v>
      </c>
      <c r="I825">
        <v>13</v>
      </c>
      <c r="J825" t="s">
        <v>633</v>
      </c>
      <c r="K825" t="s">
        <v>259</v>
      </c>
    </row>
    <row r="826" spans="1:11" x14ac:dyDescent="0.2">
      <c r="A826" t="s">
        <v>1647</v>
      </c>
      <c r="B826" s="7">
        <v>43799</v>
      </c>
      <c r="C826">
        <v>5827</v>
      </c>
      <c r="D826" t="s">
        <v>124</v>
      </c>
      <c r="E826" t="s">
        <v>741</v>
      </c>
      <c r="F826" t="s">
        <v>1097</v>
      </c>
      <c r="G826" t="s">
        <v>309</v>
      </c>
      <c r="H826" t="s">
        <v>653</v>
      </c>
      <c r="I826">
        <v>13</v>
      </c>
      <c r="J826" t="s">
        <v>633</v>
      </c>
      <c r="K826" t="s">
        <v>259</v>
      </c>
    </row>
    <row r="827" spans="1:11" x14ac:dyDescent="0.2">
      <c r="A827" t="s">
        <v>1647</v>
      </c>
      <c r="B827" s="7">
        <v>43800</v>
      </c>
      <c r="C827">
        <v>5827</v>
      </c>
      <c r="D827" t="s">
        <v>124</v>
      </c>
      <c r="E827" t="s">
        <v>741</v>
      </c>
      <c r="F827" t="s">
        <v>1097</v>
      </c>
      <c r="G827" t="s">
        <v>309</v>
      </c>
      <c r="H827" t="s">
        <v>653</v>
      </c>
      <c r="I827">
        <v>13</v>
      </c>
      <c r="J827" t="s">
        <v>633</v>
      </c>
      <c r="K827" t="s">
        <v>259</v>
      </c>
    </row>
    <row r="828" spans="1:11" x14ac:dyDescent="0.2">
      <c r="A828" t="s">
        <v>1652</v>
      </c>
      <c r="B828" s="7">
        <v>43794</v>
      </c>
      <c r="C828">
        <v>5832</v>
      </c>
      <c r="D828" t="s">
        <v>91</v>
      </c>
      <c r="E828" t="s">
        <v>623</v>
      </c>
      <c r="F828" t="s">
        <v>1093</v>
      </c>
      <c r="G828" t="s">
        <v>330</v>
      </c>
      <c r="H828" t="s">
        <v>619</v>
      </c>
      <c r="I828">
        <v>20</v>
      </c>
      <c r="J828" t="s">
        <v>633</v>
      </c>
      <c r="K828" t="s">
        <v>45</v>
      </c>
    </row>
    <row r="829" spans="1:11" x14ac:dyDescent="0.2">
      <c r="A829" t="s">
        <v>1652</v>
      </c>
      <c r="B829" s="7">
        <v>43795</v>
      </c>
      <c r="C829">
        <v>5832</v>
      </c>
      <c r="D829" t="s">
        <v>91</v>
      </c>
      <c r="E829" t="s">
        <v>623</v>
      </c>
      <c r="F829" t="s">
        <v>1093</v>
      </c>
      <c r="G829" t="s">
        <v>330</v>
      </c>
      <c r="H829" t="s">
        <v>619</v>
      </c>
      <c r="I829">
        <v>20</v>
      </c>
      <c r="J829" t="s">
        <v>633</v>
      </c>
      <c r="K829" t="s">
        <v>1641</v>
      </c>
    </row>
    <row r="830" spans="1:11" x14ac:dyDescent="0.2">
      <c r="A830" t="s">
        <v>1652</v>
      </c>
      <c r="B830" s="7">
        <v>43796</v>
      </c>
      <c r="C830">
        <v>5832</v>
      </c>
      <c r="D830" t="s">
        <v>91</v>
      </c>
      <c r="E830" t="s">
        <v>623</v>
      </c>
      <c r="F830" t="s">
        <v>1093</v>
      </c>
      <c r="G830" t="s">
        <v>330</v>
      </c>
      <c r="H830" t="s">
        <v>619</v>
      </c>
      <c r="I830">
        <v>20</v>
      </c>
      <c r="J830" t="s">
        <v>633</v>
      </c>
      <c r="K830" t="s">
        <v>1641</v>
      </c>
    </row>
    <row r="831" spans="1:11" x14ac:dyDescent="0.2">
      <c r="A831" t="s">
        <v>1652</v>
      </c>
      <c r="B831" s="7">
        <v>43797</v>
      </c>
      <c r="C831">
        <v>5832</v>
      </c>
      <c r="D831" t="s">
        <v>91</v>
      </c>
      <c r="E831" t="s">
        <v>623</v>
      </c>
      <c r="F831" t="s">
        <v>1093</v>
      </c>
      <c r="G831" t="s">
        <v>330</v>
      </c>
      <c r="H831" t="s">
        <v>619</v>
      </c>
      <c r="I831">
        <v>20</v>
      </c>
      <c r="J831" t="s">
        <v>633</v>
      </c>
      <c r="K831" t="s">
        <v>1641</v>
      </c>
    </row>
    <row r="832" spans="1:11" x14ac:dyDescent="0.2">
      <c r="A832" t="s">
        <v>1652</v>
      </c>
      <c r="B832" s="7">
        <v>43798</v>
      </c>
      <c r="C832">
        <v>5832</v>
      </c>
      <c r="D832" t="s">
        <v>91</v>
      </c>
      <c r="E832" t="s">
        <v>623</v>
      </c>
      <c r="F832" t="s">
        <v>1093</v>
      </c>
      <c r="G832" t="s">
        <v>330</v>
      </c>
      <c r="H832" t="s">
        <v>619</v>
      </c>
      <c r="I832">
        <v>20</v>
      </c>
      <c r="J832" t="s">
        <v>633</v>
      </c>
      <c r="K832" t="s">
        <v>1641</v>
      </c>
    </row>
    <row r="833" spans="1:11" x14ac:dyDescent="0.2">
      <c r="A833" t="s">
        <v>1652</v>
      </c>
      <c r="B833" s="7">
        <v>43799</v>
      </c>
      <c r="C833">
        <v>5832</v>
      </c>
      <c r="D833" t="s">
        <v>91</v>
      </c>
      <c r="E833" t="s">
        <v>623</v>
      </c>
      <c r="F833" t="s">
        <v>1093</v>
      </c>
      <c r="G833" t="s">
        <v>330</v>
      </c>
      <c r="H833" t="s">
        <v>619</v>
      </c>
      <c r="I833">
        <v>20</v>
      </c>
      <c r="J833" t="s">
        <v>633</v>
      </c>
      <c r="K833" t="s">
        <v>259</v>
      </c>
    </row>
    <row r="834" spans="1:11" x14ac:dyDescent="0.2">
      <c r="A834" t="s">
        <v>1652</v>
      </c>
      <c r="B834" s="7">
        <v>43800</v>
      </c>
      <c r="C834">
        <v>5832</v>
      </c>
      <c r="D834" t="s">
        <v>91</v>
      </c>
      <c r="E834" t="s">
        <v>623</v>
      </c>
      <c r="F834" t="s">
        <v>1093</v>
      </c>
      <c r="G834" t="s">
        <v>330</v>
      </c>
      <c r="H834" t="s">
        <v>619</v>
      </c>
      <c r="I834">
        <v>20</v>
      </c>
      <c r="J834" t="s">
        <v>633</v>
      </c>
      <c r="K834" t="s">
        <v>259</v>
      </c>
    </row>
    <row r="835" spans="1:11" x14ac:dyDescent="0.2">
      <c r="A835" t="s">
        <v>1653</v>
      </c>
      <c r="B835" s="7">
        <v>43794</v>
      </c>
      <c r="C835">
        <v>5835</v>
      </c>
      <c r="D835" t="s">
        <v>366</v>
      </c>
      <c r="E835" t="s">
        <v>623</v>
      </c>
      <c r="F835" t="s">
        <v>1104</v>
      </c>
      <c r="G835" t="s">
        <v>306</v>
      </c>
      <c r="H835" t="s">
        <v>715</v>
      </c>
      <c r="I835">
        <v>31</v>
      </c>
      <c r="J835" t="s">
        <v>633</v>
      </c>
      <c r="K835" t="s">
        <v>45</v>
      </c>
    </row>
    <row r="836" spans="1:11" x14ac:dyDescent="0.2">
      <c r="A836" t="s">
        <v>1653</v>
      </c>
      <c r="B836" s="7">
        <v>43795</v>
      </c>
      <c r="C836">
        <v>5835</v>
      </c>
      <c r="D836" t="s">
        <v>366</v>
      </c>
      <c r="E836" t="s">
        <v>623</v>
      </c>
      <c r="F836" t="s">
        <v>1104</v>
      </c>
      <c r="G836" t="s">
        <v>306</v>
      </c>
      <c r="H836" t="s">
        <v>715</v>
      </c>
      <c r="I836">
        <v>31</v>
      </c>
      <c r="J836" t="s">
        <v>633</v>
      </c>
      <c r="K836" t="s">
        <v>259</v>
      </c>
    </row>
    <row r="837" spans="1:11" x14ac:dyDescent="0.2">
      <c r="A837" t="s">
        <v>1653</v>
      </c>
      <c r="B837" s="7">
        <v>43796</v>
      </c>
      <c r="C837">
        <v>5835</v>
      </c>
      <c r="D837" t="s">
        <v>366</v>
      </c>
      <c r="E837" t="s">
        <v>623</v>
      </c>
      <c r="F837" t="s">
        <v>1104</v>
      </c>
      <c r="G837" t="s">
        <v>306</v>
      </c>
      <c r="H837" t="s">
        <v>715</v>
      </c>
      <c r="I837">
        <v>31</v>
      </c>
      <c r="J837" t="s">
        <v>633</v>
      </c>
      <c r="K837" t="s">
        <v>259</v>
      </c>
    </row>
    <row r="838" spans="1:11" x14ac:dyDescent="0.2">
      <c r="A838" t="s">
        <v>1653</v>
      </c>
      <c r="B838" s="7">
        <v>43797</v>
      </c>
      <c r="C838">
        <v>5835</v>
      </c>
      <c r="D838" t="s">
        <v>366</v>
      </c>
      <c r="E838" t="s">
        <v>623</v>
      </c>
      <c r="F838" t="s">
        <v>1104</v>
      </c>
      <c r="G838" t="s">
        <v>306</v>
      </c>
      <c r="H838" t="s">
        <v>715</v>
      </c>
      <c r="I838">
        <v>31</v>
      </c>
      <c r="J838" t="s">
        <v>633</v>
      </c>
      <c r="K838" t="s">
        <v>259</v>
      </c>
    </row>
    <row r="839" spans="1:11" x14ac:dyDescent="0.2">
      <c r="A839" t="s">
        <v>1653</v>
      </c>
      <c r="B839" s="7">
        <v>43798</v>
      </c>
      <c r="C839">
        <v>5835</v>
      </c>
      <c r="D839" t="s">
        <v>366</v>
      </c>
      <c r="E839" t="s">
        <v>623</v>
      </c>
      <c r="F839" t="s">
        <v>1104</v>
      </c>
      <c r="G839" t="s">
        <v>306</v>
      </c>
      <c r="H839" t="s">
        <v>715</v>
      </c>
      <c r="I839">
        <v>31</v>
      </c>
      <c r="J839" t="s">
        <v>633</v>
      </c>
      <c r="K839" t="s">
        <v>259</v>
      </c>
    </row>
    <row r="840" spans="1:11" x14ac:dyDescent="0.2">
      <c r="A840" t="s">
        <v>1653</v>
      </c>
      <c r="B840" s="7">
        <v>43799</v>
      </c>
      <c r="C840">
        <v>5835</v>
      </c>
      <c r="D840" t="s">
        <v>366</v>
      </c>
      <c r="E840" t="s">
        <v>623</v>
      </c>
      <c r="F840" t="s">
        <v>1104</v>
      </c>
      <c r="G840" t="s">
        <v>306</v>
      </c>
      <c r="H840" t="s">
        <v>715</v>
      </c>
      <c r="I840">
        <v>31</v>
      </c>
      <c r="J840" t="s">
        <v>633</v>
      </c>
      <c r="K840" t="s">
        <v>259</v>
      </c>
    </row>
    <row r="841" spans="1:11" x14ac:dyDescent="0.2">
      <c r="A841" t="s">
        <v>1653</v>
      </c>
      <c r="B841" s="7">
        <v>43800</v>
      </c>
      <c r="C841">
        <v>5835</v>
      </c>
      <c r="D841" t="s">
        <v>366</v>
      </c>
      <c r="E841" t="s">
        <v>623</v>
      </c>
      <c r="F841" t="s">
        <v>1104</v>
      </c>
      <c r="G841" t="s">
        <v>306</v>
      </c>
      <c r="H841" t="s">
        <v>715</v>
      </c>
      <c r="I841">
        <v>31</v>
      </c>
      <c r="J841" t="s">
        <v>633</v>
      </c>
      <c r="K841" t="s">
        <v>259</v>
      </c>
    </row>
    <row r="842" spans="1:11" x14ac:dyDescent="0.2">
      <c r="A842" t="s">
        <v>1652</v>
      </c>
      <c r="B842" s="7">
        <v>43794</v>
      </c>
      <c r="C842">
        <v>5836</v>
      </c>
      <c r="D842" t="s">
        <v>1105</v>
      </c>
      <c r="E842" t="s">
        <v>762</v>
      </c>
      <c r="F842" t="s">
        <v>1106</v>
      </c>
      <c r="G842" t="s">
        <v>291</v>
      </c>
      <c r="H842" t="s">
        <v>708</v>
      </c>
      <c r="I842">
        <v>3</v>
      </c>
      <c r="J842" t="s">
        <v>259</v>
      </c>
      <c r="K842" t="s">
        <v>259</v>
      </c>
    </row>
    <row r="843" spans="1:11" x14ac:dyDescent="0.2">
      <c r="A843" t="s">
        <v>1652</v>
      </c>
      <c r="B843" s="7">
        <v>43795</v>
      </c>
      <c r="C843">
        <v>5836</v>
      </c>
      <c r="D843" t="s">
        <v>1105</v>
      </c>
      <c r="E843" t="s">
        <v>762</v>
      </c>
      <c r="F843" t="s">
        <v>1106</v>
      </c>
      <c r="G843" t="s">
        <v>291</v>
      </c>
      <c r="H843" t="s">
        <v>708</v>
      </c>
      <c r="I843">
        <v>3</v>
      </c>
      <c r="J843" t="s">
        <v>259</v>
      </c>
      <c r="K843" t="s">
        <v>259</v>
      </c>
    </row>
    <row r="844" spans="1:11" x14ac:dyDescent="0.2">
      <c r="A844" t="s">
        <v>1652</v>
      </c>
      <c r="B844" s="7">
        <v>43796</v>
      </c>
      <c r="C844">
        <v>5836</v>
      </c>
      <c r="D844" t="s">
        <v>1105</v>
      </c>
      <c r="E844" t="s">
        <v>762</v>
      </c>
      <c r="F844" t="s">
        <v>1106</v>
      </c>
      <c r="G844" t="s">
        <v>291</v>
      </c>
      <c r="H844" t="s">
        <v>708</v>
      </c>
      <c r="I844">
        <v>3</v>
      </c>
      <c r="J844" t="s">
        <v>259</v>
      </c>
      <c r="K844" t="s">
        <v>259</v>
      </c>
    </row>
    <row r="845" spans="1:11" x14ac:dyDescent="0.2">
      <c r="A845" t="s">
        <v>1652</v>
      </c>
      <c r="B845" s="7">
        <v>43797</v>
      </c>
      <c r="C845">
        <v>5836</v>
      </c>
      <c r="D845" t="s">
        <v>1105</v>
      </c>
      <c r="E845" t="s">
        <v>762</v>
      </c>
      <c r="F845" t="s">
        <v>1106</v>
      </c>
      <c r="G845" t="s">
        <v>291</v>
      </c>
      <c r="H845" t="s">
        <v>708</v>
      </c>
      <c r="I845">
        <v>3</v>
      </c>
      <c r="J845" t="s">
        <v>259</v>
      </c>
      <c r="K845" t="s">
        <v>259</v>
      </c>
    </row>
    <row r="846" spans="1:11" x14ac:dyDescent="0.2">
      <c r="A846" t="s">
        <v>1652</v>
      </c>
      <c r="B846" s="7">
        <v>43798</v>
      </c>
      <c r="C846">
        <v>5836</v>
      </c>
      <c r="D846" t="s">
        <v>1105</v>
      </c>
      <c r="E846" t="s">
        <v>762</v>
      </c>
      <c r="F846" t="s">
        <v>1106</v>
      </c>
      <c r="G846" t="s">
        <v>291</v>
      </c>
      <c r="H846" t="s">
        <v>708</v>
      </c>
      <c r="I846">
        <v>3</v>
      </c>
      <c r="J846" t="s">
        <v>259</v>
      </c>
      <c r="K846" t="s">
        <v>259</v>
      </c>
    </row>
    <row r="847" spans="1:11" x14ac:dyDescent="0.2">
      <c r="A847" t="s">
        <v>1652</v>
      </c>
      <c r="B847" s="7">
        <v>43799</v>
      </c>
      <c r="C847">
        <v>5836</v>
      </c>
      <c r="D847" t="s">
        <v>1105</v>
      </c>
      <c r="E847" t="s">
        <v>762</v>
      </c>
      <c r="F847" t="s">
        <v>1106</v>
      </c>
      <c r="G847" t="s">
        <v>291</v>
      </c>
      <c r="H847" t="s">
        <v>708</v>
      </c>
      <c r="I847">
        <v>3</v>
      </c>
      <c r="J847" t="s">
        <v>259</v>
      </c>
      <c r="K847" t="s">
        <v>1641</v>
      </c>
    </row>
    <row r="848" spans="1:11" x14ac:dyDescent="0.2">
      <c r="A848" t="s">
        <v>1652</v>
      </c>
      <c r="B848" s="7">
        <v>43800</v>
      </c>
      <c r="C848">
        <v>5836</v>
      </c>
      <c r="D848" t="s">
        <v>1105</v>
      </c>
      <c r="E848" t="s">
        <v>762</v>
      </c>
      <c r="F848" t="s">
        <v>1106</v>
      </c>
      <c r="G848" t="s">
        <v>291</v>
      </c>
      <c r="H848" t="s">
        <v>708</v>
      </c>
      <c r="I848">
        <v>3</v>
      </c>
      <c r="J848" t="s">
        <v>259</v>
      </c>
      <c r="K848" t="s">
        <v>259</v>
      </c>
    </row>
    <row r="849" spans="1:11" x14ac:dyDescent="0.2">
      <c r="A849" t="s">
        <v>1652</v>
      </c>
      <c r="B849" s="7">
        <v>43794</v>
      </c>
      <c r="C849">
        <v>5840</v>
      </c>
      <c r="D849" t="s">
        <v>362</v>
      </c>
      <c r="E849" t="s">
        <v>648</v>
      </c>
      <c r="F849" t="s">
        <v>1112</v>
      </c>
      <c r="G849" t="s">
        <v>295</v>
      </c>
      <c r="H849" t="s">
        <v>42</v>
      </c>
      <c r="I849">
        <v>0</v>
      </c>
      <c r="J849" t="s">
        <v>259</v>
      </c>
      <c r="K849" t="s">
        <v>259</v>
      </c>
    </row>
    <row r="850" spans="1:11" x14ac:dyDescent="0.2">
      <c r="A850" t="s">
        <v>1645</v>
      </c>
      <c r="B850" s="7">
        <v>43794</v>
      </c>
      <c r="C850">
        <v>5843</v>
      </c>
      <c r="D850" t="s">
        <v>127</v>
      </c>
      <c r="E850" t="s">
        <v>623</v>
      </c>
      <c r="F850" t="s">
        <v>1113</v>
      </c>
      <c r="G850" t="s">
        <v>292</v>
      </c>
      <c r="H850" t="s">
        <v>704</v>
      </c>
      <c r="I850">
        <v>3</v>
      </c>
      <c r="J850" t="s">
        <v>620</v>
      </c>
      <c r="K850" t="s">
        <v>259</v>
      </c>
    </row>
    <row r="851" spans="1:11" x14ac:dyDescent="0.2">
      <c r="A851" t="s">
        <v>1645</v>
      </c>
      <c r="B851" s="7">
        <v>43795</v>
      </c>
      <c r="C851">
        <v>5843</v>
      </c>
      <c r="D851" t="s">
        <v>127</v>
      </c>
      <c r="E851" t="s">
        <v>623</v>
      </c>
      <c r="F851" t="s">
        <v>1113</v>
      </c>
      <c r="G851" t="s">
        <v>292</v>
      </c>
      <c r="H851" t="s">
        <v>704</v>
      </c>
      <c r="I851">
        <v>3</v>
      </c>
      <c r="J851" t="s">
        <v>620</v>
      </c>
      <c r="K851" t="s">
        <v>259</v>
      </c>
    </row>
    <row r="852" spans="1:11" x14ac:dyDescent="0.2">
      <c r="A852" t="s">
        <v>1645</v>
      </c>
      <c r="B852" s="7">
        <v>43796</v>
      </c>
      <c r="C852">
        <v>5843</v>
      </c>
      <c r="D852" t="s">
        <v>127</v>
      </c>
      <c r="E852" t="s">
        <v>623</v>
      </c>
      <c r="F852" t="s">
        <v>1113</v>
      </c>
      <c r="G852" t="s">
        <v>292</v>
      </c>
      <c r="H852" t="s">
        <v>704</v>
      </c>
      <c r="I852">
        <v>3</v>
      </c>
      <c r="J852" t="s">
        <v>620</v>
      </c>
      <c r="K852" t="s">
        <v>1641</v>
      </c>
    </row>
    <row r="853" spans="1:11" x14ac:dyDescent="0.2">
      <c r="A853" t="s">
        <v>1645</v>
      </c>
      <c r="B853" s="7">
        <v>43797</v>
      </c>
      <c r="C853">
        <v>5843</v>
      </c>
      <c r="D853" t="s">
        <v>127</v>
      </c>
      <c r="E853" t="s">
        <v>623</v>
      </c>
      <c r="F853" t="s">
        <v>1113</v>
      </c>
      <c r="G853" t="s">
        <v>292</v>
      </c>
      <c r="H853" t="s">
        <v>704</v>
      </c>
      <c r="I853">
        <v>3</v>
      </c>
      <c r="J853" t="s">
        <v>620</v>
      </c>
      <c r="K853" t="s">
        <v>259</v>
      </c>
    </row>
    <row r="854" spans="1:11" x14ac:dyDescent="0.2">
      <c r="A854" t="s">
        <v>1645</v>
      </c>
      <c r="B854" s="7">
        <v>43798</v>
      </c>
      <c r="C854">
        <v>5843</v>
      </c>
      <c r="D854" t="s">
        <v>127</v>
      </c>
      <c r="E854" t="s">
        <v>623</v>
      </c>
      <c r="F854" t="s">
        <v>1113</v>
      </c>
      <c r="G854" t="s">
        <v>292</v>
      </c>
      <c r="H854" t="s">
        <v>704</v>
      </c>
      <c r="I854">
        <v>3</v>
      </c>
      <c r="J854" t="s">
        <v>620</v>
      </c>
      <c r="K854" t="s">
        <v>259</v>
      </c>
    </row>
    <row r="855" spans="1:11" x14ac:dyDescent="0.2">
      <c r="A855" t="s">
        <v>1645</v>
      </c>
      <c r="B855" s="7">
        <v>43799</v>
      </c>
      <c r="C855">
        <v>5843</v>
      </c>
      <c r="D855" t="s">
        <v>127</v>
      </c>
      <c r="E855" t="s">
        <v>623</v>
      </c>
      <c r="F855" t="s">
        <v>1113</v>
      </c>
      <c r="G855" t="s">
        <v>292</v>
      </c>
      <c r="H855" t="s">
        <v>704</v>
      </c>
      <c r="I855">
        <v>3</v>
      </c>
      <c r="J855" t="s">
        <v>620</v>
      </c>
      <c r="K855" t="s">
        <v>259</v>
      </c>
    </row>
    <row r="856" spans="1:11" x14ac:dyDescent="0.2">
      <c r="A856" t="s">
        <v>1645</v>
      </c>
      <c r="B856" s="7">
        <v>43800</v>
      </c>
      <c r="C856">
        <v>5843</v>
      </c>
      <c r="D856" t="s">
        <v>127</v>
      </c>
      <c r="E856" t="s">
        <v>623</v>
      </c>
      <c r="F856" t="s">
        <v>1113</v>
      </c>
      <c r="G856" t="s">
        <v>292</v>
      </c>
      <c r="H856" t="s">
        <v>704</v>
      </c>
      <c r="I856">
        <v>3</v>
      </c>
      <c r="J856" t="s">
        <v>620</v>
      </c>
      <c r="K856" t="s">
        <v>259</v>
      </c>
    </row>
    <row r="857" spans="1:11" x14ac:dyDescent="0.2">
      <c r="A857" t="s">
        <v>1650</v>
      </c>
      <c r="B857" s="7">
        <v>43794</v>
      </c>
      <c r="C857">
        <v>5855</v>
      </c>
      <c r="D857" t="s">
        <v>129</v>
      </c>
      <c r="E857" t="s">
        <v>626</v>
      </c>
      <c r="F857" t="s">
        <v>1130</v>
      </c>
      <c r="G857" t="s">
        <v>316</v>
      </c>
      <c r="H857" t="s">
        <v>688</v>
      </c>
      <c r="I857">
        <v>13</v>
      </c>
      <c r="J857" t="s">
        <v>45</v>
      </c>
      <c r="K857" t="s">
        <v>1641</v>
      </c>
    </row>
    <row r="858" spans="1:11" x14ac:dyDescent="0.2">
      <c r="A858" t="s">
        <v>1650</v>
      </c>
      <c r="B858" s="7">
        <v>43795</v>
      </c>
      <c r="C858">
        <v>5855</v>
      </c>
      <c r="D858" t="s">
        <v>129</v>
      </c>
      <c r="E858" t="s">
        <v>626</v>
      </c>
      <c r="F858" t="s">
        <v>1130</v>
      </c>
      <c r="G858" t="s">
        <v>316</v>
      </c>
      <c r="H858" t="s">
        <v>688</v>
      </c>
      <c r="I858">
        <v>13</v>
      </c>
      <c r="J858" t="s">
        <v>45</v>
      </c>
      <c r="K858" t="s">
        <v>45</v>
      </c>
    </row>
    <row r="859" spans="1:11" x14ac:dyDescent="0.2">
      <c r="A859" t="s">
        <v>1650</v>
      </c>
      <c r="B859" s="7">
        <v>43796</v>
      </c>
      <c r="C859">
        <v>5855</v>
      </c>
      <c r="D859" t="s">
        <v>129</v>
      </c>
      <c r="E859" t="s">
        <v>626</v>
      </c>
      <c r="F859" t="s">
        <v>1130</v>
      </c>
      <c r="G859" t="s">
        <v>316</v>
      </c>
      <c r="H859" t="s">
        <v>688</v>
      </c>
      <c r="I859">
        <v>13</v>
      </c>
      <c r="J859" t="s">
        <v>45</v>
      </c>
      <c r="K859" t="s">
        <v>1641</v>
      </c>
    </row>
    <row r="860" spans="1:11" x14ac:dyDescent="0.2">
      <c r="A860" t="s">
        <v>1650</v>
      </c>
      <c r="B860" s="7">
        <v>43797</v>
      </c>
      <c r="C860">
        <v>5855</v>
      </c>
      <c r="D860" t="s">
        <v>129</v>
      </c>
      <c r="E860" t="s">
        <v>626</v>
      </c>
      <c r="F860" t="s">
        <v>1130</v>
      </c>
      <c r="G860" t="s">
        <v>316</v>
      </c>
      <c r="H860" t="s">
        <v>688</v>
      </c>
      <c r="I860">
        <v>13</v>
      </c>
      <c r="J860" t="s">
        <v>45</v>
      </c>
      <c r="K860" t="s">
        <v>45</v>
      </c>
    </row>
    <row r="861" spans="1:11" x14ac:dyDescent="0.2">
      <c r="A861" t="s">
        <v>1650</v>
      </c>
      <c r="B861" s="7">
        <v>43798</v>
      </c>
      <c r="C861">
        <v>5855</v>
      </c>
      <c r="D861" t="s">
        <v>129</v>
      </c>
      <c r="E861" t="s">
        <v>626</v>
      </c>
      <c r="F861" t="s">
        <v>1130</v>
      </c>
      <c r="G861" t="s">
        <v>316</v>
      </c>
      <c r="H861" t="s">
        <v>688</v>
      </c>
      <c r="I861">
        <v>13</v>
      </c>
      <c r="J861" t="s">
        <v>45</v>
      </c>
      <c r="K861" t="s">
        <v>1642</v>
      </c>
    </row>
    <row r="862" spans="1:11" x14ac:dyDescent="0.2">
      <c r="A862" t="s">
        <v>1650</v>
      </c>
      <c r="B862" s="7">
        <v>43799</v>
      </c>
      <c r="C862">
        <v>5855</v>
      </c>
      <c r="D862" t="s">
        <v>129</v>
      </c>
      <c r="E862" t="s">
        <v>626</v>
      </c>
      <c r="F862" t="s">
        <v>1130</v>
      </c>
      <c r="G862" t="s">
        <v>316</v>
      </c>
      <c r="H862" t="s">
        <v>688</v>
      </c>
      <c r="I862">
        <v>13</v>
      </c>
      <c r="J862" t="s">
        <v>45</v>
      </c>
      <c r="K862" t="s">
        <v>45</v>
      </c>
    </row>
    <row r="863" spans="1:11" x14ac:dyDescent="0.2">
      <c r="A863" t="s">
        <v>1650</v>
      </c>
      <c r="B863" s="7">
        <v>43800</v>
      </c>
      <c r="C863">
        <v>5855</v>
      </c>
      <c r="D863" t="s">
        <v>129</v>
      </c>
      <c r="E863" t="s">
        <v>626</v>
      </c>
      <c r="F863" t="s">
        <v>1130</v>
      </c>
      <c r="G863" t="s">
        <v>316</v>
      </c>
      <c r="H863" t="s">
        <v>688</v>
      </c>
      <c r="I863">
        <v>13</v>
      </c>
      <c r="J863" t="s">
        <v>45</v>
      </c>
      <c r="K863" t="s">
        <v>45</v>
      </c>
    </row>
    <row r="864" spans="1:11" x14ac:dyDescent="0.2">
      <c r="A864" t="s">
        <v>1647</v>
      </c>
      <c r="B864" s="7">
        <v>43794</v>
      </c>
      <c r="C864">
        <v>5958</v>
      </c>
      <c r="D864" t="s">
        <v>68</v>
      </c>
      <c r="E864" t="s">
        <v>654</v>
      </c>
      <c r="F864" t="s">
        <v>1190</v>
      </c>
      <c r="G864" t="s">
        <v>324</v>
      </c>
      <c r="H864" t="s">
        <v>625</v>
      </c>
      <c r="I864">
        <v>22</v>
      </c>
      <c r="J864" t="s">
        <v>45</v>
      </c>
      <c r="K864" t="s">
        <v>1641</v>
      </c>
    </row>
    <row r="865" spans="1:11" x14ac:dyDescent="0.2">
      <c r="A865" t="s">
        <v>1647</v>
      </c>
      <c r="B865" s="7">
        <v>43795</v>
      </c>
      <c r="C865">
        <v>5958</v>
      </c>
      <c r="D865" t="s">
        <v>68</v>
      </c>
      <c r="E865" t="s">
        <v>654</v>
      </c>
      <c r="F865" t="s">
        <v>1190</v>
      </c>
      <c r="G865" t="s">
        <v>324</v>
      </c>
      <c r="H865" t="s">
        <v>625</v>
      </c>
      <c r="I865">
        <v>22</v>
      </c>
      <c r="J865" t="s">
        <v>45</v>
      </c>
      <c r="K865" t="s">
        <v>1641</v>
      </c>
    </row>
    <row r="866" spans="1:11" x14ac:dyDescent="0.2">
      <c r="A866" t="s">
        <v>1647</v>
      </c>
      <c r="B866" s="7">
        <v>43796</v>
      </c>
      <c r="C866">
        <v>5958</v>
      </c>
      <c r="D866" t="s">
        <v>68</v>
      </c>
      <c r="E866" t="s">
        <v>654</v>
      </c>
      <c r="F866" t="s">
        <v>1190</v>
      </c>
      <c r="G866" t="s">
        <v>324</v>
      </c>
      <c r="H866" t="s">
        <v>625</v>
      </c>
      <c r="I866">
        <v>22</v>
      </c>
      <c r="J866" t="s">
        <v>45</v>
      </c>
      <c r="K866" t="s">
        <v>1641</v>
      </c>
    </row>
    <row r="867" spans="1:11" x14ac:dyDescent="0.2">
      <c r="A867" t="s">
        <v>1647</v>
      </c>
      <c r="B867" s="7">
        <v>43797</v>
      </c>
      <c r="C867">
        <v>5958</v>
      </c>
      <c r="D867" t="s">
        <v>68</v>
      </c>
      <c r="E867" t="s">
        <v>654</v>
      </c>
      <c r="F867" t="s">
        <v>1190</v>
      </c>
      <c r="G867" t="s">
        <v>324</v>
      </c>
      <c r="H867" t="s">
        <v>625</v>
      </c>
      <c r="I867">
        <v>22</v>
      </c>
      <c r="J867" t="s">
        <v>45</v>
      </c>
      <c r="K867" t="s">
        <v>1641</v>
      </c>
    </row>
    <row r="868" spans="1:11" x14ac:dyDescent="0.2">
      <c r="A868" t="s">
        <v>1647</v>
      </c>
      <c r="B868" s="7">
        <v>43798</v>
      </c>
      <c r="C868">
        <v>5958</v>
      </c>
      <c r="D868" t="s">
        <v>68</v>
      </c>
      <c r="E868" t="s">
        <v>654</v>
      </c>
      <c r="F868" t="s">
        <v>1190</v>
      </c>
      <c r="G868" t="s">
        <v>324</v>
      </c>
      <c r="H868" t="s">
        <v>625</v>
      </c>
      <c r="I868">
        <v>22</v>
      </c>
      <c r="J868" t="s">
        <v>45</v>
      </c>
      <c r="K868" t="s">
        <v>1642</v>
      </c>
    </row>
    <row r="869" spans="1:11" x14ac:dyDescent="0.2">
      <c r="A869" t="s">
        <v>1647</v>
      </c>
      <c r="B869" s="7">
        <v>43799</v>
      </c>
      <c r="C869">
        <v>5958</v>
      </c>
      <c r="D869" t="s">
        <v>68</v>
      </c>
      <c r="E869" t="s">
        <v>654</v>
      </c>
      <c r="F869" t="s">
        <v>1190</v>
      </c>
      <c r="G869" t="s">
        <v>324</v>
      </c>
      <c r="H869" t="s">
        <v>625</v>
      </c>
      <c r="I869">
        <v>22</v>
      </c>
      <c r="J869" t="s">
        <v>45</v>
      </c>
      <c r="K869" t="s">
        <v>1642</v>
      </c>
    </row>
    <row r="870" spans="1:11" x14ac:dyDescent="0.2">
      <c r="A870" t="s">
        <v>1647</v>
      </c>
      <c r="B870" s="7">
        <v>43800</v>
      </c>
      <c r="C870">
        <v>5958</v>
      </c>
      <c r="D870" t="s">
        <v>68</v>
      </c>
      <c r="E870" t="s">
        <v>654</v>
      </c>
      <c r="F870" t="s">
        <v>1190</v>
      </c>
      <c r="G870" t="s">
        <v>324</v>
      </c>
      <c r="H870" t="s">
        <v>625</v>
      </c>
      <c r="I870">
        <v>22</v>
      </c>
      <c r="J870" t="s">
        <v>45</v>
      </c>
      <c r="K870" t="s">
        <v>1642</v>
      </c>
    </row>
    <row r="871" spans="1:11" x14ac:dyDescent="0.2">
      <c r="A871" t="s">
        <v>1645</v>
      </c>
      <c r="B871" s="7">
        <v>43794</v>
      </c>
      <c r="C871">
        <v>5959</v>
      </c>
      <c r="D871" t="s">
        <v>376</v>
      </c>
      <c r="E871" t="s">
        <v>676</v>
      </c>
      <c r="F871" t="s">
        <v>1191</v>
      </c>
      <c r="G871" t="s">
        <v>325</v>
      </c>
      <c r="H871" t="s">
        <v>673</v>
      </c>
      <c r="I871">
        <v>35</v>
      </c>
      <c r="J871" t="s">
        <v>259</v>
      </c>
      <c r="K871" t="s">
        <v>357</v>
      </c>
    </row>
    <row r="872" spans="1:11" x14ac:dyDescent="0.2">
      <c r="A872" t="s">
        <v>1645</v>
      </c>
      <c r="B872" s="7">
        <v>43795</v>
      </c>
      <c r="C872">
        <v>5959</v>
      </c>
      <c r="D872" t="s">
        <v>376</v>
      </c>
      <c r="E872" t="s">
        <v>676</v>
      </c>
      <c r="F872" t="s">
        <v>1191</v>
      </c>
      <c r="G872" t="s">
        <v>325</v>
      </c>
      <c r="H872" t="s">
        <v>673</v>
      </c>
      <c r="I872">
        <v>35</v>
      </c>
      <c r="J872" t="s">
        <v>259</v>
      </c>
      <c r="K872" t="s">
        <v>357</v>
      </c>
    </row>
    <row r="873" spans="1:11" x14ac:dyDescent="0.2">
      <c r="A873" t="s">
        <v>1645</v>
      </c>
      <c r="B873" s="7">
        <v>43796</v>
      </c>
      <c r="C873">
        <v>5959</v>
      </c>
      <c r="D873" t="s">
        <v>376</v>
      </c>
      <c r="E873" t="s">
        <v>676</v>
      </c>
      <c r="F873" t="s">
        <v>1191</v>
      </c>
      <c r="G873" t="s">
        <v>325</v>
      </c>
      <c r="H873" t="s">
        <v>673</v>
      </c>
      <c r="I873">
        <v>35</v>
      </c>
      <c r="J873" t="s">
        <v>259</v>
      </c>
      <c r="K873" t="s">
        <v>357</v>
      </c>
    </row>
    <row r="874" spans="1:11" x14ac:dyDescent="0.2">
      <c r="A874" t="s">
        <v>1645</v>
      </c>
      <c r="B874" s="7">
        <v>43797</v>
      </c>
      <c r="C874">
        <v>5959</v>
      </c>
      <c r="D874" t="s">
        <v>376</v>
      </c>
      <c r="E874" t="s">
        <v>676</v>
      </c>
      <c r="F874" t="s">
        <v>1191</v>
      </c>
      <c r="G874" t="s">
        <v>325</v>
      </c>
      <c r="H874" t="s">
        <v>673</v>
      </c>
      <c r="I874">
        <v>35</v>
      </c>
      <c r="J874" t="s">
        <v>259</v>
      </c>
      <c r="K874" t="s">
        <v>357</v>
      </c>
    </row>
    <row r="875" spans="1:11" x14ac:dyDescent="0.2">
      <c r="A875" t="s">
        <v>1645</v>
      </c>
      <c r="B875" s="7">
        <v>43798</v>
      </c>
      <c r="C875">
        <v>5959</v>
      </c>
      <c r="D875" t="s">
        <v>376</v>
      </c>
      <c r="E875" t="s">
        <v>676</v>
      </c>
      <c r="F875" t="s">
        <v>1191</v>
      </c>
      <c r="G875" t="s">
        <v>325</v>
      </c>
      <c r="H875" t="s">
        <v>673</v>
      </c>
      <c r="I875">
        <v>35</v>
      </c>
      <c r="J875" t="s">
        <v>259</v>
      </c>
      <c r="K875" t="s">
        <v>357</v>
      </c>
    </row>
    <row r="876" spans="1:11" x14ac:dyDescent="0.2">
      <c r="A876" t="s">
        <v>1645</v>
      </c>
      <c r="B876" s="7">
        <v>43799</v>
      </c>
      <c r="C876">
        <v>5959</v>
      </c>
      <c r="D876" t="s">
        <v>376</v>
      </c>
      <c r="E876" t="s">
        <v>676</v>
      </c>
      <c r="F876" t="s">
        <v>1191</v>
      </c>
      <c r="G876" t="s">
        <v>325</v>
      </c>
      <c r="H876" t="s">
        <v>673</v>
      </c>
      <c r="I876">
        <v>35</v>
      </c>
      <c r="J876" t="s">
        <v>259</v>
      </c>
      <c r="K876" t="s">
        <v>357</v>
      </c>
    </row>
    <row r="877" spans="1:11" x14ac:dyDescent="0.2">
      <c r="A877" t="s">
        <v>1645</v>
      </c>
      <c r="B877" s="7">
        <v>43800</v>
      </c>
      <c r="C877">
        <v>5959</v>
      </c>
      <c r="D877" t="s">
        <v>376</v>
      </c>
      <c r="E877" t="s">
        <v>676</v>
      </c>
      <c r="F877" t="s">
        <v>1191</v>
      </c>
      <c r="G877" t="s">
        <v>325</v>
      </c>
      <c r="H877" t="s">
        <v>673</v>
      </c>
      <c r="I877">
        <v>35</v>
      </c>
      <c r="J877" t="s">
        <v>259</v>
      </c>
      <c r="K877" t="s">
        <v>357</v>
      </c>
    </row>
    <row r="878" spans="1:11" x14ac:dyDescent="0.2">
      <c r="A878" t="s">
        <v>1646</v>
      </c>
      <c r="B878" s="7">
        <v>43794</v>
      </c>
      <c r="C878">
        <v>6014</v>
      </c>
      <c r="D878" t="s">
        <v>38</v>
      </c>
      <c r="E878" t="s">
        <v>640</v>
      </c>
      <c r="F878" t="s">
        <v>1192</v>
      </c>
      <c r="G878" t="s">
        <v>315</v>
      </c>
      <c r="H878" t="s">
        <v>662</v>
      </c>
      <c r="I878">
        <v>77</v>
      </c>
      <c r="J878" t="s">
        <v>620</v>
      </c>
      <c r="K878" t="s">
        <v>1641</v>
      </c>
    </row>
    <row r="879" spans="1:11" x14ac:dyDescent="0.2">
      <c r="A879" t="s">
        <v>1646</v>
      </c>
      <c r="B879" s="7">
        <v>43795</v>
      </c>
      <c r="C879">
        <v>6014</v>
      </c>
      <c r="D879" t="s">
        <v>38</v>
      </c>
      <c r="E879" t="s">
        <v>640</v>
      </c>
      <c r="F879" t="s">
        <v>1192</v>
      </c>
      <c r="G879" t="s">
        <v>315</v>
      </c>
      <c r="H879" t="s">
        <v>662</v>
      </c>
      <c r="I879">
        <v>77</v>
      </c>
      <c r="J879" t="s">
        <v>620</v>
      </c>
      <c r="K879" t="s">
        <v>259</v>
      </c>
    </row>
    <row r="880" spans="1:11" x14ac:dyDescent="0.2">
      <c r="A880" t="s">
        <v>1646</v>
      </c>
      <c r="B880" s="7">
        <v>43796</v>
      </c>
      <c r="C880">
        <v>6014</v>
      </c>
      <c r="D880" t="s">
        <v>38</v>
      </c>
      <c r="E880" t="s">
        <v>640</v>
      </c>
      <c r="F880" t="s">
        <v>1192</v>
      </c>
      <c r="G880" t="s">
        <v>315</v>
      </c>
      <c r="H880" t="s">
        <v>662</v>
      </c>
      <c r="I880">
        <v>77</v>
      </c>
      <c r="J880" t="s">
        <v>620</v>
      </c>
      <c r="K880" t="s">
        <v>1641</v>
      </c>
    </row>
    <row r="881" spans="1:11" x14ac:dyDescent="0.2">
      <c r="A881" t="s">
        <v>1646</v>
      </c>
      <c r="B881" s="7">
        <v>43797</v>
      </c>
      <c r="C881">
        <v>6014</v>
      </c>
      <c r="D881" t="s">
        <v>38</v>
      </c>
      <c r="E881" t="s">
        <v>640</v>
      </c>
      <c r="F881" t="s">
        <v>1192</v>
      </c>
      <c r="G881" t="s">
        <v>315</v>
      </c>
      <c r="H881" t="s">
        <v>662</v>
      </c>
      <c r="I881">
        <v>77</v>
      </c>
      <c r="J881" t="s">
        <v>620</v>
      </c>
      <c r="K881" t="s">
        <v>1641</v>
      </c>
    </row>
    <row r="882" spans="1:11" x14ac:dyDescent="0.2">
      <c r="A882" t="s">
        <v>1646</v>
      </c>
      <c r="B882" s="7">
        <v>43798</v>
      </c>
      <c r="C882">
        <v>6014</v>
      </c>
      <c r="D882" t="s">
        <v>38</v>
      </c>
      <c r="E882" t="s">
        <v>640</v>
      </c>
      <c r="F882" t="s">
        <v>1192</v>
      </c>
      <c r="G882" t="s">
        <v>315</v>
      </c>
      <c r="H882" t="s">
        <v>662</v>
      </c>
      <c r="I882">
        <v>77</v>
      </c>
      <c r="J882" t="s">
        <v>620</v>
      </c>
      <c r="K882" t="s">
        <v>258</v>
      </c>
    </row>
    <row r="883" spans="1:11" x14ac:dyDescent="0.2">
      <c r="A883" t="s">
        <v>1646</v>
      </c>
      <c r="B883" s="7">
        <v>43799</v>
      </c>
      <c r="C883">
        <v>6014</v>
      </c>
      <c r="D883" t="s">
        <v>38</v>
      </c>
      <c r="E883" t="s">
        <v>640</v>
      </c>
      <c r="F883" t="s">
        <v>1192</v>
      </c>
      <c r="G883" t="s">
        <v>315</v>
      </c>
      <c r="H883" t="s">
        <v>662</v>
      </c>
      <c r="I883">
        <v>77</v>
      </c>
      <c r="J883" t="s">
        <v>620</v>
      </c>
      <c r="K883" t="s">
        <v>1641</v>
      </c>
    </row>
    <row r="884" spans="1:11" x14ac:dyDescent="0.2">
      <c r="A884" t="s">
        <v>1646</v>
      </c>
      <c r="B884" s="7">
        <v>43800</v>
      </c>
      <c r="C884">
        <v>6014</v>
      </c>
      <c r="D884" t="s">
        <v>38</v>
      </c>
      <c r="E884" t="s">
        <v>640</v>
      </c>
      <c r="F884" t="s">
        <v>1192</v>
      </c>
      <c r="G884" t="s">
        <v>315</v>
      </c>
      <c r="H884" t="s">
        <v>662</v>
      </c>
      <c r="I884">
        <v>77</v>
      </c>
      <c r="J884" t="s">
        <v>620</v>
      </c>
      <c r="K884" t="s">
        <v>258</v>
      </c>
    </row>
    <row r="885" spans="1:11" x14ac:dyDescent="0.2">
      <c r="A885" t="s">
        <v>1645</v>
      </c>
      <c r="B885" s="7">
        <v>43794</v>
      </c>
      <c r="C885">
        <v>6015</v>
      </c>
      <c r="D885" t="s">
        <v>176</v>
      </c>
      <c r="E885" t="s">
        <v>623</v>
      </c>
      <c r="F885" t="s">
        <v>1193</v>
      </c>
      <c r="G885" t="s">
        <v>310</v>
      </c>
      <c r="H885" t="s">
        <v>668</v>
      </c>
      <c r="I885">
        <v>13</v>
      </c>
      <c r="J885" t="s">
        <v>633</v>
      </c>
      <c r="K885" t="s">
        <v>45</v>
      </c>
    </row>
    <row r="886" spans="1:11" x14ac:dyDescent="0.2">
      <c r="A886" t="s">
        <v>1645</v>
      </c>
      <c r="B886" s="7">
        <v>43795</v>
      </c>
      <c r="C886">
        <v>6015</v>
      </c>
      <c r="D886" t="s">
        <v>176</v>
      </c>
      <c r="E886" t="s">
        <v>623</v>
      </c>
      <c r="F886" t="s">
        <v>1193</v>
      </c>
      <c r="G886" t="s">
        <v>310</v>
      </c>
      <c r="H886" t="s">
        <v>668</v>
      </c>
      <c r="I886">
        <v>13</v>
      </c>
      <c r="J886" t="s">
        <v>633</v>
      </c>
      <c r="K886" t="s">
        <v>1641</v>
      </c>
    </row>
    <row r="887" spans="1:11" x14ac:dyDescent="0.2">
      <c r="A887" t="s">
        <v>1645</v>
      </c>
      <c r="B887" s="7">
        <v>43796</v>
      </c>
      <c r="C887">
        <v>6015</v>
      </c>
      <c r="D887" t="s">
        <v>176</v>
      </c>
      <c r="E887" t="s">
        <v>623</v>
      </c>
      <c r="F887" t="s">
        <v>1193</v>
      </c>
      <c r="G887" t="s">
        <v>310</v>
      </c>
      <c r="H887" t="s">
        <v>668</v>
      </c>
      <c r="I887">
        <v>13</v>
      </c>
      <c r="J887" t="s">
        <v>633</v>
      </c>
      <c r="K887" t="s">
        <v>259</v>
      </c>
    </row>
    <row r="888" spans="1:11" x14ac:dyDescent="0.2">
      <c r="A888" t="s">
        <v>1645</v>
      </c>
      <c r="B888" s="7">
        <v>43797</v>
      </c>
      <c r="C888">
        <v>6015</v>
      </c>
      <c r="D888" t="s">
        <v>176</v>
      </c>
      <c r="E888" t="s">
        <v>623</v>
      </c>
      <c r="F888" t="s">
        <v>1193</v>
      </c>
      <c r="G888" t="s">
        <v>310</v>
      </c>
      <c r="H888" t="s">
        <v>668</v>
      </c>
      <c r="I888">
        <v>13</v>
      </c>
      <c r="J888" t="s">
        <v>633</v>
      </c>
      <c r="K888" t="s">
        <v>1641</v>
      </c>
    </row>
    <row r="889" spans="1:11" x14ac:dyDescent="0.2">
      <c r="A889" t="s">
        <v>1645</v>
      </c>
      <c r="B889" s="7">
        <v>43798</v>
      </c>
      <c r="C889">
        <v>6015</v>
      </c>
      <c r="D889" t="s">
        <v>176</v>
      </c>
      <c r="E889" t="s">
        <v>623</v>
      </c>
      <c r="F889" t="s">
        <v>1193</v>
      </c>
      <c r="G889" t="s">
        <v>310</v>
      </c>
      <c r="H889" t="s">
        <v>668</v>
      </c>
      <c r="I889">
        <v>13</v>
      </c>
      <c r="J889" t="s">
        <v>633</v>
      </c>
      <c r="K889" t="s">
        <v>1641</v>
      </c>
    </row>
    <row r="890" spans="1:11" x14ac:dyDescent="0.2">
      <c r="A890" t="s">
        <v>1645</v>
      </c>
      <c r="B890" s="7">
        <v>43799</v>
      </c>
      <c r="C890">
        <v>6015</v>
      </c>
      <c r="D890" t="s">
        <v>176</v>
      </c>
      <c r="E890" t="s">
        <v>623</v>
      </c>
      <c r="F890" t="s">
        <v>1193</v>
      </c>
      <c r="G890" t="s">
        <v>310</v>
      </c>
      <c r="H890" t="s">
        <v>668</v>
      </c>
      <c r="I890">
        <v>13</v>
      </c>
      <c r="J890" t="s">
        <v>633</v>
      </c>
      <c r="K890" t="s">
        <v>1641</v>
      </c>
    </row>
    <row r="891" spans="1:11" x14ac:dyDescent="0.2">
      <c r="A891" t="s">
        <v>1645</v>
      </c>
      <c r="B891" s="7">
        <v>43800</v>
      </c>
      <c r="C891">
        <v>6015</v>
      </c>
      <c r="D891" t="s">
        <v>176</v>
      </c>
      <c r="E891" t="s">
        <v>623</v>
      </c>
      <c r="F891" t="s">
        <v>1193</v>
      </c>
      <c r="G891" t="s">
        <v>310</v>
      </c>
      <c r="H891" t="s">
        <v>668</v>
      </c>
      <c r="I891">
        <v>13</v>
      </c>
      <c r="J891" t="s">
        <v>633</v>
      </c>
      <c r="K891" t="s">
        <v>259</v>
      </c>
    </row>
    <row r="892" spans="1:11" x14ac:dyDescent="0.2">
      <c r="A892" t="s">
        <v>1649</v>
      </c>
      <c r="B892" s="7">
        <v>43794</v>
      </c>
      <c r="C892">
        <v>6016</v>
      </c>
      <c r="D892" t="s">
        <v>50</v>
      </c>
      <c r="E892" t="s">
        <v>626</v>
      </c>
      <c r="F892" t="s">
        <v>723</v>
      </c>
      <c r="G892" t="s">
        <v>330</v>
      </c>
      <c r="H892" t="s">
        <v>619</v>
      </c>
      <c r="I892">
        <v>11</v>
      </c>
      <c r="J892" t="s">
        <v>258</v>
      </c>
      <c r="K892" t="s">
        <v>1642</v>
      </c>
    </row>
    <row r="893" spans="1:11" x14ac:dyDescent="0.2">
      <c r="A893" t="s">
        <v>1649</v>
      </c>
      <c r="B893" s="7">
        <v>43795</v>
      </c>
      <c r="C893">
        <v>6016</v>
      </c>
      <c r="D893" t="s">
        <v>50</v>
      </c>
      <c r="E893" t="s">
        <v>626</v>
      </c>
      <c r="F893" t="s">
        <v>723</v>
      </c>
      <c r="G893" t="s">
        <v>330</v>
      </c>
      <c r="H893" t="s">
        <v>619</v>
      </c>
      <c r="I893">
        <v>11</v>
      </c>
      <c r="J893" t="s">
        <v>258</v>
      </c>
      <c r="K893" t="s">
        <v>1642</v>
      </c>
    </row>
    <row r="894" spans="1:11" x14ac:dyDescent="0.2">
      <c r="A894" t="s">
        <v>1649</v>
      </c>
      <c r="B894" s="7">
        <v>43796</v>
      </c>
      <c r="C894">
        <v>6016</v>
      </c>
      <c r="D894" t="s">
        <v>50</v>
      </c>
      <c r="E894" t="s">
        <v>626</v>
      </c>
      <c r="F894" t="s">
        <v>723</v>
      </c>
      <c r="G894" t="s">
        <v>330</v>
      </c>
      <c r="H894" t="s">
        <v>619</v>
      </c>
      <c r="I894">
        <v>11</v>
      </c>
      <c r="J894" t="s">
        <v>258</v>
      </c>
      <c r="K894" t="s">
        <v>1642</v>
      </c>
    </row>
    <row r="895" spans="1:11" x14ac:dyDescent="0.2">
      <c r="A895" t="s">
        <v>1649</v>
      </c>
      <c r="B895" s="7">
        <v>43797</v>
      </c>
      <c r="C895">
        <v>6016</v>
      </c>
      <c r="D895" t="s">
        <v>50</v>
      </c>
      <c r="E895" t="s">
        <v>626</v>
      </c>
      <c r="F895" t="s">
        <v>723</v>
      </c>
      <c r="G895" t="s">
        <v>330</v>
      </c>
      <c r="H895" t="s">
        <v>619</v>
      </c>
      <c r="I895">
        <v>11</v>
      </c>
      <c r="J895" t="s">
        <v>258</v>
      </c>
      <c r="K895" t="s">
        <v>1642</v>
      </c>
    </row>
    <row r="896" spans="1:11" x14ac:dyDescent="0.2">
      <c r="A896" t="s">
        <v>1649</v>
      </c>
      <c r="B896" s="7">
        <v>43798</v>
      </c>
      <c r="C896">
        <v>6016</v>
      </c>
      <c r="D896" t="s">
        <v>50</v>
      </c>
      <c r="E896" t="s">
        <v>626</v>
      </c>
      <c r="F896" t="s">
        <v>723</v>
      </c>
      <c r="G896" t="s">
        <v>330</v>
      </c>
      <c r="H896" t="s">
        <v>619</v>
      </c>
      <c r="I896">
        <v>11</v>
      </c>
      <c r="J896" t="s">
        <v>258</v>
      </c>
      <c r="K896" t="s">
        <v>1642</v>
      </c>
    </row>
    <row r="897" spans="1:11" x14ac:dyDescent="0.2">
      <c r="A897" t="s">
        <v>1649</v>
      </c>
      <c r="B897" s="7">
        <v>43799</v>
      </c>
      <c r="C897">
        <v>6016</v>
      </c>
      <c r="D897" t="s">
        <v>50</v>
      </c>
      <c r="E897" t="s">
        <v>626</v>
      </c>
      <c r="F897" t="s">
        <v>723</v>
      </c>
      <c r="G897" t="s">
        <v>330</v>
      </c>
      <c r="H897" t="s">
        <v>619</v>
      </c>
      <c r="I897">
        <v>11</v>
      </c>
      <c r="J897" t="s">
        <v>258</v>
      </c>
      <c r="K897" t="s">
        <v>1642</v>
      </c>
    </row>
    <row r="898" spans="1:11" x14ac:dyDescent="0.2">
      <c r="A898" t="s">
        <v>1649</v>
      </c>
      <c r="B898" s="7">
        <v>43800</v>
      </c>
      <c r="C898">
        <v>6016</v>
      </c>
      <c r="D898" t="s">
        <v>50</v>
      </c>
      <c r="E898" t="s">
        <v>626</v>
      </c>
      <c r="F898" t="s">
        <v>723</v>
      </c>
      <c r="G898" t="s">
        <v>330</v>
      </c>
      <c r="H898" t="s">
        <v>619</v>
      </c>
      <c r="I898">
        <v>11</v>
      </c>
      <c r="J898" t="s">
        <v>258</v>
      </c>
      <c r="K898" t="s">
        <v>1641</v>
      </c>
    </row>
    <row r="899" spans="1:11" x14ac:dyDescent="0.2">
      <c r="A899" t="s">
        <v>1653</v>
      </c>
      <c r="B899" s="7">
        <v>43794</v>
      </c>
      <c r="C899">
        <v>6017</v>
      </c>
      <c r="D899" t="s">
        <v>464</v>
      </c>
      <c r="E899" t="s">
        <v>676</v>
      </c>
      <c r="F899" t="s">
        <v>1194</v>
      </c>
      <c r="G899" t="s">
        <v>303</v>
      </c>
      <c r="H899" t="s">
        <v>740</v>
      </c>
      <c r="I899">
        <v>5</v>
      </c>
      <c r="J899" t="s">
        <v>45</v>
      </c>
      <c r="K899" t="s">
        <v>1642</v>
      </c>
    </row>
    <row r="900" spans="1:11" x14ac:dyDescent="0.2">
      <c r="A900" t="s">
        <v>1653</v>
      </c>
      <c r="B900" s="7">
        <v>43795</v>
      </c>
      <c r="C900">
        <v>6017</v>
      </c>
      <c r="D900" t="s">
        <v>464</v>
      </c>
      <c r="E900" t="s">
        <v>676</v>
      </c>
      <c r="F900" t="s">
        <v>1194</v>
      </c>
      <c r="G900" t="s">
        <v>303</v>
      </c>
      <c r="H900" t="s">
        <v>740</v>
      </c>
      <c r="I900">
        <v>5</v>
      </c>
      <c r="J900" t="s">
        <v>45</v>
      </c>
      <c r="K900" t="s">
        <v>45</v>
      </c>
    </row>
    <row r="901" spans="1:11" x14ac:dyDescent="0.2">
      <c r="A901" t="s">
        <v>1653</v>
      </c>
      <c r="B901" s="7">
        <v>43796</v>
      </c>
      <c r="C901">
        <v>6017</v>
      </c>
      <c r="D901" t="s">
        <v>464</v>
      </c>
      <c r="E901" t="s">
        <v>676</v>
      </c>
      <c r="F901" t="s">
        <v>1194</v>
      </c>
      <c r="G901" t="s">
        <v>303</v>
      </c>
      <c r="H901" t="s">
        <v>740</v>
      </c>
      <c r="I901">
        <v>5</v>
      </c>
      <c r="J901" t="s">
        <v>45</v>
      </c>
      <c r="K901" t="s">
        <v>45</v>
      </c>
    </row>
    <row r="902" spans="1:11" x14ac:dyDescent="0.2">
      <c r="A902" t="s">
        <v>1653</v>
      </c>
      <c r="B902" s="7">
        <v>43797</v>
      </c>
      <c r="C902">
        <v>6017</v>
      </c>
      <c r="D902" t="s">
        <v>464</v>
      </c>
      <c r="E902" t="s">
        <v>676</v>
      </c>
      <c r="F902" t="s">
        <v>1194</v>
      </c>
      <c r="G902" t="s">
        <v>303</v>
      </c>
      <c r="H902" t="s">
        <v>740</v>
      </c>
      <c r="I902">
        <v>5</v>
      </c>
      <c r="J902" t="s">
        <v>45</v>
      </c>
      <c r="K902" t="s">
        <v>45</v>
      </c>
    </row>
    <row r="903" spans="1:11" x14ac:dyDescent="0.2">
      <c r="A903" t="s">
        <v>1653</v>
      </c>
      <c r="B903" s="7">
        <v>43798</v>
      </c>
      <c r="C903">
        <v>6017</v>
      </c>
      <c r="D903" t="s">
        <v>464</v>
      </c>
      <c r="E903" t="s">
        <v>676</v>
      </c>
      <c r="F903" t="s">
        <v>1194</v>
      </c>
      <c r="G903" t="s">
        <v>303</v>
      </c>
      <c r="H903" t="s">
        <v>740</v>
      </c>
      <c r="I903">
        <v>5</v>
      </c>
      <c r="J903" t="s">
        <v>45</v>
      </c>
      <c r="K903" t="s">
        <v>45</v>
      </c>
    </row>
    <row r="904" spans="1:11" x14ac:dyDescent="0.2">
      <c r="A904" t="s">
        <v>1653</v>
      </c>
      <c r="B904" s="7">
        <v>43799</v>
      </c>
      <c r="C904">
        <v>6017</v>
      </c>
      <c r="D904" t="s">
        <v>464</v>
      </c>
      <c r="E904" t="s">
        <v>676</v>
      </c>
      <c r="F904" t="s">
        <v>1194</v>
      </c>
      <c r="G904" t="s">
        <v>303</v>
      </c>
      <c r="H904" t="s">
        <v>740</v>
      </c>
      <c r="I904">
        <v>5</v>
      </c>
      <c r="J904" t="s">
        <v>45</v>
      </c>
      <c r="K904" t="s">
        <v>45</v>
      </c>
    </row>
    <row r="905" spans="1:11" x14ac:dyDescent="0.2">
      <c r="A905" t="s">
        <v>1653</v>
      </c>
      <c r="B905" s="7">
        <v>43800</v>
      </c>
      <c r="C905">
        <v>6017</v>
      </c>
      <c r="D905" t="s">
        <v>464</v>
      </c>
      <c r="E905" t="s">
        <v>676</v>
      </c>
      <c r="F905" t="s">
        <v>1194</v>
      </c>
      <c r="G905" t="s">
        <v>303</v>
      </c>
      <c r="H905" t="s">
        <v>740</v>
      </c>
      <c r="I905">
        <v>5</v>
      </c>
      <c r="J905" t="s">
        <v>45</v>
      </c>
      <c r="K905" t="s">
        <v>45</v>
      </c>
    </row>
    <row r="906" spans="1:11" x14ac:dyDescent="0.2">
      <c r="A906" t="s">
        <v>1647</v>
      </c>
      <c r="B906" s="7">
        <v>43794</v>
      </c>
      <c r="C906">
        <v>6018</v>
      </c>
      <c r="D906" t="s">
        <v>243</v>
      </c>
      <c r="E906" t="s">
        <v>729</v>
      </c>
      <c r="F906" t="s">
        <v>1195</v>
      </c>
      <c r="G906" t="s">
        <v>298</v>
      </c>
      <c r="H906" t="s">
        <v>644</v>
      </c>
      <c r="I906">
        <v>34</v>
      </c>
      <c r="J906" t="s">
        <v>45</v>
      </c>
      <c r="K906" t="s">
        <v>45</v>
      </c>
    </row>
    <row r="907" spans="1:11" x14ac:dyDescent="0.2">
      <c r="A907" t="s">
        <v>1647</v>
      </c>
      <c r="B907" s="7">
        <v>43795</v>
      </c>
      <c r="C907">
        <v>6018</v>
      </c>
      <c r="D907" t="s">
        <v>243</v>
      </c>
      <c r="E907" t="s">
        <v>729</v>
      </c>
      <c r="F907" t="s">
        <v>1195</v>
      </c>
      <c r="G907" t="s">
        <v>298</v>
      </c>
      <c r="H907" t="s">
        <v>644</v>
      </c>
      <c r="I907">
        <v>34</v>
      </c>
      <c r="J907" t="s">
        <v>45</v>
      </c>
      <c r="K907" t="s">
        <v>45</v>
      </c>
    </row>
    <row r="908" spans="1:11" x14ac:dyDescent="0.2">
      <c r="A908" t="s">
        <v>1647</v>
      </c>
      <c r="B908" s="7">
        <v>43796</v>
      </c>
      <c r="C908">
        <v>6018</v>
      </c>
      <c r="D908" t="s">
        <v>243</v>
      </c>
      <c r="E908" t="s">
        <v>729</v>
      </c>
      <c r="F908" t="s">
        <v>1195</v>
      </c>
      <c r="G908" t="s">
        <v>298</v>
      </c>
      <c r="H908" t="s">
        <v>644</v>
      </c>
      <c r="I908">
        <v>34</v>
      </c>
      <c r="J908" t="s">
        <v>45</v>
      </c>
      <c r="K908" t="s">
        <v>45</v>
      </c>
    </row>
    <row r="909" spans="1:11" x14ac:dyDescent="0.2">
      <c r="A909" t="s">
        <v>1647</v>
      </c>
      <c r="B909" s="7">
        <v>43797</v>
      </c>
      <c r="C909">
        <v>6018</v>
      </c>
      <c r="D909" t="s">
        <v>243</v>
      </c>
      <c r="E909" t="s">
        <v>729</v>
      </c>
      <c r="F909" t="s">
        <v>1195</v>
      </c>
      <c r="G909" t="s">
        <v>298</v>
      </c>
      <c r="H909" t="s">
        <v>644</v>
      </c>
      <c r="I909">
        <v>34</v>
      </c>
      <c r="J909" t="s">
        <v>45</v>
      </c>
      <c r="K909" t="s">
        <v>45</v>
      </c>
    </row>
    <row r="910" spans="1:11" x14ac:dyDescent="0.2">
      <c r="A910" t="s">
        <v>1647</v>
      </c>
      <c r="B910" s="7">
        <v>43798</v>
      </c>
      <c r="C910">
        <v>6018</v>
      </c>
      <c r="D910" t="s">
        <v>243</v>
      </c>
      <c r="E910" t="s">
        <v>729</v>
      </c>
      <c r="F910" t="s">
        <v>1195</v>
      </c>
      <c r="G910" t="s">
        <v>298</v>
      </c>
      <c r="H910" t="s">
        <v>644</v>
      </c>
      <c r="I910">
        <v>34</v>
      </c>
      <c r="J910" t="s">
        <v>45</v>
      </c>
      <c r="K910" t="s">
        <v>45</v>
      </c>
    </row>
    <row r="911" spans="1:11" x14ac:dyDescent="0.2">
      <c r="A911" t="s">
        <v>1647</v>
      </c>
      <c r="B911" s="7">
        <v>43799</v>
      </c>
      <c r="C911">
        <v>6018</v>
      </c>
      <c r="D911" t="s">
        <v>243</v>
      </c>
      <c r="E911" t="s">
        <v>729</v>
      </c>
      <c r="F911" t="s">
        <v>1195</v>
      </c>
      <c r="G911" t="s">
        <v>298</v>
      </c>
      <c r="H911" t="s">
        <v>644</v>
      </c>
      <c r="I911">
        <v>34</v>
      </c>
      <c r="J911" t="s">
        <v>45</v>
      </c>
      <c r="K911" t="s">
        <v>45</v>
      </c>
    </row>
    <row r="912" spans="1:11" x14ac:dyDescent="0.2">
      <c r="A912" t="s">
        <v>1647</v>
      </c>
      <c r="B912" s="7">
        <v>43800</v>
      </c>
      <c r="C912">
        <v>6018</v>
      </c>
      <c r="D912" t="s">
        <v>243</v>
      </c>
      <c r="E912" t="s">
        <v>729</v>
      </c>
      <c r="F912" t="s">
        <v>1195</v>
      </c>
      <c r="G912" t="s">
        <v>298</v>
      </c>
      <c r="H912" t="s">
        <v>644</v>
      </c>
      <c r="I912">
        <v>34</v>
      </c>
      <c r="J912" t="s">
        <v>45</v>
      </c>
      <c r="K912" t="s">
        <v>1641</v>
      </c>
    </row>
    <row r="913" spans="1:11" x14ac:dyDescent="0.2">
      <c r="A913" t="s">
        <v>1645</v>
      </c>
      <c r="B913" s="7">
        <v>43794</v>
      </c>
      <c r="C913">
        <v>6022</v>
      </c>
      <c r="D913" t="s">
        <v>135</v>
      </c>
      <c r="E913" t="s">
        <v>657</v>
      </c>
      <c r="F913" t="s">
        <v>1199</v>
      </c>
      <c r="G913" t="s">
        <v>322</v>
      </c>
      <c r="H913" t="s">
        <v>94</v>
      </c>
      <c r="I913">
        <v>2</v>
      </c>
      <c r="J913" t="s">
        <v>258</v>
      </c>
      <c r="K913" t="s">
        <v>1642</v>
      </c>
    </row>
    <row r="914" spans="1:11" x14ac:dyDescent="0.2">
      <c r="A914" t="s">
        <v>1645</v>
      </c>
      <c r="B914" s="7">
        <v>43795</v>
      </c>
      <c r="C914">
        <v>6022</v>
      </c>
      <c r="D914" t="s">
        <v>135</v>
      </c>
      <c r="E914" t="s">
        <v>657</v>
      </c>
      <c r="F914" t="s">
        <v>1199</v>
      </c>
      <c r="G914" t="s">
        <v>322</v>
      </c>
      <c r="H914" t="s">
        <v>94</v>
      </c>
      <c r="I914">
        <v>2</v>
      </c>
      <c r="J914" t="s">
        <v>258</v>
      </c>
      <c r="K914" t="s">
        <v>1642</v>
      </c>
    </row>
    <row r="915" spans="1:11" x14ac:dyDescent="0.2">
      <c r="A915" t="s">
        <v>1645</v>
      </c>
      <c r="B915" s="7">
        <v>43796</v>
      </c>
      <c r="C915">
        <v>6022</v>
      </c>
      <c r="D915" t="s">
        <v>135</v>
      </c>
      <c r="E915" t="s">
        <v>657</v>
      </c>
      <c r="F915" t="s">
        <v>1199</v>
      </c>
      <c r="G915" t="s">
        <v>322</v>
      </c>
      <c r="H915" t="s">
        <v>94</v>
      </c>
      <c r="I915">
        <v>2</v>
      </c>
      <c r="J915" t="s">
        <v>258</v>
      </c>
      <c r="K915" t="s">
        <v>1642</v>
      </c>
    </row>
    <row r="916" spans="1:11" x14ac:dyDescent="0.2">
      <c r="A916" t="s">
        <v>1645</v>
      </c>
      <c r="B916" s="7">
        <v>43797</v>
      </c>
      <c r="C916">
        <v>6022</v>
      </c>
      <c r="D916" t="s">
        <v>135</v>
      </c>
      <c r="E916" t="s">
        <v>657</v>
      </c>
      <c r="F916" t="s">
        <v>1199</v>
      </c>
      <c r="G916" t="s">
        <v>322</v>
      </c>
      <c r="H916" t="s">
        <v>94</v>
      </c>
      <c r="I916">
        <v>2</v>
      </c>
      <c r="J916" t="s">
        <v>258</v>
      </c>
      <c r="K916" t="s">
        <v>1642</v>
      </c>
    </row>
    <row r="917" spans="1:11" x14ac:dyDescent="0.2">
      <c r="A917" t="s">
        <v>1645</v>
      </c>
      <c r="B917" s="7">
        <v>43798</v>
      </c>
      <c r="C917">
        <v>6022</v>
      </c>
      <c r="D917" t="s">
        <v>135</v>
      </c>
      <c r="E917" t="s">
        <v>657</v>
      </c>
      <c r="F917" t="s">
        <v>1199</v>
      </c>
      <c r="G917" t="s">
        <v>322</v>
      </c>
      <c r="H917" t="s">
        <v>94</v>
      </c>
      <c r="I917">
        <v>2</v>
      </c>
      <c r="J917" t="s">
        <v>258</v>
      </c>
      <c r="K917" t="s">
        <v>1642</v>
      </c>
    </row>
    <row r="918" spans="1:11" x14ac:dyDescent="0.2">
      <c r="A918" t="s">
        <v>1645</v>
      </c>
      <c r="B918" s="7">
        <v>43799</v>
      </c>
      <c r="C918">
        <v>6022</v>
      </c>
      <c r="D918" t="s">
        <v>135</v>
      </c>
      <c r="E918" t="s">
        <v>657</v>
      </c>
      <c r="F918" t="s">
        <v>1199</v>
      </c>
      <c r="G918" t="s">
        <v>322</v>
      </c>
      <c r="H918" t="s">
        <v>94</v>
      </c>
      <c r="I918">
        <v>2</v>
      </c>
      <c r="J918" t="s">
        <v>258</v>
      </c>
      <c r="K918" t="s">
        <v>1642</v>
      </c>
    </row>
    <row r="919" spans="1:11" x14ac:dyDescent="0.2">
      <c r="A919" t="s">
        <v>1645</v>
      </c>
      <c r="B919" s="7">
        <v>43800</v>
      </c>
      <c r="C919">
        <v>6022</v>
      </c>
      <c r="D919" t="s">
        <v>135</v>
      </c>
      <c r="E919" t="s">
        <v>657</v>
      </c>
      <c r="F919" t="s">
        <v>1199</v>
      </c>
      <c r="G919" t="s">
        <v>322</v>
      </c>
      <c r="H919" t="s">
        <v>94</v>
      </c>
      <c r="I919">
        <v>2</v>
      </c>
      <c r="J919" t="s">
        <v>258</v>
      </c>
      <c r="K919" t="s">
        <v>1642</v>
      </c>
    </row>
    <row r="920" spans="1:11" x14ac:dyDescent="0.2">
      <c r="A920" t="s">
        <v>1652</v>
      </c>
      <c r="B920" s="7">
        <v>43794</v>
      </c>
      <c r="C920">
        <v>6023</v>
      </c>
      <c r="D920" t="s">
        <v>230</v>
      </c>
      <c r="E920" t="s">
        <v>676</v>
      </c>
      <c r="F920" t="s">
        <v>1198</v>
      </c>
      <c r="G920" t="s">
        <v>297</v>
      </c>
      <c r="H920" t="s">
        <v>678</v>
      </c>
      <c r="I920">
        <v>0</v>
      </c>
      <c r="J920" t="s">
        <v>259</v>
      </c>
      <c r="K920" t="s">
        <v>259</v>
      </c>
    </row>
    <row r="921" spans="1:11" x14ac:dyDescent="0.2">
      <c r="A921" t="s">
        <v>1652</v>
      </c>
      <c r="B921" s="7">
        <v>43795</v>
      </c>
      <c r="C921">
        <v>6023</v>
      </c>
      <c r="D921" t="s">
        <v>230</v>
      </c>
      <c r="E921" t="s">
        <v>676</v>
      </c>
      <c r="F921" t="s">
        <v>1198</v>
      </c>
      <c r="G921" t="s">
        <v>297</v>
      </c>
      <c r="H921" t="s">
        <v>678</v>
      </c>
      <c r="I921">
        <v>0</v>
      </c>
      <c r="J921" t="s">
        <v>259</v>
      </c>
      <c r="K921" t="s">
        <v>259</v>
      </c>
    </row>
    <row r="922" spans="1:11" x14ac:dyDescent="0.2">
      <c r="A922" t="s">
        <v>1652</v>
      </c>
      <c r="B922" s="7">
        <v>43796</v>
      </c>
      <c r="C922">
        <v>6023</v>
      </c>
      <c r="D922" t="s">
        <v>230</v>
      </c>
      <c r="E922" t="s">
        <v>676</v>
      </c>
      <c r="F922" t="s">
        <v>1198</v>
      </c>
      <c r="G922" t="s">
        <v>297</v>
      </c>
      <c r="H922" t="s">
        <v>678</v>
      </c>
      <c r="I922">
        <v>0</v>
      </c>
      <c r="J922" t="s">
        <v>259</v>
      </c>
      <c r="K922" t="s">
        <v>259</v>
      </c>
    </row>
    <row r="923" spans="1:11" x14ac:dyDescent="0.2">
      <c r="A923" t="s">
        <v>1652</v>
      </c>
      <c r="B923" s="7">
        <v>43797</v>
      </c>
      <c r="C923">
        <v>6023</v>
      </c>
      <c r="D923" t="s">
        <v>230</v>
      </c>
      <c r="E923" t="s">
        <v>676</v>
      </c>
      <c r="F923" t="s">
        <v>1198</v>
      </c>
      <c r="G923" t="s">
        <v>297</v>
      </c>
      <c r="H923" t="s">
        <v>678</v>
      </c>
      <c r="I923">
        <v>0</v>
      </c>
      <c r="J923" t="s">
        <v>259</v>
      </c>
      <c r="K923" t="s">
        <v>259</v>
      </c>
    </row>
    <row r="924" spans="1:11" x14ac:dyDescent="0.2">
      <c r="A924" t="s">
        <v>1652</v>
      </c>
      <c r="B924" s="7">
        <v>43798</v>
      </c>
      <c r="C924">
        <v>6023</v>
      </c>
      <c r="D924" t="s">
        <v>230</v>
      </c>
      <c r="E924" t="s">
        <v>676</v>
      </c>
      <c r="F924" t="s">
        <v>1198</v>
      </c>
      <c r="G924" t="s">
        <v>297</v>
      </c>
      <c r="H924" t="s">
        <v>678</v>
      </c>
      <c r="I924">
        <v>0</v>
      </c>
      <c r="J924" t="s">
        <v>259</v>
      </c>
      <c r="K924" t="s">
        <v>259</v>
      </c>
    </row>
    <row r="925" spans="1:11" x14ac:dyDescent="0.2">
      <c r="A925" t="s">
        <v>1652</v>
      </c>
      <c r="B925" s="7">
        <v>43799</v>
      </c>
      <c r="C925">
        <v>6023</v>
      </c>
      <c r="D925" t="s">
        <v>230</v>
      </c>
      <c r="E925" t="s">
        <v>676</v>
      </c>
      <c r="F925" t="s">
        <v>1198</v>
      </c>
      <c r="G925" t="s">
        <v>297</v>
      </c>
      <c r="H925" t="s">
        <v>678</v>
      </c>
      <c r="I925">
        <v>0</v>
      </c>
      <c r="J925" t="s">
        <v>259</v>
      </c>
      <c r="K925" t="s">
        <v>259</v>
      </c>
    </row>
    <row r="926" spans="1:11" x14ac:dyDescent="0.2">
      <c r="A926" t="s">
        <v>1652</v>
      </c>
      <c r="B926" s="7">
        <v>43800</v>
      </c>
      <c r="C926">
        <v>6023</v>
      </c>
      <c r="D926" t="s">
        <v>230</v>
      </c>
      <c r="E926" t="s">
        <v>676</v>
      </c>
      <c r="F926" t="s">
        <v>1198</v>
      </c>
      <c r="G926" t="s">
        <v>297</v>
      </c>
      <c r="H926" t="s">
        <v>678</v>
      </c>
      <c r="I926">
        <v>0</v>
      </c>
      <c r="J926" t="s">
        <v>259</v>
      </c>
      <c r="K926" t="s">
        <v>1641</v>
      </c>
    </row>
    <row r="927" spans="1:11" x14ac:dyDescent="0.2">
      <c r="A927" t="s">
        <v>1645</v>
      </c>
      <c r="B927" s="7">
        <v>43794</v>
      </c>
      <c r="C927">
        <v>6028</v>
      </c>
      <c r="D927" t="s">
        <v>377</v>
      </c>
      <c r="E927" t="s">
        <v>654</v>
      </c>
      <c r="F927" t="s">
        <v>1202</v>
      </c>
      <c r="G927" t="s">
        <v>333</v>
      </c>
      <c r="H927" t="s">
        <v>650</v>
      </c>
      <c r="I927">
        <v>0</v>
      </c>
      <c r="J927" t="s">
        <v>258</v>
      </c>
      <c r="K927" t="s">
        <v>258</v>
      </c>
    </row>
    <row r="928" spans="1:11" x14ac:dyDescent="0.2">
      <c r="A928" t="s">
        <v>1646</v>
      </c>
      <c r="B928" s="7">
        <v>43794</v>
      </c>
      <c r="C928">
        <v>6045</v>
      </c>
      <c r="D928" t="s">
        <v>95</v>
      </c>
      <c r="E928" t="s">
        <v>654</v>
      </c>
      <c r="F928" t="s">
        <v>990</v>
      </c>
      <c r="G928" t="s">
        <v>297</v>
      </c>
      <c r="H928" t="s">
        <v>678</v>
      </c>
      <c r="I928">
        <v>4</v>
      </c>
      <c r="J928" t="s">
        <v>258</v>
      </c>
      <c r="K928" t="s">
        <v>258</v>
      </c>
    </row>
    <row r="929" spans="1:11" x14ac:dyDescent="0.2">
      <c r="A929" t="s">
        <v>1646</v>
      </c>
      <c r="B929" s="7">
        <v>43795</v>
      </c>
      <c r="C929">
        <v>6045</v>
      </c>
      <c r="D929" t="s">
        <v>95</v>
      </c>
      <c r="E929" t="s">
        <v>654</v>
      </c>
      <c r="F929" t="s">
        <v>990</v>
      </c>
      <c r="G929" t="s">
        <v>297</v>
      </c>
      <c r="H929" t="s">
        <v>678</v>
      </c>
      <c r="I929">
        <v>4</v>
      </c>
      <c r="J929" t="s">
        <v>258</v>
      </c>
      <c r="K929" t="s">
        <v>258</v>
      </c>
    </row>
    <row r="930" spans="1:11" x14ac:dyDescent="0.2">
      <c r="A930" t="s">
        <v>1646</v>
      </c>
      <c r="B930" s="7">
        <v>43796</v>
      </c>
      <c r="C930">
        <v>6045</v>
      </c>
      <c r="D930" t="s">
        <v>95</v>
      </c>
      <c r="E930" t="s">
        <v>654</v>
      </c>
      <c r="F930" t="s">
        <v>990</v>
      </c>
      <c r="G930" t="s">
        <v>297</v>
      </c>
      <c r="H930" t="s">
        <v>678</v>
      </c>
      <c r="I930">
        <v>4</v>
      </c>
      <c r="J930" t="s">
        <v>258</v>
      </c>
      <c r="K930" t="s">
        <v>258</v>
      </c>
    </row>
    <row r="931" spans="1:11" x14ac:dyDescent="0.2">
      <c r="A931" t="s">
        <v>1646</v>
      </c>
      <c r="B931" s="7">
        <v>43797</v>
      </c>
      <c r="C931">
        <v>6045</v>
      </c>
      <c r="D931" t="s">
        <v>95</v>
      </c>
      <c r="E931" t="s">
        <v>654</v>
      </c>
      <c r="F931" t="s">
        <v>990</v>
      </c>
      <c r="G931" t="s">
        <v>297</v>
      </c>
      <c r="H931" t="s">
        <v>678</v>
      </c>
      <c r="I931">
        <v>4</v>
      </c>
      <c r="J931" t="s">
        <v>258</v>
      </c>
      <c r="K931" t="s">
        <v>258</v>
      </c>
    </row>
    <row r="932" spans="1:11" x14ac:dyDescent="0.2">
      <c r="A932" t="s">
        <v>1646</v>
      </c>
      <c r="B932" s="7">
        <v>43798</v>
      </c>
      <c r="C932">
        <v>6045</v>
      </c>
      <c r="D932" t="s">
        <v>95</v>
      </c>
      <c r="E932" t="s">
        <v>654</v>
      </c>
      <c r="F932" t="s">
        <v>990</v>
      </c>
      <c r="G932" t="s">
        <v>297</v>
      </c>
      <c r="H932" t="s">
        <v>678</v>
      </c>
      <c r="I932">
        <v>4</v>
      </c>
      <c r="J932" t="s">
        <v>258</v>
      </c>
      <c r="K932" t="s">
        <v>258</v>
      </c>
    </row>
    <row r="933" spans="1:11" x14ac:dyDescent="0.2">
      <c r="A933" t="s">
        <v>1646</v>
      </c>
      <c r="B933" s="7">
        <v>43799</v>
      </c>
      <c r="C933">
        <v>6045</v>
      </c>
      <c r="D933" t="s">
        <v>95</v>
      </c>
      <c r="E933" t="s">
        <v>654</v>
      </c>
      <c r="F933" t="s">
        <v>990</v>
      </c>
      <c r="G933" t="s">
        <v>297</v>
      </c>
      <c r="H933" t="s">
        <v>678</v>
      </c>
      <c r="I933">
        <v>4</v>
      </c>
      <c r="J933" t="s">
        <v>258</v>
      </c>
      <c r="K933" t="s">
        <v>258</v>
      </c>
    </row>
    <row r="934" spans="1:11" x14ac:dyDescent="0.2">
      <c r="A934" t="s">
        <v>1646</v>
      </c>
      <c r="B934" s="7">
        <v>43800</v>
      </c>
      <c r="C934">
        <v>6045</v>
      </c>
      <c r="D934" t="s">
        <v>95</v>
      </c>
      <c r="E934" t="s">
        <v>654</v>
      </c>
      <c r="F934" t="s">
        <v>990</v>
      </c>
      <c r="G934" t="s">
        <v>297</v>
      </c>
      <c r="H934" t="s">
        <v>678</v>
      </c>
      <c r="I934">
        <v>4</v>
      </c>
      <c r="J934" t="s">
        <v>258</v>
      </c>
      <c r="K934" t="s">
        <v>1641</v>
      </c>
    </row>
    <row r="935" spans="1:11" x14ac:dyDescent="0.2">
      <c r="A935" t="s">
        <v>1650</v>
      </c>
      <c r="B935" s="7">
        <v>43794</v>
      </c>
      <c r="C935">
        <v>6047</v>
      </c>
      <c r="D935" t="s">
        <v>197</v>
      </c>
      <c r="E935" t="s">
        <v>676</v>
      </c>
      <c r="F935" t="s">
        <v>1150</v>
      </c>
      <c r="G935" t="s">
        <v>319</v>
      </c>
      <c r="H935" t="s">
        <v>765</v>
      </c>
      <c r="I935">
        <v>23</v>
      </c>
      <c r="J935" t="s">
        <v>45</v>
      </c>
      <c r="K935" t="s">
        <v>1641</v>
      </c>
    </row>
    <row r="936" spans="1:11" x14ac:dyDescent="0.2">
      <c r="A936" t="s">
        <v>1650</v>
      </c>
      <c r="B936" s="7">
        <v>43795</v>
      </c>
      <c r="C936">
        <v>6047</v>
      </c>
      <c r="D936" t="s">
        <v>197</v>
      </c>
      <c r="E936" t="s">
        <v>676</v>
      </c>
      <c r="F936" t="s">
        <v>1150</v>
      </c>
      <c r="G936" t="s">
        <v>319</v>
      </c>
      <c r="H936" t="s">
        <v>765</v>
      </c>
      <c r="I936">
        <v>23</v>
      </c>
      <c r="J936" t="s">
        <v>45</v>
      </c>
      <c r="K936" t="s">
        <v>1641</v>
      </c>
    </row>
    <row r="937" spans="1:11" x14ac:dyDescent="0.2">
      <c r="A937" t="s">
        <v>1650</v>
      </c>
      <c r="B937" s="7">
        <v>43796</v>
      </c>
      <c r="C937">
        <v>6047</v>
      </c>
      <c r="D937" t="s">
        <v>197</v>
      </c>
      <c r="E937" t="s">
        <v>676</v>
      </c>
      <c r="F937" t="s">
        <v>1150</v>
      </c>
      <c r="G937" t="s">
        <v>319</v>
      </c>
      <c r="H937" t="s">
        <v>765</v>
      </c>
      <c r="I937">
        <v>23</v>
      </c>
      <c r="J937" t="s">
        <v>45</v>
      </c>
      <c r="K937" t="s">
        <v>1642</v>
      </c>
    </row>
    <row r="938" spans="1:11" x14ac:dyDescent="0.2">
      <c r="A938" t="s">
        <v>1650</v>
      </c>
      <c r="B938" s="7">
        <v>43797</v>
      </c>
      <c r="C938">
        <v>6047</v>
      </c>
      <c r="D938" t="s">
        <v>197</v>
      </c>
      <c r="E938" t="s">
        <v>676</v>
      </c>
      <c r="F938" t="s">
        <v>1150</v>
      </c>
      <c r="G938" t="s">
        <v>319</v>
      </c>
      <c r="H938" t="s">
        <v>765</v>
      </c>
      <c r="I938">
        <v>23</v>
      </c>
      <c r="J938" t="s">
        <v>45</v>
      </c>
      <c r="K938" t="s">
        <v>1641</v>
      </c>
    </row>
    <row r="939" spans="1:11" x14ac:dyDescent="0.2">
      <c r="A939" t="s">
        <v>1650</v>
      </c>
      <c r="B939" s="7">
        <v>43798</v>
      </c>
      <c r="C939">
        <v>6047</v>
      </c>
      <c r="D939" t="s">
        <v>197</v>
      </c>
      <c r="E939" t="s">
        <v>676</v>
      </c>
      <c r="F939" t="s">
        <v>1150</v>
      </c>
      <c r="G939" t="s">
        <v>319</v>
      </c>
      <c r="H939" t="s">
        <v>765</v>
      </c>
      <c r="I939">
        <v>23</v>
      </c>
      <c r="J939" t="s">
        <v>45</v>
      </c>
      <c r="K939" t="s">
        <v>45</v>
      </c>
    </row>
    <row r="940" spans="1:11" x14ac:dyDescent="0.2">
      <c r="A940" t="s">
        <v>1650</v>
      </c>
      <c r="B940" s="7">
        <v>43799</v>
      </c>
      <c r="C940">
        <v>6047</v>
      </c>
      <c r="D940" t="s">
        <v>197</v>
      </c>
      <c r="E940" t="s">
        <v>676</v>
      </c>
      <c r="F940" t="s">
        <v>1150</v>
      </c>
      <c r="G940" t="s">
        <v>319</v>
      </c>
      <c r="H940" t="s">
        <v>765</v>
      </c>
      <c r="I940">
        <v>23</v>
      </c>
      <c r="J940" t="s">
        <v>45</v>
      </c>
      <c r="K940" t="s">
        <v>1641</v>
      </c>
    </row>
    <row r="941" spans="1:11" x14ac:dyDescent="0.2">
      <c r="A941" t="s">
        <v>1650</v>
      </c>
      <c r="B941" s="7">
        <v>43800</v>
      </c>
      <c r="C941">
        <v>6047</v>
      </c>
      <c r="D941" t="s">
        <v>197</v>
      </c>
      <c r="E941" t="s">
        <v>676</v>
      </c>
      <c r="F941" t="s">
        <v>1150</v>
      </c>
      <c r="G941" t="s">
        <v>319</v>
      </c>
      <c r="H941" t="s">
        <v>765</v>
      </c>
      <c r="I941">
        <v>23</v>
      </c>
      <c r="J941" t="s">
        <v>45</v>
      </c>
      <c r="K941" t="s">
        <v>45</v>
      </c>
    </row>
    <row r="942" spans="1:11" x14ac:dyDescent="0.2">
      <c r="A942" t="s">
        <v>1648</v>
      </c>
      <c r="B942" s="7">
        <v>43794</v>
      </c>
      <c r="C942">
        <v>6114</v>
      </c>
      <c r="D942" t="s">
        <v>114</v>
      </c>
      <c r="E942" t="s">
        <v>648</v>
      </c>
      <c r="F942" t="s">
        <v>1309</v>
      </c>
      <c r="G942" t="s">
        <v>309</v>
      </c>
      <c r="H942" t="s">
        <v>653</v>
      </c>
      <c r="I942">
        <v>25</v>
      </c>
      <c r="J942" t="s">
        <v>258</v>
      </c>
      <c r="K942" t="s">
        <v>258</v>
      </c>
    </row>
    <row r="943" spans="1:11" x14ac:dyDescent="0.2">
      <c r="A943" t="s">
        <v>1648</v>
      </c>
      <c r="B943" s="7">
        <v>43795</v>
      </c>
      <c r="C943">
        <v>6114</v>
      </c>
      <c r="D943" t="s">
        <v>114</v>
      </c>
      <c r="E943" t="s">
        <v>648</v>
      </c>
      <c r="F943" t="s">
        <v>1309</v>
      </c>
      <c r="G943" t="s">
        <v>309</v>
      </c>
      <c r="H943" t="s">
        <v>653</v>
      </c>
      <c r="I943">
        <v>25</v>
      </c>
      <c r="J943" t="s">
        <v>258</v>
      </c>
      <c r="K943" t="s">
        <v>258</v>
      </c>
    </row>
    <row r="944" spans="1:11" x14ac:dyDescent="0.2">
      <c r="A944" t="s">
        <v>1648</v>
      </c>
      <c r="B944" s="7">
        <v>43796</v>
      </c>
      <c r="C944">
        <v>6114</v>
      </c>
      <c r="D944" t="s">
        <v>114</v>
      </c>
      <c r="E944" t="s">
        <v>648</v>
      </c>
      <c r="F944" t="s">
        <v>1309</v>
      </c>
      <c r="G944" t="s">
        <v>309</v>
      </c>
      <c r="H944" t="s">
        <v>653</v>
      </c>
      <c r="I944">
        <v>25</v>
      </c>
      <c r="J944" t="s">
        <v>258</v>
      </c>
      <c r="K944" t="s">
        <v>258</v>
      </c>
    </row>
    <row r="945" spans="1:11" x14ac:dyDescent="0.2">
      <c r="A945" t="s">
        <v>1648</v>
      </c>
      <c r="B945" s="7">
        <v>43797</v>
      </c>
      <c r="C945">
        <v>6114</v>
      </c>
      <c r="D945" t="s">
        <v>114</v>
      </c>
      <c r="E945" t="s">
        <v>648</v>
      </c>
      <c r="F945" t="s">
        <v>1309</v>
      </c>
      <c r="G945" t="s">
        <v>309</v>
      </c>
      <c r="H945" t="s">
        <v>653</v>
      </c>
      <c r="I945">
        <v>25</v>
      </c>
      <c r="J945" t="s">
        <v>258</v>
      </c>
      <c r="K945" t="s">
        <v>258</v>
      </c>
    </row>
    <row r="946" spans="1:11" x14ac:dyDescent="0.2">
      <c r="A946" t="s">
        <v>1648</v>
      </c>
      <c r="B946" s="7">
        <v>43798</v>
      </c>
      <c r="C946">
        <v>6114</v>
      </c>
      <c r="D946" t="s">
        <v>114</v>
      </c>
      <c r="E946" t="s">
        <v>648</v>
      </c>
      <c r="F946" t="s">
        <v>1309</v>
      </c>
      <c r="G946" t="s">
        <v>309</v>
      </c>
      <c r="H946" t="s">
        <v>653</v>
      </c>
      <c r="I946">
        <v>25</v>
      </c>
      <c r="J946" t="s">
        <v>258</v>
      </c>
      <c r="K946" t="s">
        <v>258</v>
      </c>
    </row>
    <row r="947" spans="1:11" x14ac:dyDescent="0.2">
      <c r="A947" t="s">
        <v>1648</v>
      </c>
      <c r="B947" s="7">
        <v>43799</v>
      </c>
      <c r="C947">
        <v>6114</v>
      </c>
      <c r="D947" t="s">
        <v>114</v>
      </c>
      <c r="E947" t="s">
        <v>648</v>
      </c>
      <c r="F947" t="s">
        <v>1309</v>
      </c>
      <c r="G947" t="s">
        <v>309</v>
      </c>
      <c r="H947" t="s">
        <v>653</v>
      </c>
      <c r="I947">
        <v>25</v>
      </c>
      <c r="J947" t="s">
        <v>258</v>
      </c>
      <c r="K947" t="s">
        <v>258</v>
      </c>
    </row>
    <row r="948" spans="1:11" x14ac:dyDescent="0.2">
      <c r="A948" t="s">
        <v>1648</v>
      </c>
      <c r="B948" s="7">
        <v>43800</v>
      </c>
      <c r="C948">
        <v>6114</v>
      </c>
      <c r="D948" t="s">
        <v>114</v>
      </c>
      <c r="E948" t="s">
        <v>648</v>
      </c>
      <c r="F948" t="s">
        <v>1309</v>
      </c>
      <c r="G948" t="s">
        <v>309</v>
      </c>
      <c r="H948" t="s">
        <v>653</v>
      </c>
      <c r="I948">
        <v>25</v>
      </c>
      <c r="J948" t="s">
        <v>258</v>
      </c>
      <c r="K948" t="s">
        <v>258</v>
      </c>
    </row>
    <row r="949" spans="1:11" x14ac:dyDescent="0.2">
      <c r="A949" t="s">
        <v>1652</v>
      </c>
      <c r="B949" s="7">
        <v>43794</v>
      </c>
      <c r="C949">
        <v>6163</v>
      </c>
      <c r="D949" t="s">
        <v>1386</v>
      </c>
      <c r="E949" t="s">
        <v>646</v>
      </c>
      <c r="F949" t="s">
        <v>1387</v>
      </c>
      <c r="G949" t="s">
        <v>292</v>
      </c>
      <c r="H949" t="s">
        <v>704</v>
      </c>
      <c r="I949">
        <v>1</v>
      </c>
      <c r="J949" t="s">
        <v>259</v>
      </c>
      <c r="K949" t="s">
        <v>357</v>
      </c>
    </row>
    <row r="950" spans="1:11" x14ac:dyDescent="0.2">
      <c r="A950" t="s">
        <v>1652</v>
      </c>
      <c r="B950" s="7">
        <v>43795</v>
      </c>
      <c r="C950">
        <v>6163</v>
      </c>
      <c r="D950" t="s">
        <v>1386</v>
      </c>
      <c r="E950" t="s">
        <v>646</v>
      </c>
      <c r="F950" t="s">
        <v>1387</v>
      </c>
      <c r="G950" t="s">
        <v>292</v>
      </c>
      <c r="H950" t="s">
        <v>704</v>
      </c>
      <c r="I950">
        <v>1</v>
      </c>
      <c r="J950" t="s">
        <v>259</v>
      </c>
      <c r="K950" t="s">
        <v>357</v>
      </c>
    </row>
    <row r="951" spans="1:11" x14ac:dyDescent="0.2">
      <c r="A951" t="s">
        <v>1652</v>
      </c>
      <c r="B951" s="7">
        <v>43796</v>
      </c>
      <c r="C951">
        <v>6163</v>
      </c>
      <c r="D951" t="s">
        <v>1386</v>
      </c>
      <c r="E951" t="s">
        <v>646</v>
      </c>
      <c r="F951" t="s">
        <v>1387</v>
      </c>
      <c r="G951" t="s">
        <v>292</v>
      </c>
      <c r="H951" t="s">
        <v>704</v>
      </c>
      <c r="I951">
        <v>1</v>
      </c>
      <c r="J951" t="s">
        <v>259</v>
      </c>
      <c r="K951" t="s">
        <v>357</v>
      </c>
    </row>
    <row r="952" spans="1:11" x14ac:dyDescent="0.2">
      <c r="A952" t="s">
        <v>1652</v>
      </c>
      <c r="B952" s="7">
        <v>43797</v>
      </c>
      <c r="C952">
        <v>6163</v>
      </c>
      <c r="D952" t="s">
        <v>1386</v>
      </c>
      <c r="E952" t="s">
        <v>646</v>
      </c>
      <c r="F952" t="s">
        <v>1387</v>
      </c>
      <c r="G952" t="s">
        <v>292</v>
      </c>
      <c r="H952" t="s">
        <v>704</v>
      </c>
      <c r="I952">
        <v>1</v>
      </c>
      <c r="J952" t="s">
        <v>259</v>
      </c>
      <c r="K952" t="s">
        <v>357</v>
      </c>
    </row>
    <row r="953" spans="1:11" x14ac:dyDescent="0.2">
      <c r="A953" t="s">
        <v>1652</v>
      </c>
      <c r="B953" s="7">
        <v>43798</v>
      </c>
      <c r="C953">
        <v>6163</v>
      </c>
      <c r="D953" t="s">
        <v>1386</v>
      </c>
      <c r="E953" t="s">
        <v>646</v>
      </c>
      <c r="F953" t="s">
        <v>1387</v>
      </c>
      <c r="G953" t="s">
        <v>292</v>
      </c>
      <c r="H953" t="s">
        <v>704</v>
      </c>
      <c r="I953">
        <v>1</v>
      </c>
      <c r="J953" t="s">
        <v>259</v>
      </c>
      <c r="K953" t="s">
        <v>357</v>
      </c>
    </row>
    <row r="954" spans="1:11" x14ac:dyDescent="0.2">
      <c r="A954" t="s">
        <v>1652</v>
      </c>
      <c r="B954" s="7">
        <v>43799</v>
      </c>
      <c r="C954">
        <v>6163</v>
      </c>
      <c r="D954" t="s">
        <v>1386</v>
      </c>
      <c r="E954" t="s">
        <v>646</v>
      </c>
      <c r="F954" t="s">
        <v>1387</v>
      </c>
      <c r="G954" t="s">
        <v>292</v>
      </c>
      <c r="H954" t="s">
        <v>704</v>
      </c>
      <c r="I954">
        <v>1</v>
      </c>
      <c r="J954" t="s">
        <v>259</v>
      </c>
      <c r="K954" t="s">
        <v>357</v>
      </c>
    </row>
    <row r="955" spans="1:11" x14ac:dyDescent="0.2">
      <c r="A955" t="s">
        <v>1652</v>
      </c>
      <c r="B955" s="7">
        <v>43800</v>
      </c>
      <c r="C955">
        <v>6163</v>
      </c>
      <c r="D955" t="s">
        <v>1386</v>
      </c>
      <c r="E955" t="s">
        <v>646</v>
      </c>
      <c r="F955" t="s">
        <v>1387</v>
      </c>
      <c r="G955" t="s">
        <v>292</v>
      </c>
      <c r="H955" t="s">
        <v>704</v>
      </c>
      <c r="I955">
        <v>1</v>
      </c>
      <c r="J955" t="s">
        <v>259</v>
      </c>
      <c r="K955" t="s">
        <v>357</v>
      </c>
    </row>
    <row r="956" spans="1:11" x14ac:dyDescent="0.2">
      <c r="A956" t="s">
        <v>1647</v>
      </c>
      <c r="B956" s="7">
        <v>43794</v>
      </c>
      <c r="C956">
        <v>6164</v>
      </c>
      <c r="D956" t="s">
        <v>156</v>
      </c>
      <c r="E956" t="s">
        <v>623</v>
      </c>
      <c r="F956" t="s">
        <v>1388</v>
      </c>
      <c r="G956" t="s">
        <v>310</v>
      </c>
      <c r="H956" t="s">
        <v>668</v>
      </c>
      <c r="I956">
        <v>12</v>
      </c>
      <c r="J956" t="s">
        <v>258</v>
      </c>
      <c r="K956" t="s">
        <v>258</v>
      </c>
    </row>
    <row r="957" spans="1:11" x14ac:dyDescent="0.2">
      <c r="A957" t="s">
        <v>1647</v>
      </c>
      <c r="B957" s="7">
        <v>43795</v>
      </c>
      <c r="C957">
        <v>6164</v>
      </c>
      <c r="D957" t="s">
        <v>156</v>
      </c>
      <c r="E957" t="s">
        <v>623</v>
      </c>
      <c r="F957" t="s">
        <v>1388</v>
      </c>
      <c r="G957" t="s">
        <v>310</v>
      </c>
      <c r="H957" t="s">
        <v>668</v>
      </c>
      <c r="I957">
        <v>12</v>
      </c>
      <c r="J957" t="s">
        <v>258</v>
      </c>
      <c r="K957" t="s">
        <v>258</v>
      </c>
    </row>
    <row r="958" spans="1:11" x14ac:dyDescent="0.2">
      <c r="A958" t="s">
        <v>1647</v>
      </c>
      <c r="B958" s="7">
        <v>43796</v>
      </c>
      <c r="C958">
        <v>6164</v>
      </c>
      <c r="D958" t="s">
        <v>156</v>
      </c>
      <c r="E958" t="s">
        <v>623</v>
      </c>
      <c r="F958" t="s">
        <v>1388</v>
      </c>
      <c r="G958" t="s">
        <v>310</v>
      </c>
      <c r="H958" t="s">
        <v>668</v>
      </c>
      <c r="I958">
        <v>12</v>
      </c>
      <c r="J958" t="s">
        <v>258</v>
      </c>
      <c r="K958" t="s">
        <v>258</v>
      </c>
    </row>
    <row r="959" spans="1:11" x14ac:dyDescent="0.2">
      <c r="A959" t="s">
        <v>1647</v>
      </c>
      <c r="B959" s="7">
        <v>43797</v>
      </c>
      <c r="C959">
        <v>6164</v>
      </c>
      <c r="D959" t="s">
        <v>156</v>
      </c>
      <c r="E959" t="s">
        <v>623</v>
      </c>
      <c r="F959" t="s">
        <v>1388</v>
      </c>
      <c r="G959" t="s">
        <v>310</v>
      </c>
      <c r="H959" t="s">
        <v>668</v>
      </c>
      <c r="I959">
        <v>12</v>
      </c>
      <c r="J959" t="s">
        <v>258</v>
      </c>
      <c r="K959" t="s">
        <v>258</v>
      </c>
    </row>
    <row r="960" spans="1:11" x14ac:dyDescent="0.2">
      <c r="A960" t="s">
        <v>1647</v>
      </c>
      <c r="B960" s="7">
        <v>43798</v>
      </c>
      <c r="C960">
        <v>6164</v>
      </c>
      <c r="D960" t="s">
        <v>156</v>
      </c>
      <c r="E960" t="s">
        <v>623</v>
      </c>
      <c r="F960" t="s">
        <v>1388</v>
      </c>
      <c r="G960" t="s">
        <v>310</v>
      </c>
      <c r="H960" t="s">
        <v>668</v>
      </c>
      <c r="I960">
        <v>12</v>
      </c>
      <c r="J960" t="s">
        <v>258</v>
      </c>
      <c r="K960" t="s">
        <v>258</v>
      </c>
    </row>
    <row r="961" spans="1:11" x14ac:dyDescent="0.2">
      <c r="A961" t="s">
        <v>1647</v>
      </c>
      <c r="B961" s="7">
        <v>43799</v>
      </c>
      <c r="C961">
        <v>6164</v>
      </c>
      <c r="D961" t="s">
        <v>156</v>
      </c>
      <c r="E961" t="s">
        <v>623</v>
      </c>
      <c r="F961" t="s">
        <v>1388</v>
      </c>
      <c r="G961" t="s">
        <v>310</v>
      </c>
      <c r="H961" t="s">
        <v>668</v>
      </c>
      <c r="I961">
        <v>12</v>
      </c>
      <c r="J961" t="s">
        <v>258</v>
      </c>
      <c r="K961" t="s">
        <v>1641</v>
      </c>
    </row>
    <row r="962" spans="1:11" x14ac:dyDescent="0.2">
      <c r="A962" t="s">
        <v>1647</v>
      </c>
      <c r="B962" s="7">
        <v>43800</v>
      </c>
      <c r="C962">
        <v>6164</v>
      </c>
      <c r="D962" t="s">
        <v>156</v>
      </c>
      <c r="E962" t="s">
        <v>623</v>
      </c>
      <c r="F962" t="s">
        <v>1388</v>
      </c>
      <c r="G962" t="s">
        <v>310</v>
      </c>
      <c r="H962" t="s">
        <v>668</v>
      </c>
      <c r="I962">
        <v>12</v>
      </c>
      <c r="J962" t="s">
        <v>258</v>
      </c>
      <c r="K962" t="s">
        <v>258</v>
      </c>
    </row>
    <row r="963" spans="1:11" x14ac:dyDescent="0.2">
      <c r="A963" t="s">
        <v>1645</v>
      </c>
      <c r="B963" s="7">
        <v>43794</v>
      </c>
      <c r="C963">
        <v>6166</v>
      </c>
      <c r="D963" t="s">
        <v>250</v>
      </c>
      <c r="E963" t="s">
        <v>654</v>
      </c>
      <c r="F963" t="s">
        <v>1391</v>
      </c>
      <c r="G963" t="s">
        <v>330</v>
      </c>
      <c r="H963" t="s">
        <v>619</v>
      </c>
      <c r="I963">
        <v>12</v>
      </c>
      <c r="J963" t="s">
        <v>259</v>
      </c>
      <c r="K963" t="s">
        <v>259</v>
      </c>
    </row>
    <row r="964" spans="1:11" x14ac:dyDescent="0.2">
      <c r="A964" t="s">
        <v>1645</v>
      </c>
      <c r="B964" s="7">
        <v>43795</v>
      </c>
      <c r="C964">
        <v>6166</v>
      </c>
      <c r="D964" t="s">
        <v>250</v>
      </c>
      <c r="E964" t="s">
        <v>654</v>
      </c>
      <c r="F964" t="s">
        <v>1391</v>
      </c>
      <c r="G964" t="s">
        <v>330</v>
      </c>
      <c r="H964" t="s">
        <v>619</v>
      </c>
      <c r="I964">
        <v>12</v>
      </c>
      <c r="J964" t="s">
        <v>259</v>
      </c>
      <c r="K964" t="s">
        <v>259</v>
      </c>
    </row>
    <row r="965" spans="1:11" x14ac:dyDescent="0.2">
      <c r="A965" t="s">
        <v>1645</v>
      </c>
      <c r="B965" s="7">
        <v>43796</v>
      </c>
      <c r="C965">
        <v>6166</v>
      </c>
      <c r="D965" t="s">
        <v>250</v>
      </c>
      <c r="E965" t="s">
        <v>654</v>
      </c>
      <c r="F965" t="s">
        <v>1391</v>
      </c>
      <c r="G965" t="s">
        <v>330</v>
      </c>
      <c r="H965" t="s">
        <v>619</v>
      </c>
      <c r="I965">
        <v>12</v>
      </c>
      <c r="J965" t="s">
        <v>259</v>
      </c>
      <c r="K965" t="s">
        <v>259</v>
      </c>
    </row>
    <row r="966" spans="1:11" x14ac:dyDescent="0.2">
      <c r="A966" t="s">
        <v>1645</v>
      </c>
      <c r="B966" s="7">
        <v>43797</v>
      </c>
      <c r="C966">
        <v>6166</v>
      </c>
      <c r="D966" t="s">
        <v>250</v>
      </c>
      <c r="E966" t="s">
        <v>654</v>
      </c>
      <c r="F966" t="s">
        <v>1391</v>
      </c>
      <c r="G966" t="s">
        <v>330</v>
      </c>
      <c r="H966" t="s">
        <v>619</v>
      </c>
      <c r="I966">
        <v>12</v>
      </c>
      <c r="J966" t="s">
        <v>259</v>
      </c>
      <c r="K966" t="s">
        <v>259</v>
      </c>
    </row>
    <row r="967" spans="1:11" x14ac:dyDescent="0.2">
      <c r="A967" t="s">
        <v>1645</v>
      </c>
      <c r="B967" s="7">
        <v>43798</v>
      </c>
      <c r="C967">
        <v>6166</v>
      </c>
      <c r="D967" t="s">
        <v>250</v>
      </c>
      <c r="E967" t="s">
        <v>654</v>
      </c>
      <c r="F967" t="s">
        <v>1391</v>
      </c>
      <c r="G967" t="s">
        <v>330</v>
      </c>
      <c r="H967" t="s">
        <v>619</v>
      </c>
      <c r="I967">
        <v>12</v>
      </c>
      <c r="J967" t="s">
        <v>259</v>
      </c>
      <c r="K967" t="s">
        <v>259</v>
      </c>
    </row>
    <row r="968" spans="1:11" x14ac:dyDescent="0.2">
      <c r="A968" t="s">
        <v>1645</v>
      </c>
      <c r="B968" s="7">
        <v>43799</v>
      </c>
      <c r="C968">
        <v>6166</v>
      </c>
      <c r="D968" t="s">
        <v>250</v>
      </c>
      <c r="E968" t="s">
        <v>654</v>
      </c>
      <c r="F968" t="s">
        <v>1391</v>
      </c>
      <c r="G968" t="s">
        <v>330</v>
      </c>
      <c r="H968" t="s">
        <v>619</v>
      </c>
      <c r="I968">
        <v>12</v>
      </c>
      <c r="J968" t="s">
        <v>259</v>
      </c>
      <c r="K968" t="s">
        <v>259</v>
      </c>
    </row>
    <row r="969" spans="1:11" x14ac:dyDescent="0.2">
      <c r="A969" t="s">
        <v>1645</v>
      </c>
      <c r="B969" s="7">
        <v>43800</v>
      </c>
      <c r="C969">
        <v>6166</v>
      </c>
      <c r="D969" t="s">
        <v>250</v>
      </c>
      <c r="E969" t="s">
        <v>654</v>
      </c>
      <c r="F969" t="s">
        <v>1391</v>
      </c>
      <c r="G969" t="s">
        <v>330</v>
      </c>
      <c r="H969" t="s">
        <v>619</v>
      </c>
      <c r="I969">
        <v>12</v>
      </c>
      <c r="J969" t="s">
        <v>259</v>
      </c>
      <c r="K969" t="s">
        <v>1641</v>
      </c>
    </row>
    <row r="970" spans="1:11" x14ac:dyDescent="0.2">
      <c r="A970" t="s">
        <v>1651</v>
      </c>
      <c r="B970" s="7">
        <v>43794</v>
      </c>
      <c r="C970">
        <v>6170</v>
      </c>
      <c r="D970" t="s">
        <v>444</v>
      </c>
      <c r="E970" t="s">
        <v>623</v>
      </c>
      <c r="F970" t="s">
        <v>1394</v>
      </c>
      <c r="G970" t="s">
        <v>292</v>
      </c>
      <c r="H970" t="s">
        <v>704</v>
      </c>
      <c r="I970">
        <v>10</v>
      </c>
      <c r="J970" t="s">
        <v>45</v>
      </c>
      <c r="K970" t="s">
        <v>1641</v>
      </c>
    </row>
    <row r="971" spans="1:11" x14ac:dyDescent="0.2">
      <c r="A971" t="s">
        <v>1651</v>
      </c>
      <c r="B971" s="7">
        <v>43795</v>
      </c>
      <c r="C971">
        <v>6170</v>
      </c>
      <c r="D971" t="s">
        <v>444</v>
      </c>
      <c r="E971" t="s">
        <v>623</v>
      </c>
      <c r="F971" t="s">
        <v>1394</v>
      </c>
      <c r="G971" t="s">
        <v>292</v>
      </c>
      <c r="H971" t="s">
        <v>704</v>
      </c>
      <c r="I971">
        <v>10</v>
      </c>
      <c r="J971" t="s">
        <v>45</v>
      </c>
      <c r="K971" t="s">
        <v>1641</v>
      </c>
    </row>
    <row r="972" spans="1:11" x14ac:dyDescent="0.2">
      <c r="A972" t="s">
        <v>1651</v>
      </c>
      <c r="B972" s="7">
        <v>43796</v>
      </c>
      <c r="C972">
        <v>6170</v>
      </c>
      <c r="D972" t="s">
        <v>444</v>
      </c>
      <c r="E972" t="s">
        <v>623</v>
      </c>
      <c r="F972" t="s">
        <v>1394</v>
      </c>
      <c r="G972" t="s">
        <v>292</v>
      </c>
      <c r="H972" t="s">
        <v>704</v>
      </c>
      <c r="I972">
        <v>10</v>
      </c>
      <c r="J972" t="s">
        <v>45</v>
      </c>
      <c r="K972" t="s">
        <v>1641</v>
      </c>
    </row>
    <row r="973" spans="1:11" x14ac:dyDescent="0.2">
      <c r="A973" t="s">
        <v>1651</v>
      </c>
      <c r="B973" s="7">
        <v>43797</v>
      </c>
      <c r="C973">
        <v>6170</v>
      </c>
      <c r="D973" t="s">
        <v>444</v>
      </c>
      <c r="E973" t="s">
        <v>623</v>
      </c>
      <c r="F973" t="s">
        <v>1394</v>
      </c>
      <c r="G973" t="s">
        <v>292</v>
      </c>
      <c r="H973" t="s">
        <v>704</v>
      </c>
      <c r="I973">
        <v>10</v>
      </c>
      <c r="J973" t="s">
        <v>45</v>
      </c>
      <c r="K973" t="s">
        <v>1641</v>
      </c>
    </row>
    <row r="974" spans="1:11" x14ac:dyDescent="0.2">
      <c r="A974" t="s">
        <v>1651</v>
      </c>
      <c r="B974" s="7">
        <v>43798</v>
      </c>
      <c r="C974">
        <v>6170</v>
      </c>
      <c r="D974" t="s">
        <v>444</v>
      </c>
      <c r="E974" t="s">
        <v>623</v>
      </c>
      <c r="F974" t="s">
        <v>1394</v>
      </c>
      <c r="G974" t="s">
        <v>292</v>
      </c>
      <c r="H974" t="s">
        <v>704</v>
      </c>
      <c r="I974">
        <v>10</v>
      </c>
      <c r="J974" t="s">
        <v>45</v>
      </c>
      <c r="K974" t="s">
        <v>45</v>
      </c>
    </row>
    <row r="975" spans="1:11" x14ac:dyDescent="0.2">
      <c r="A975" t="s">
        <v>1651</v>
      </c>
      <c r="B975" s="7">
        <v>43799</v>
      </c>
      <c r="C975">
        <v>6170</v>
      </c>
      <c r="D975" t="s">
        <v>444</v>
      </c>
      <c r="E975" t="s">
        <v>623</v>
      </c>
      <c r="F975" t="s">
        <v>1394</v>
      </c>
      <c r="G975" t="s">
        <v>292</v>
      </c>
      <c r="H975" t="s">
        <v>704</v>
      </c>
      <c r="I975">
        <v>10</v>
      </c>
      <c r="J975" t="s">
        <v>45</v>
      </c>
      <c r="K975" t="s">
        <v>45</v>
      </c>
    </row>
    <row r="976" spans="1:11" x14ac:dyDescent="0.2">
      <c r="A976" t="s">
        <v>1651</v>
      </c>
      <c r="B976" s="7">
        <v>43800</v>
      </c>
      <c r="C976">
        <v>6170</v>
      </c>
      <c r="D976" t="s">
        <v>444</v>
      </c>
      <c r="E976" t="s">
        <v>623</v>
      </c>
      <c r="F976" t="s">
        <v>1394</v>
      </c>
      <c r="G976" t="s">
        <v>292</v>
      </c>
      <c r="H976" t="s">
        <v>704</v>
      </c>
      <c r="I976">
        <v>10</v>
      </c>
      <c r="J976" t="s">
        <v>45</v>
      </c>
      <c r="K976" t="s">
        <v>45</v>
      </c>
    </row>
    <row r="977" spans="1:11" x14ac:dyDescent="0.2">
      <c r="A977" t="s">
        <v>1649</v>
      </c>
      <c r="B977" s="7">
        <v>43794</v>
      </c>
      <c r="C977">
        <v>6171</v>
      </c>
      <c r="D977" t="s">
        <v>231</v>
      </c>
      <c r="E977" t="s">
        <v>681</v>
      </c>
      <c r="F977" t="s">
        <v>1395</v>
      </c>
      <c r="G977" t="s">
        <v>316</v>
      </c>
      <c r="H977" t="s">
        <v>688</v>
      </c>
      <c r="I977">
        <v>8</v>
      </c>
      <c r="J977" t="s">
        <v>259</v>
      </c>
      <c r="K977" t="s">
        <v>1641</v>
      </c>
    </row>
    <row r="978" spans="1:11" x14ac:dyDescent="0.2">
      <c r="A978" t="s">
        <v>1649</v>
      </c>
      <c r="B978" s="7">
        <v>43795</v>
      </c>
      <c r="C978">
        <v>6171</v>
      </c>
      <c r="D978" t="s">
        <v>231</v>
      </c>
      <c r="E978" t="s">
        <v>681</v>
      </c>
      <c r="F978" t="s">
        <v>1395</v>
      </c>
      <c r="G978" t="s">
        <v>316</v>
      </c>
      <c r="H978" t="s">
        <v>688</v>
      </c>
      <c r="I978">
        <v>8</v>
      </c>
      <c r="J978" t="s">
        <v>259</v>
      </c>
      <c r="K978" t="s">
        <v>259</v>
      </c>
    </row>
    <row r="979" spans="1:11" x14ac:dyDescent="0.2">
      <c r="A979" t="s">
        <v>1649</v>
      </c>
      <c r="B979" s="7">
        <v>43796</v>
      </c>
      <c r="C979">
        <v>6171</v>
      </c>
      <c r="D979" t="s">
        <v>231</v>
      </c>
      <c r="E979" t="s">
        <v>681</v>
      </c>
      <c r="F979" t="s">
        <v>1395</v>
      </c>
      <c r="G979" t="s">
        <v>316</v>
      </c>
      <c r="H979" t="s">
        <v>688</v>
      </c>
      <c r="I979">
        <v>8</v>
      </c>
      <c r="J979" t="s">
        <v>259</v>
      </c>
      <c r="K979" t="s">
        <v>259</v>
      </c>
    </row>
    <row r="980" spans="1:11" x14ac:dyDescent="0.2">
      <c r="A980" t="s">
        <v>1649</v>
      </c>
      <c r="B980" s="7">
        <v>43797</v>
      </c>
      <c r="C980">
        <v>6171</v>
      </c>
      <c r="D980" t="s">
        <v>231</v>
      </c>
      <c r="E980" t="s">
        <v>681</v>
      </c>
      <c r="F980" t="s">
        <v>1395</v>
      </c>
      <c r="G980" t="s">
        <v>316</v>
      </c>
      <c r="H980" t="s">
        <v>688</v>
      </c>
      <c r="I980">
        <v>8</v>
      </c>
      <c r="J980" t="s">
        <v>259</v>
      </c>
      <c r="K980" t="s">
        <v>259</v>
      </c>
    </row>
    <row r="981" spans="1:11" x14ac:dyDescent="0.2">
      <c r="A981" t="s">
        <v>1649</v>
      </c>
      <c r="B981" s="7">
        <v>43798</v>
      </c>
      <c r="C981">
        <v>6171</v>
      </c>
      <c r="D981" t="s">
        <v>231</v>
      </c>
      <c r="E981" t="s">
        <v>681</v>
      </c>
      <c r="F981" t="s">
        <v>1395</v>
      </c>
      <c r="G981" t="s">
        <v>316</v>
      </c>
      <c r="H981" t="s">
        <v>688</v>
      </c>
      <c r="I981">
        <v>8</v>
      </c>
      <c r="J981" t="s">
        <v>259</v>
      </c>
      <c r="K981" t="s">
        <v>259</v>
      </c>
    </row>
    <row r="982" spans="1:11" x14ac:dyDescent="0.2">
      <c r="A982" t="s">
        <v>1649</v>
      </c>
      <c r="B982" s="7">
        <v>43799</v>
      </c>
      <c r="C982">
        <v>6171</v>
      </c>
      <c r="D982" t="s">
        <v>231</v>
      </c>
      <c r="E982" t="s">
        <v>681</v>
      </c>
      <c r="F982" t="s">
        <v>1395</v>
      </c>
      <c r="G982" t="s">
        <v>316</v>
      </c>
      <c r="H982" t="s">
        <v>688</v>
      </c>
      <c r="I982">
        <v>8</v>
      </c>
      <c r="J982" t="s">
        <v>259</v>
      </c>
      <c r="K982" t="s">
        <v>259</v>
      </c>
    </row>
    <row r="983" spans="1:11" x14ac:dyDescent="0.2">
      <c r="A983" t="s">
        <v>1649</v>
      </c>
      <c r="B983" s="7">
        <v>43800</v>
      </c>
      <c r="C983">
        <v>6171</v>
      </c>
      <c r="D983" t="s">
        <v>231</v>
      </c>
      <c r="E983" t="s">
        <v>681</v>
      </c>
      <c r="F983" t="s">
        <v>1395</v>
      </c>
      <c r="G983" t="s">
        <v>316</v>
      </c>
      <c r="H983" t="s">
        <v>688</v>
      </c>
      <c r="I983">
        <v>8</v>
      </c>
      <c r="J983" t="s">
        <v>259</v>
      </c>
      <c r="K983" t="s">
        <v>259</v>
      </c>
    </row>
    <row r="984" spans="1:11" x14ac:dyDescent="0.2">
      <c r="A984" t="s">
        <v>1653</v>
      </c>
      <c r="B984" s="7">
        <v>43796</v>
      </c>
      <c r="C984">
        <v>6174</v>
      </c>
      <c r="D984" t="s">
        <v>147</v>
      </c>
      <c r="E984" t="s">
        <v>630</v>
      </c>
      <c r="F984" t="s">
        <v>1397</v>
      </c>
      <c r="G984" t="s">
        <v>297</v>
      </c>
      <c r="H984" t="s">
        <v>678</v>
      </c>
      <c r="I984">
        <v>25</v>
      </c>
      <c r="J984" t="s">
        <v>259</v>
      </c>
      <c r="K984" t="s">
        <v>1641</v>
      </c>
    </row>
    <row r="985" spans="1:11" x14ac:dyDescent="0.2">
      <c r="A985" t="s">
        <v>1653</v>
      </c>
      <c r="B985" s="7">
        <v>43797</v>
      </c>
      <c r="C985">
        <v>6174</v>
      </c>
      <c r="D985" t="s">
        <v>147</v>
      </c>
      <c r="E985" t="s">
        <v>630</v>
      </c>
      <c r="F985" t="s">
        <v>1397</v>
      </c>
      <c r="G985" t="s">
        <v>297</v>
      </c>
      <c r="H985" t="s">
        <v>678</v>
      </c>
      <c r="I985">
        <v>25</v>
      </c>
      <c r="J985" t="s">
        <v>259</v>
      </c>
      <c r="K985" t="s">
        <v>1641</v>
      </c>
    </row>
    <row r="986" spans="1:11" x14ac:dyDescent="0.2">
      <c r="A986" t="s">
        <v>1653</v>
      </c>
      <c r="B986" s="7">
        <v>43798</v>
      </c>
      <c r="C986">
        <v>6174</v>
      </c>
      <c r="D986" t="s">
        <v>147</v>
      </c>
      <c r="E986" t="s">
        <v>630</v>
      </c>
      <c r="F986" t="s">
        <v>1397</v>
      </c>
      <c r="G986" t="s">
        <v>297</v>
      </c>
      <c r="H986" t="s">
        <v>678</v>
      </c>
      <c r="I986">
        <v>25</v>
      </c>
      <c r="J986" t="s">
        <v>259</v>
      </c>
      <c r="K986" t="s">
        <v>1641</v>
      </c>
    </row>
    <row r="987" spans="1:11" x14ac:dyDescent="0.2">
      <c r="A987" t="s">
        <v>1653</v>
      </c>
      <c r="B987" s="7">
        <v>43799</v>
      </c>
      <c r="C987">
        <v>6174</v>
      </c>
      <c r="D987" t="s">
        <v>147</v>
      </c>
      <c r="E987" t="s">
        <v>630</v>
      </c>
      <c r="F987" t="s">
        <v>1397</v>
      </c>
      <c r="G987" t="s">
        <v>297</v>
      </c>
      <c r="H987" t="s">
        <v>678</v>
      </c>
      <c r="I987">
        <v>25</v>
      </c>
      <c r="J987" t="s">
        <v>259</v>
      </c>
      <c r="K987" t="s">
        <v>1641</v>
      </c>
    </row>
    <row r="988" spans="1:11" x14ac:dyDescent="0.2">
      <c r="A988" t="s">
        <v>1653</v>
      </c>
      <c r="B988" s="7">
        <v>43800</v>
      </c>
      <c r="C988">
        <v>6174</v>
      </c>
      <c r="D988" t="s">
        <v>147</v>
      </c>
      <c r="E988" t="s">
        <v>630</v>
      </c>
      <c r="F988" t="s">
        <v>1397</v>
      </c>
      <c r="G988" t="s">
        <v>297</v>
      </c>
      <c r="H988" t="s">
        <v>678</v>
      </c>
      <c r="I988">
        <v>25</v>
      </c>
      <c r="J988" t="s">
        <v>259</v>
      </c>
      <c r="K988" t="s">
        <v>1641</v>
      </c>
    </row>
    <row r="989" spans="1:11" x14ac:dyDescent="0.2">
      <c r="A989" t="s">
        <v>1646</v>
      </c>
      <c r="B989" s="7">
        <v>43794</v>
      </c>
      <c r="C989">
        <v>6209</v>
      </c>
      <c r="D989" t="s">
        <v>182</v>
      </c>
      <c r="E989" t="s">
        <v>741</v>
      </c>
      <c r="F989" t="s">
        <v>1409</v>
      </c>
      <c r="G989" t="s">
        <v>310</v>
      </c>
      <c r="H989" t="s">
        <v>668</v>
      </c>
      <c r="I989">
        <v>15</v>
      </c>
      <c r="J989" t="s">
        <v>633</v>
      </c>
      <c r="K989" t="s">
        <v>1642</v>
      </c>
    </row>
    <row r="990" spans="1:11" x14ac:dyDescent="0.2">
      <c r="A990" t="s">
        <v>1646</v>
      </c>
      <c r="B990" s="7">
        <v>43795</v>
      </c>
      <c r="C990">
        <v>6209</v>
      </c>
      <c r="D990" t="s">
        <v>182</v>
      </c>
      <c r="E990" t="s">
        <v>741</v>
      </c>
      <c r="F990" t="s">
        <v>1409</v>
      </c>
      <c r="G990" t="s">
        <v>310</v>
      </c>
      <c r="H990" t="s">
        <v>668</v>
      </c>
      <c r="I990">
        <v>15</v>
      </c>
      <c r="J990" t="s">
        <v>633</v>
      </c>
      <c r="K990" t="s">
        <v>1642</v>
      </c>
    </row>
    <row r="991" spans="1:11" x14ac:dyDescent="0.2">
      <c r="A991" t="s">
        <v>1646</v>
      </c>
      <c r="B991" s="7">
        <v>43796</v>
      </c>
      <c r="C991">
        <v>6209</v>
      </c>
      <c r="D991" t="s">
        <v>182</v>
      </c>
      <c r="E991" t="s">
        <v>741</v>
      </c>
      <c r="F991" t="s">
        <v>1409</v>
      </c>
      <c r="G991" t="s">
        <v>310</v>
      </c>
      <c r="H991" t="s">
        <v>668</v>
      </c>
      <c r="I991">
        <v>15</v>
      </c>
      <c r="J991" t="s">
        <v>633</v>
      </c>
      <c r="K991" t="s">
        <v>1642</v>
      </c>
    </row>
    <row r="992" spans="1:11" x14ac:dyDescent="0.2">
      <c r="A992" t="s">
        <v>1646</v>
      </c>
      <c r="B992" s="7">
        <v>43797</v>
      </c>
      <c r="C992">
        <v>6209</v>
      </c>
      <c r="D992" t="s">
        <v>182</v>
      </c>
      <c r="E992" t="s">
        <v>741</v>
      </c>
      <c r="F992" t="s">
        <v>1409</v>
      </c>
      <c r="G992" t="s">
        <v>310</v>
      </c>
      <c r="H992" t="s">
        <v>668</v>
      </c>
      <c r="I992">
        <v>15</v>
      </c>
      <c r="J992" t="s">
        <v>633</v>
      </c>
      <c r="K992" t="s">
        <v>1642</v>
      </c>
    </row>
    <row r="993" spans="1:11" x14ac:dyDescent="0.2">
      <c r="A993" t="s">
        <v>1646</v>
      </c>
      <c r="B993" s="7">
        <v>43798</v>
      </c>
      <c r="C993">
        <v>6209</v>
      </c>
      <c r="D993" t="s">
        <v>182</v>
      </c>
      <c r="E993" t="s">
        <v>741</v>
      </c>
      <c r="F993" t="s">
        <v>1409</v>
      </c>
      <c r="G993" t="s">
        <v>310</v>
      </c>
      <c r="H993" t="s">
        <v>668</v>
      </c>
      <c r="I993">
        <v>15</v>
      </c>
      <c r="J993" t="s">
        <v>633</v>
      </c>
      <c r="K993" t="s">
        <v>1642</v>
      </c>
    </row>
    <row r="994" spans="1:11" x14ac:dyDescent="0.2">
      <c r="A994" t="s">
        <v>1646</v>
      </c>
      <c r="B994" s="7">
        <v>43799</v>
      </c>
      <c r="C994">
        <v>6209</v>
      </c>
      <c r="D994" t="s">
        <v>182</v>
      </c>
      <c r="E994" t="s">
        <v>741</v>
      </c>
      <c r="F994" t="s">
        <v>1409</v>
      </c>
      <c r="G994" t="s">
        <v>310</v>
      </c>
      <c r="H994" t="s">
        <v>668</v>
      </c>
      <c r="I994">
        <v>15</v>
      </c>
      <c r="J994" t="s">
        <v>633</v>
      </c>
      <c r="K994" t="s">
        <v>1642</v>
      </c>
    </row>
    <row r="995" spans="1:11" x14ac:dyDescent="0.2">
      <c r="A995" t="s">
        <v>1646</v>
      </c>
      <c r="B995" s="7">
        <v>43800</v>
      </c>
      <c r="C995">
        <v>6209</v>
      </c>
      <c r="D995" t="s">
        <v>182</v>
      </c>
      <c r="E995" t="s">
        <v>741</v>
      </c>
      <c r="F995" t="s">
        <v>1409</v>
      </c>
      <c r="G995" t="s">
        <v>310</v>
      </c>
      <c r="H995" t="s">
        <v>668</v>
      </c>
      <c r="I995">
        <v>15</v>
      </c>
      <c r="J995" t="s">
        <v>633</v>
      </c>
      <c r="K995" t="s">
        <v>1642</v>
      </c>
    </row>
    <row r="996" spans="1:11" x14ac:dyDescent="0.2">
      <c r="A996" t="s">
        <v>1638</v>
      </c>
      <c r="B996" s="7">
        <v>43794</v>
      </c>
      <c r="C996">
        <v>6229</v>
      </c>
      <c r="D996" t="s">
        <v>232</v>
      </c>
      <c r="E996" t="s">
        <v>690</v>
      </c>
      <c r="F996" t="s">
        <v>1430</v>
      </c>
      <c r="G996" t="s">
        <v>335</v>
      </c>
      <c r="H996" t="s">
        <v>659</v>
      </c>
      <c r="I996">
        <v>7</v>
      </c>
      <c r="J996" t="s">
        <v>259</v>
      </c>
      <c r="K996" t="s">
        <v>259</v>
      </c>
    </row>
    <row r="997" spans="1:11" x14ac:dyDescent="0.2">
      <c r="A997" t="s">
        <v>1638</v>
      </c>
      <c r="B997" s="7">
        <v>43795</v>
      </c>
      <c r="C997">
        <v>6229</v>
      </c>
      <c r="D997" t="s">
        <v>232</v>
      </c>
      <c r="E997" t="s">
        <v>690</v>
      </c>
      <c r="F997" t="s">
        <v>1430</v>
      </c>
      <c r="G997" t="s">
        <v>335</v>
      </c>
      <c r="H997" t="s">
        <v>659</v>
      </c>
      <c r="I997">
        <v>7</v>
      </c>
      <c r="J997" t="s">
        <v>259</v>
      </c>
      <c r="K997" t="s">
        <v>259</v>
      </c>
    </row>
    <row r="998" spans="1:11" x14ac:dyDescent="0.2">
      <c r="A998" t="s">
        <v>1638</v>
      </c>
      <c r="B998" s="7">
        <v>43796</v>
      </c>
      <c r="C998">
        <v>6229</v>
      </c>
      <c r="D998" t="s">
        <v>232</v>
      </c>
      <c r="E998" t="s">
        <v>690</v>
      </c>
      <c r="F998" t="s">
        <v>1430</v>
      </c>
      <c r="G998" t="s">
        <v>335</v>
      </c>
      <c r="H998" t="s">
        <v>659</v>
      </c>
      <c r="I998">
        <v>7</v>
      </c>
      <c r="J998" t="s">
        <v>259</v>
      </c>
      <c r="K998" t="s">
        <v>1641</v>
      </c>
    </row>
    <row r="999" spans="1:11" x14ac:dyDescent="0.2">
      <c r="A999" t="s">
        <v>1638</v>
      </c>
      <c r="B999" s="7">
        <v>43797</v>
      </c>
      <c r="C999">
        <v>6229</v>
      </c>
      <c r="D999" t="s">
        <v>232</v>
      </c>
      <c r="E999" t="s">
        <v>690</v>
      </c>
      <c r="F999" t="s">
        <v>1430</v>
      </c>
      <c r="G999" t="s">
        <v>335</v>
      </c>
      <c r="H999" t="s">
        <v>659</v>
      </c>
      <c r="I999">
        <v>7</v>
      </c>
      <c r="J999" t="s">
        <v>259</v>
      </c>
      <c r="K999" t="s">
        <v>259</v>
      </c>
    </row>
    <row r="1000" spans="1:11" x14ac:dyDescent="0.2">
      <c r="A1000" t="s">
        <v>1638</v>
      </c>
      <c r="B1000" s="7">
        <v>43798</v>
      </c>
      <c r="C1000">
        <v>6229</v>
      </c>
      <c r="D1000" t="s">
        <v>232</v>
      </c>
      <c r="E1000" t="s">
        <v>690</v>
      </c>
      <c r="F1000" t="s">
        <v>1430</v>
      </c>
      <c r="G1000" t="s">
        <v>335</v>
      </c>
      <c r="H1000" t="s">
        <v>659</v>
      </c>
      <c r="I1000">
        <v>7</v>
      </c>
      <c r="J1000" t="s">
        <v>259</v>
      </c>
      <c r="K1000" t="s">
        <v>1641</v>
      </c>
    </row>
    <row r="1001" spans="1:11" x14ac:dyDescent="0.2">
      <c r="A1001" t="s">
        <v>1638</v>
      </c>
      <c r="B1001" s="7">
        <v>43799</v>
      </c>
      <c r="C1001">
        <v>6229</v>
      </c>
      <c r="D1001" t="s">
        <v>232</v>
      </c>
      <c r="E1001" t="s">
        <v>690</v>
      </c>
      <c r="F1001" t="s">
        <v>1430</v>
      </c>
      <c r="G1001" t="s">
        <v>335</v>
      </c>
      <c r="H1001" t="s">
        <v>659</v>
      </c>
      <c r="I1001">
        <v>7</v>
      </c>
      <c r="J1001" t="s">
        <v>259</v>
      </c>
      <c r="K1001" t="s">
        <v>259</v>
      </c>
    </row>
    <row r="1002" spans="1:11" x14ac:dyDescent="0.2">
      <c r="A1002" t="s">
        <v>1638</v>
      </c>
      <c r="B1002" s="7">
        <v>43800</v>
      </c>
      <c r="C1002">
        <v>6229</v>
      </c>
      <c r="D1002" t="s">
        <v>232</v>
      </c>
      <c r="E1002" t="s">
        <v>690</v>
      </c>
      <c r="F1002" t="s">
        <v>1430</v>
      </c>
      <c r="G1002" t="s">
        <v>335</v>
      </c>
      <c r="H1002" t="s">
        <v>659</v>
      </c>
      <c r="I1002">
        <v>7</v>
      </c>
      <c r="J1002" t="s">
        <v>259</v>
      </c>
      <c r="K1002" t="s">
        <v>259</v>
      </c>
    </row>
    <row r="1003" spans="1:11" x14ac:dyDescent="0.2">
      <c r="A1003" t="s">
        <v>1645</v>
      </c>
      <c r="B1003" s="7">
        <v>43795</v>
      </c>
      <c r="C1003">
        <v>6311</v>
      </c>
      <c r="D1003" t="s">
        <v>406</v>
      </c>
      <c r="E1003" t="s">
        <v>648</v>
      </c>
      <c r="F1003" t="s">
        <v>1548</v>
      </c>
      <c r="G1003" t="s">
        <v>335</v>
      </c>
      <c r="H1003" t="s">
        <v>659</v>
      </c>
      <c r="I1003">
        <v>12</v>
      </c>
      <c r="J1003" t="s">
        <v>258</v>
      </c>
      <c r="K1003" t="s">
        <v>258</v>
      </c>
    </row>
    <row r="1004" spans="1:11" x14ac:dyDescent="0.2">
      <c r="A1004" t="s">
        <v>1645</v>
      </c>
      <c r="B1004" s="7">
        <v>43796</v>
      </c>
      <c r="C1004">
        <v>6311</v>
      </c>
      <c r="D1004" t="s">
        <v>406</v>
      </c>
      <c r="E1004" t="s">
        <v>648</v>
      </c>
      <c r="F1004" t="s">
        <v>1548</v>
      </c>
      <c r="G1004" t="s">
        <v>335</v>
      </c>
      <c r="H1004" t="s">
        <v>659</v>
      </c>
      <c r="I1004">
        <v>12</v>
      </c>
      <c r="J1004" t="s">
        <v>258</v>
      </c>
      <c r="K1004" t="s">
        <v>258</v>
      </c>
    </row>
    <row r="1005" spans="1:11" x14ac:dyDescent="0.2">
      <c r="A1005" t="s">
        <v>1645</v>
      </c>
      <c r="B1005" s="7">
        <v>43797</v>
      </c>
      <c r="C1005">
        <v>6311</v>
      </c>
      <c r="D1005" t="s">
        <v>406</v>
      </c>
      <c r="E1005" t="s">
        <v>648</v>
      </c>
      <c r="F1005" t="s">
        <v>1548</v>
      </c>
      <c r="G1005" t="s">
        <v>335</v>
      </c>
      <c r="H1005" t="s">
        <v>659</v>
      </c>
      <c r="I1005">
        <v>12</v>
      </c>
      <c r="J1005" t="s">
        <v>258</v>
      </c>
      <c r="K1005" t="s">
        <v>258</v>
      </c>
    </row>
    <row r="1006" spans="1:11" x14ac:dyDescent="0.2">
      <c r="A1006" t="s">
        <v>1645</v>
      </c>
      <c r="B1006" s="7">
        <v>43798</v>
      </c>
      <c r="C1006">
        <v>6311</v>
      </c>
      <c r="D1006" t="s">
        <v>406</v>
      </c>
      <c r="E1006" t="s">
        <v>648</v>
      </c>
      <c r="F1006" t="s">
        <v>1548</v>
      </c>
      <c r="G1006" t="s">
        <v>335</v>
      </c>
      <c r="H1006" t="s">
        <v>659</v>
      </c>
      <c r="I1006">
        <v>12</v>
      </c>
      <c r="J1006" t="s">
        <v>258</v>
      </c>
      <c r="K1006" t="s">
        <v>258</v>
      </c>
    </row>
    <row r="1007" spans="1:11" x14ac:dyDescent="0.2">
      <c r="A1007" t="s">
        <v>1645</v>
      </c>
      <c r="B1007" s="7">
        <v>43799</v>
      </c>
      <c r="C1007">
        <v>6311</v>
      </c>
      <c r="D1007" t="s">
        <v>406</v>
      </c>
      <c r="E1007" t="s">
        <v>648</v>
      </c>
      <c r="F1007" t="s">
        <v>1548</v>
      </c>
      <c r="G1007" t="s">
        <v>335</v>
      </c>
      <c r="H1007" t="s">
        <v>659</v>
      </c>
      <c r="I1007">
        <v>12</v>
      </c>
      <c r="J1007" t="s">
        <v>258</v>
      </c>
      <c r="K1007" t="s">
        <v>258</v>
      </c>
    </row>
    <row r="1008" spans="1:11" x14ac:dyDescent="0.2">
      <c r="A1008" t="s">
        <v>1645</v>
      </c>
      <c r="B1008" s="7">
        <v>43800</v>
      </c>
      <c r="C1008">
        <v>6311</v>
      </c>
      <c r="D1008" t="s">
        <v>406</v>
      </c>
      <c r="E1008" t="s">
        <v>648</v>
      </c>
      <c r="F1008" t="s">
        <v>1548</v>
      </c>
      <c r="G1008" t="s">
        <v>335</v>
      </c>
      <c r="H1008" t="s">
        <v>659</v>
      </c>
      <c r="I1008">
        <v>12</v>
      </c>
      <c r="J1008" t="s">
        <v>258</v>
      </c>
      <c r="K1008" t="s">
        <v>258</v>
      </c>
    </row>
  </sheetData>
  <autoFilter ref="A1:K1008" xr:uid="{B7BD17A7-42BC-0941-BFA9-142137358B2D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60"/>
  <sheetViews>
    <sheetView tabSelected="1" workbookViewId="0">
      <pane ySplit="1" topLeftCell="A2" activePane="bottomLeft" state="frozen"/>
      <selection pane="bottomLeft" activeCell="L3" sqref="L3"/>
    </sheetView>
  </sheetViews>
  <sheetFormatPr baseColWidth="10" defaultColWidth="11.5" defaultRowHeight="15" x14ac:dyDescent="0.2"/>
  <cols>
    <col min="1" max="1" width="10.6640625" bestFit="1" customWidth="1"/>
    <col min="2" max="2" width="21.6640625" bestFit="1" customWidth="1"/>
    <col min="3" max="3" width="8.1640625" bestFit="1" customWidth="1"/>
    <col min="4" max="4" width="15.6640625" bestFit="1" customWidth="1"/>
    <col min="5" max="5" width="20.1640625" bestFit="1" customWidth="1"/>
    <col min="6" max="6" width="7.1640625" bestFit="1" customWidth="1"/>
    <col min="7" max="7" width="9.83203125" bestFit="1" customWidth="1"/>
    <col min="8" max="8" width="6.33203125" bestFit="1" customWidth="1"/>
    <col min="9" max="9" width="11.1640625" bestFit="1" customWidth="1"/>
    <col min="10" max="10" width="11.6640625" bestFit="1" customWidth="1"/>
    <col min="11" max="11" width="21.6640625" bestFit="1" customWidth="1"/>
    <col min="12" max="12" width="7.6640625" bestFit="1" customWidth="1"/>
    <col min="13" max="13" width="11.33203125" style="5" bestFit="1" customWidth="1"/>
    <col min="14" max="14" width="12.83203125" style="5" bestFit="1" customWidth="1"/>
    <col min="15" max="15" width="11.83203125" style="5" bestFit="1" customWidth="1"/>
  </cols>
  <sheetData>
    <row r="1" spans="1:15" x14ac:dyDescent="0.2">
      <c r="A1" t="s">
        <v>607</v>
      </c>
      <c r="B1" t="s">
        <v>608</v>
      </c>
      <c r="C1" t="s">
        <v>609</v>
      </c>
      <c r="D1" t="s">
        <v>610</v>
      </c>
      <c r="E1" t="s">
        <v>611</v>
      </c>
      <c r="F1" t="s">
        <v>612</v>
      </c>
      <c r="G1" t="s">
        <v>613</v>
      </c>
      <c r="H1" t="s">
        <v>614</v>
      </c>
      <c r="I1" t="s">
        <v>615</v>
      </c>
      <c r="J1" t="s">
        <v>616</v>
      </c>
      <c r="K1" t="s">
        <v>1615</v>
      </c>
      <c r="L1" t="s">
        <v>7</v>
      </c>
      <c r="M1" s="5" t="s">
        <v>1616</v>
      </c>
      <c r="N1" s="5" t="s">
        <v>1618</v>
      </c>
      <c r="O1" s="5" t="s">
        <v>1617</v>
      </c>
    </row>
    <row r="2" spans="1:15" x14ac:dyDescent="0.2">
      <c r="A2">
        <v>4563</v>
      </c>
      <c r="B2" t="s">
        <v>31</v>
      </c>
      <c r="C2" t="s">
        <v>623</v>
      </c>
      <c r="D2" t="s">
        <v>755</v>
      </c>
      <c r="E2" t="s">
        <v>332</v>
      </c>
      <c r="F2" t="s">
        <v>628</v>
      </c>
      <c r="G2">
        <v>13</v>
      </c>
      <c r="H2" t="s">
        <v>258</v>
      </c>
      <c r="I2" t="s">
        <v>258</v>
      </c>
      <c r="J2" t="s">
        <v>611</v>
      </c>
      <c r="K2" t="str">
        <f>INDEX(PUNT_SeasonAVG!I:I,MATCH($B2,PUNT_SeasonAVG!$I:$I,0))</f>
        <v>James Harden</v>
      </c>
      <c r="L2" t="str">
        <f>INDEX(PUNT_SeasonAVG!K:K,MATCH($B2,PUNT_SeasonAVG!$I:$I,0))</f>
        <v>HOU</v>
      </c>
      <c r="M2" s="5">
        <f>INDEX(PUNT_SeasonAVG!B:B,MATCH($B2,PUNT_SeasonAVG!$I:$I,0))</f>
        <v>1</v>
      </c>
      <c r="N2" s="5">
        <f>INDEX(PUNT_L10gamesAVG!B:B,MATCH($B2,PUNT_L10gamesAVG!$I:$I,0))</f>
        <v>1</v>
      </c>
      <c r="O2" s="5">
        <f>INDEX(PUNT_L5gamesAVG!B:B,MATCH($B2,PUNT_L5gamesAVG!$I:$I,0))</f>
        <v>3</v>
      </c>
    </row>
    <row r="3" spans="1:15" x14ac:dyDescent="0.2">
      <c r="A3">
        <v>6014</v>
      </c>
      <c r="B3" t="s">
        <v>38</v>
      </c>
      <c r="C3" t="s">
        <v>640</v>
      </c>
      <c r="D3" t="s">
        <v>1192</v>
      </c>
      <c r="E3" t="s">
        <v>315</v>
      </c>
      <c r="F3" t="s">
        <v>662</v>
      </c>
      <c r="G3">
        <v>77</v>
      </c>
      <c r="H3" t="s">
        <v>620</v>
      </c>
      <c r="I3" t="s">
        <v>258</v>
      </c>
      <c r="J3" t="s">
        <v>611</v>
      </c>
      <c r="K3" t="str">
        <f>INDEX(PUNT_SeasonAVG!I:I,MATCH($B3,PUNT_SeasonAVG!$I:$I,0))</f>
        <v>Luka Doncic</v>
      </c>
      <c r="L3" t="str">
        <f>INDEX(PUNT_SeasonAVG!K:K,MATCH($B3,PUNT_SeasonAVG!$I:$I,0))</f>
        <v>DAL</v>
      </c>
      <c r="M3" s="5">
        <f>INDEX(PUNT_SeasonAVG!B:B,MATCH($B3,PUNT_SeasonAVG!$I:$I,0))</f>
        <v>3</v>
      </c>
      <c r="N3" s="5">
        <f>INDEX(PUNT_L10gamesAVG!B:B,MATCH($B3,PUNT_L10gamesAVG!$I:$I,0))</f>
        <v>2</v>
      </c>
      <c r="O3" s="5">
        <f>INDEX(PUNT_L5gamesAVG!B:B,MATCH($B3,PUNT_L5gamesAVG!$I:$I,0))</f>
        <v>2</v>
      </c>
    </row>
    <row r="4" spans="1:15" x14ac:dyDescent="0.2">
      <c r="A4">
        <v>5007</v>
      </c>
      <c r="B4" t="s">
        <v>41</v>
      </c>
      <c r="C4" t="s">
        <v>666</v>
      </c>
      <c r="D4" t="s">
        <v>790</v>
      </c>
      <c r="E4" t="s">
        <v>295</v>
      </c>
      <c r="F4" t="s">
        <v>42</v>
      </c>
      <c r="G4">
        <v>3</v>
      </c>
      <c r="H4" t="s">
        <v>633</v>
      </c>
      <c r="I4" t="s">
        <v>259</v>
      </c>
      <c r="J4" t="s">
        <v>611</v>
      </c>
      <c r="K4" t="str">
        <f>INDEX(PUNT_SeasonAVG!I:I,MATCH($B4,PUNT_SeasonAVG!$I:$I,0))</f>
        <v>Anthony Davis</v>
      </c>
      <c r="L4" t="str">
        <f>INDEX(PUNT_SeasonAVG!K:K,MATCH($B4,PUNT_SeasonAVG!$I:$I,0))</f>
        <v>LAL</v>
      </c>
      <c r="M4" s="5">
        <f>INDEX(PUNT_SeasonAVG!B:B,MATCH($B4,PUNT_SeasonAVG!$I:$I,0))</f>
        <v>2</v>
      </c>
      <c r="N4" s="5">
        <f>INDEX(PUNT_L10gamesAVG!B:B,MATCH($B4,PUNT_L10gamesAVG!$I:$I,0))</f>
        <v>3</v>
      </c>
      <c r="O4" s="5">
        <f>INDEX(PUNT_L5gamesAVG!B:B,MATCH($B4,PUNT_L5gamesAVG!$I:$I,0))</f>
        <v>1</v>
      </c>
    </row>
    <row r="5" spans="1:15" x14ac:dyDescent="0.2">
      <c r="A5">
        <v>5432</v>
      </c>
      <c r="B5" t="s">
        <v>43</v>
      </c>
      <c r="C5" t="s">
        <v>648</v>
      </c>
      <c r="D5" t="s">
        <v>951</v>
      </c>
      <c r="E5" t="s">
        <v>307</v>
      </c>
      <c r="F5" t="s">
        <v>745</v>
      </c>
      <c r="G5">
        <v>32</v>
      </c>
      <c r="H5" t="s">
        <v>45</v>
      </c>
      <c r="I5" t="s">
        <v>45</v>
      </c>
      <c r="J5" t="s">
        <v>611</v>
      </c>
      <c r="K5" t="str">
        <f>INDEX(PUNT_SeasonAVG!I:I,MATCH($B5,PUNT_SeasonAVG!$I:$I,0))</f>
        <v>Karl-Anthony Towns</v>
      </c>
      <c r="L5" t="str">
        <f>INDEX(PUNT_SeasonAVG!K:K,MATCH($B5,PUNT_SeasonAVG!$I:$I,0))</f>
        <v>MIN</v>
      </c>
      <c r="M5" s="5">
        <f>INDEX(PUNT_SeasonAVG!B:B,MATCH($B5,PUNT_SeasonAVG!$I:$I,0))</f>
        <v>4</v>
      </c>
      <c r="N5" s="5">
        <f>INDEX(PUNT_L10gamesAVG!B:B,MATCH($B5,PUNT_L10gamesAVG!$I:$I,0))</f>
        <v>4</v>
      </c>
      <c r="O5" s="5">
        <f>INDEX(PUNT_L5gamesAVG!B:B,MATCH($B5,PUNT_L5gamesAVG!$I:$I,0))</f>
        <v>4</v>
      </c>
    </row>
    <row r="6" spans="1:15" x14ac:dyDescent="0.2">
      <c r="A6">
        <v>4725</v>
      </c>
      <c r="B6" t="s">
        <v>34</v>
      </c>
      <c r="C6" t="s">
        <v>630</v>
      </c>
      <c r="D6" t="s">
        <v>789</v>
      </c>
      <c r="E6" t="s">
        <v>692</v>
      </c>
      <c r="F6" t="s">
        <v>35</v>
      </c>
      <c r="G6">
        <v>13</v>
      </c>
      <c r="H6" t="s">
        <v>259</v>
      </c>
      <c r="I6" t="s">
        <v>259</v>
      </c>
      <c r="J6" t="s">
        <v>611</v>
      </c>
      <c r="K6" t="str">
        <f>INDEX(PUNT_SeasonAVG!I:I,MATCH($B6,PUNT_SeasonAVG!$I:$I,0))</f>
        <v>Paul George</v>
      </c>
      <c r="L6" t="str">
        <f>INDEX(PUNT_SeasonAVG!K:K,MATCH($B6,PUNT_SeasonAVG!$I:$I,0))</f>
        <v>LAC</v>
      </c>
      <c r="M6" s="5">
        <f>INDEX(PUNT_SeasonAVG!B:B,MATCH($B6,PUNT_SeasonAVG!$I:$I,0))</f>
        <v>6</v>
      </c>
      <c r="N6" s="5">
        <f>INDEX(PUNT_L10gamesAVG!B:B,MATCH($B6,PUNT_L10gamesAVG!$I:$I,0))</f>
        <v>5</v>
      </c>
      <c r="O6" s="5">
        <f>INDEX(PUNT_L5gamesAVG!B:B,MATCH($B6,PUNT_L5gamesAVG!$I:$I,0))</f>
        <v>6</v>
      </c>
    </row>
    <row r="7" spans="1:15" x14ac:dyDescent="0.2">
      <c r="A7">
        <v>4896</v>
      </c>
      <c r="B7" t="s">
        <v>40</v>
      </c>
      <c r="C7" t="s">
        <v>648</v>
      </c>
      <c r="D7" t="s">
        <v>815</v>
      </c>
      <c r="E7" t="s">
        <v>692</v>
      </c>
      <c r="F7" t="s">
        <v>35</v>
      </c>
      <c r="G7">
        <v>2</v>
      </c>
      <c r="H7" t="s">
        <v>620</v>
      </c>
      <c r="I7" t="s">
        <v>258</v>
      </c>
      <c r="J7" t="s">
        <v>611</v>
      </c>
      <c r="K7" t="str">
        <f>INDEX(PUNT_SeasonAVG!I:I,MATCH($B7,PUNT_SeasonAVG!$I:$I,0))</f>
        <v>Kawhi Leonard</v>
      </c>
      <c r="L7" t="str">
        <f>INDEX(PUNT_SeasonAVG!K:K,MATCH($B7,PUNT_SeasonAVG!$I:$I,0))</f>
        <v>LAC</v>
      </c>
      <c r="M7" s="5">
        <f>INDEX(PUNT_SeasonAVG!B:B,MATCH($B7,PUNT_SeasonAVG!$I:$I,0))</f>
        <v>8</v>
      </c>
      <c r="N7" s="5">
        <f>INDEX(PUNT_L10gamesAVG!B:B,MATCH($B7,PUNT_L10gamesAVG!$I:$I,0))</f>
        <v>6</v>
      </c>
      <c r="O7" s="5">
        <f>INDEX(PUNT_L5gamesAVG!B:B,MATCH($B7,PUNT_L5gamesAVG!$I:$I,0))</f>
        <v>25</v>
      </c>
    </row>
    <row r="8" spans="1:15" x14ac:dyDescent="0.2">
      <c r="A8">
        <v>5012</v>
      </c>
      <c r="B8" t="s">
        <v>36</v>
      </c>
      <c r="C8" t="s">
        <v>654</v>
      </c>
      <c r="D8" t="s">
        <v>839</v>
      </c>
      <c r="E8" t="s">
        <v>327</v>
      </c>
      <c r="F8" t="s">
        <v>632</v>
      </c>
      <c r="G8">
        <v>0</v>
      </c>
      <c r="H8" t="s">
        <v>258</v>
      </c>
      <c r="I8" t="s">
        <v>258</v>
      </c>
      <c r="J8" t="s">
        <v>611</v>
      </c>
      <c r="K8" t="str">
        <f>INDEX(PUNT_SeasonAVG!I:I,MATCH($B8,PUNT_SeasonAVG!$I:$I,0))</f>
        <v>Damian Lillard</v>
      </c>
      <c r="L8" t="str">
        <f>INDEX(PUNT_SeasonAVG!K:K,MATCH($B8,PUNT_SeasonAVG!$I:$I,0))</f>
        <v>POR</v>
      </c>
      <c r="M8" s="5">
        <f>INDEX(PUNT_SeasonAVG!B:B,MATCH($B8,PUNT_SeasonAVG!$I:$I,0))</f>
        <v>5</v>
      </c>
      <c r="N8" s="5">
        <f>INDEX(PUNT_L10gamesAVG!B:B,MATCH($B8,PUNT_L10gamesAVG!$I:$I,0))</f>
        <v>7</v>
      </c>
      <c r="O8" s="5">
        <f>INDEX(PUNT_L5gamesAVG!B:B,MATCH($B8,PUNT_L5gamesAVG!$I:$I,0))</f>
        <v>12</v>
      </c>
    </row>
    <row r="9" spans="1:15" x14ac:dyDescent="0.2">
      <c r="A9">
        <v>6016</v>
      </c>
      <c r="B9" t="s">
        <v>50</v>
      </c>
      <c r="C9" t="s">
        <v>626</v>
      </c>
      <c r="D9" t="s">
        <v>723</v>
      </c>
      <c r="E9" t="s">
        <v>330</v>
      </c>
      <c r="F9" t="s">
        <v>619</v>
      </c>
      <c r="G9">
        <v>11</v>
      </c>
      <c r="H9" t="s">
        <v>258</v>
      </c>
      <c r="I9" t="s">
        <v>258</v>
      </c>
      <c r="J9" t="s">
        <v>611</v>
      </c>
      <c r="K9" t="str">
        <f>INDEX(PUNT_SeasonAVG!I:I,MATCH($B9,PUNT_SeasonAVG!$I:$I,0))</f>
        <v>Trae Young</v>
      </c>
      <c r="L9" t="str">
        <f>INDEX(PUNT_SeasonAVG!K:K,MATCH($B9,PUNT_SeasonAVG!$I:$I,0))</f>
        <v>ATL</v>
      </c>
      <c r="M9" s="5">
        <f>INDEX(PUNT_SeasonAVG!B:B,MATCH($B9,PUNT_SeasonAVG!$I:$I,0))</f>
        <v>10</v>
      </c>
      <c r="N9" s="5">
        <f>INDEX(PUNT_L10gamesAVG!B:B,MATCH($B9,PUNT_L10gamesAVG!$I:$I,0))</f>
        <v>8</v>
      </c>
      <c r="O9" s="5">
        <f>INDEX(PUNT_L5gamesAVG!B:B,MATCH($B9,PUNT_L5gamesAVG!$I:$I,0))</f>
        <v>10</v>
      </c>
    </row>
    <row r="10" spans="1:15" x14ac:dyDescent="0.2">
      <c r="A10">
        <v>4622</v>
      </c>
      <c r="B10" t="s">
        <v>72</v>
      </c>
      <c r="C10" t="s">
        <v>623</v>
      </c>
      <c r="D10" t="s">
        <v>759</v>
      </c>
      <c r="E10" t="s">
        <v>292</v>
      </c>
      <c r="F10" t="s">
        <v>704</v>
      </c>
      <c r="G10">
        <v>11</v>
      </c>
      <c r="H10" t="s">
        <v>258</v>
      </c>
      <c r="I10" t="s">
        <v>258</v>
      </c>
      <c r="J10" t="s">
        <v>611</v>
      </c>
      <c r="K10" t="str">
        <f>INDEX(PUNT_SeasonAVG!I:I,MATCH($B10,PUNT_SeasonAVG!$I:$I,0))</f>
        <v>Jrue Holiday</v>
      </c>
      <c r="L10" t="str">
        <f>INDEX(PUNT_SeasonAVG!K:K,MATCH($B10,PUNT_SeasonAVG!$I:$I,0))</f>
        <v>NOR</v>
      </c>
      <c r="M10" s="5">
        <f>INDEX(PUNT_SeasonAVG!B:B,MATCH($B10,PUNT_SeasonAVG!$I:$I,0))</f>
        <v>12</v>
      </c>
      <c r="N10" s="5">
        <f>INDEX(PUNT_L10gamesAVG!B:B,MATCH($B10,PUNT_L10gamesAVG!$I:$I,0))</f>
        <v>9</v>
      </c>
      <c r="O10" s="5">
        <f>INDEX(PUNT_L5gamesAVG!B:B,MATCH($B10,PUNT_L5gamesAVG!$I:$I,0))</f>
        <v>11</v>
      </c>
    </row>
    <row r="11" spans="1:15" x14ac:dyDescent="0.2">
      <c r="A11">
        <v>4840</v>
      </c>
      <c r="B11" t="s">
        <v>46</v>
      </c>
      <c r="C11" t="s">
        <v>648</v>
      </c>
      <c r="D11" t="s">
        <v>806</v>
      </c>
      <c r="E11" t="s">
        <v>306</v>
      </c>
      <c r="F11" t="s">
        <v>715</v>
      </c>
      <c r="G11">
        <v>11</v>
      </c>
      <c r="H11" t="s">
        <v>258</v>
      </c>
      <c r="I11" t="s">
        <v>258</v>
      </c>
      <c r="J11" t="s">
        <v>611</v>
      </c>
      <c r="K11" t="str">
        <f>INDEX(PUNT_SeasonAVG!I:I,MATCH($B11,PUNT_SeasonAVG!$I:$I,0))</f>
        <v>Kyrie Irving</v>
      </c>
      <c r="L11" t="str">
        <f>INDEX(PUNT_SeasonAVG!K:K,MATCH($B11,PUNT_SeasonAVG!$I:$I,0))</f>
        <v>BKN</v>
      </c>
      <c r="M11" s="5">
        <f>INDEX(PUNT_SeasonAVG!B:B,MATCH($B11,PUNT_SeasonAVG!$I:$I,0))</f>
        <v>7</v>
      </c>
      <c r="N11" s="5">
        <f>INDEX(PUNT_L10gamesAVG!B:B,MATCH($B11,PUNT_L10gamesAVG!$I:$I,0))</f>
        <v>10</v>
      </c>
      <c r="O11" s="5">
        <f>INDEX(PUNT_L5gamesAVG!B:B,MATCH($B11,PUNT_L5gamesAVG!$I:$I,0))</f>
        <v>13</v>
      </c>
    </row>
    <row r="12" spans="1:15" x14ac:dyDescent="0.2">
      <c r="A12">
        <v>4912</v>
      </c>
      <c r="B12" t="s">
        <v>52</v>
      </c>
      <c r="C12" t="s">
        <v>623</v>
      </c>
      <c r="D12" t="s">
        <v>825</v>
      </c>
      <c r="E12" t="s">
        <v>309</v>
      </c>
      <c r="F12" t="s">
        <v>653</v>
      </c>
      <c r="G12">
        <v>22</v>
      </c>
      <c r="H12" t="s">
        <v>620</v>
      </c>
      <c r="I12" t="s">
        <v>258</v>
      </c>
      <c r="J12" t="s">
        <v>611</v>
      </c>
      <c r="K12" t="str">
        <f>INDEX(PUNT_SeasonAVG!I:I,MATCH($B12,PUNT_SeasonAVG!$I:$I,0))</f>
        <v>Jimmy Butler</v>
      </c>
      <c r="L12" t="str">
        <f>INDEX(PUNT_SeasonAVG!K:K,MATCH($B12,PUNT_SeasonAVG!$I:$I,0))</f>
        <v>MIA</v>
      </c>
      <c r="M12" s="5">
        <f>INDEX(PUNT_SeasonAVG!B:B,MATCH($B12,PUNT_SeasonAVG!$I:$I,0))</f>
        <v>9</v>
      </c>
      <c r="N12" s="5">
        <f>INDEX(PUNT_L10gamesAVG!B:B,MATCH($B12,PUNT_L10gamesAVG!$I:$I,0))</f>
        <v>11</v>
      </c>
      <c r="O12" s="5">
        <f>INDEX(PUNT_L5gamesAVG!B:B,MATCH($B12,PUNT_L5gamesAVG!$I:$I,0))</f>
        <v>5</v>
      </c>
    </row>
    <row r="13" spans="1:15" x14ac:dyDescent="0.2">
      <c r="A13">
        <v>4612</v>
      </c>
      <c r="B13" t="s">
        <v>58</v>
      </c>
      <c r="C13" t="s">
        <v>657</v>
      </c>
      <c r="D13" t="s">
        <v>757</v>
      </c>
      <c r="E13" t="s">
        <v>335</v>
      </c>
      <c r="F13" t="s">
        <v>659</v>
      </c>
      <c r="G13">
        <v>30</v>
      </c>
      <c r="H13" t="s">
        <v>258</v>
      </c>
      <c r="I13" t="s">
        <v>258</v>
      </c>
      <c r="J13" t="s">
        <v>611</v>
      </c>
      <c r="K13" t="str">
        <f>INDEX(PUNT_SeasonAVG!I:I,MATCH($B13,PUNT_SeasonAVG!$I:$I,0))</f>
        <v>Stephen Curry</v>
      </c>
      <c r="L13" t="str">
        <f>INDEX(PUNT_SeasonAVG!K:K,MATCH($B13,PUNT_SeasonAVG!$I:$I,0))</f>
        <v>GSW</v>
      </c>
      <c r="M13" s="5">
        <f>INDEX(PUNT_SeasonAVG!B:B,MATCH($B13,PUNT_SeasonAVG!$I:$I,0))</f>
        <v>11</v>
      </c>
      <c r="N13" s="5">
        <f>INDEX(PUNT_L10gamesAVG!B:B,MATCH($B13,PUNT_L10gamesAVG!$I:$I,0))</f>
        <v>12</v>
      </c>
      <c r="O13" s="5">
        <f>INDEX(PUNT_L5gamesAVG!B:B,MATCH($B13,PUNT_L5gamesAVG!$I:$I,0))</f>
        <v>14</v>
      </c>
    </row>
    <row r="14" spans="1:15" x14ac:dyDescent="0.2">
      <c r="A14">
        <v>5727</v>
      </c>
      <c r="B14" t="s">
        <v>67</v>
      </c>
      <c r="C14" t="s">
        <v>259</v>
      </c>
      <c r="D14" t="s">
        <v>1067</v>
      </c>
      <c r="E14" t="s">
        <v>291</v>
      </c>
      <c r="F14" t="s">
        <v>708</v>
      </c>
      <c r="G14">
        <v>23</v>
      </c>
      <c r="H14" t="s">
        <v>258</v>
      </c>
      <c r="I14" t="s">
        <v>258</v>
      </c>
      <c r="J14" t="s">
        <v>611</v>
      </c>
      <c r="K14" t="str">
        <f>INDEX(PUNT_SeasonAVG!I:I,MATCH($B14,PUNT_SeasonAVG!$I:$I,0))</f>
        <v>Fred VanVleet</v>
      </c>
      <c r="L14" t="str">
        <f>INDEX(PUNT_SeasonAVG!K:K,MATCH($B14,PUNT_SeasonAVG!$I:$I,0))</f>
        <v>TOR</v>
      </c>
      <c r="M14" s="5">
        <f>INDEX(PUNT_SeasonAVG!B:B,MATCH($B14,PUNT_SeasonAVG!$I:$I,0))</f>
        <v>18</v>
      </c>
      <c r="N14" s="5">
        <f>INDEX(PUNT_L10gamesAVG!B:B,MATCH($B14,PUNT_L10gamesAVG!$I:$I,0))</f>
        <v>13</v>
      </c>
      <c r="O14" s="5">
        <f>INDEX(PUNT_L5gamesAVG!B:B,MATCH($B14,PUNT_L5gamesAVG!$I:$I,0))</f>
        <v>33</v>
      </c>
    </row>
    <row r="15" spans="1:15" x14ac:dyDescent="0.2">
      <c r="A15">
        <v>4152</v>
      </c>
      <c r="B15" t="s">
        <v>61</v>
      </c>
      <c r="C15" t="s">
        <v>648</v>
      </c>
      <c r="D15" t="s">
        <v>707</v>
      </c>
      <c r="E15" t="s">
        <v>291</v>
      </c>
      <c r="F15" t="s">
        <v>708</v>
      </c>
      <c r="G15">
        <v>7</v>
      </c>
      <c r="H15" t="s">
        <v>258</v>
      </c>
      <c r="I15" t="s">
        <v>258</v>
      </c>
      <c r="J15" t="s">
        <v>611</v>
      </c>
      <c r="K15" t="str">
        <f>INDEX(PUNT_SeasonAVG!I:I,MATCH($B15,PUNT_SeasonAVG!$I:$I,0))</f>
        <v>Kyle Lowry</v>
      </c>
      <c r="L15" t="str">
        <f>INDEX(PUNT_SeasonAVG!K:K,MATCH($B15,PUNT_SeasonAVG!$I:$I,0))</f>
        <v>TOR</v>
      </c>
      <c r="M15" s="5">
        <f>INDEX(PUNT_SeasonAVG!B:B,MATCH($B15,PUNT_SeasonAVG!$I:$I,0))</f>
        <v>13</v>
      </c>
      <c r="N15" s="5">
        <f>INDEX(PUNT_L10gamesAVG!B:B,MATCH($B15,PUNT_L10gamesAVG!$I:$I,0))</f>
        <v>14</v>
      </c>
      <c r="O15" s="5">
        <f>INDEX(PUNT_L5gamesAVG!B:B,MATCH($B15,PUNT_L5gamesAVG!$I:$I,0))</f>
        <v>23</v>
      </c>
    </row>
    <row r="16" spans="1:15" x14ac:dyDescent="0.2">
      <c r="A16">
        <v>5958</v>
      </c>
      <c r="B16" t="s">
        <v>68</v>
      </c>
      <c r="C16" t="s">
        <v>654</v>
      </c>
      <c r="D16" t="s">
        <v>1190</v>
      </c>
      <c r="E16" t="s">
        <v>324</v>
      </c>
      <c r="F16" t="s">
        <v>625</v>
      </c>
      <c r="G16">
        <v>22</v>
      </c>
      <c r="H16" t="s">
        <v>45</v>
      </c>
      <c r="I16" t="s">
        <v>45</v>
      </c>
      <c r="J16" t="s">
        <v>611</v>
      </c>
      <c r="K16" t="str">
        <f>INDEX(PUNT_SeasonAVG!I:I,MATCH($B16,PUNT_SeasonAVG!$I:$I,0))</f>
        <v>Deandre Ayton</v>
      </c>
      <c r="L16" t="str">
        <f>INDEX(PUNT_SeasonAVG!K:K,MATCH($B16,PUNT_SeasonAVG!$I:$I,0))</f>
        <v>PHO</v>
      </c>
      <c r="M16" s="5">
        <f>INDEX(PUNT_SeasonAVG!B:B,MATCH($B16,PUNT_SeasonAVG!$I:$I,0))</f>
        <v>15</v>
      </c>
      <c r="N16" s="5">
        <f>INDEX(PUNT_L10gamesAVG!B:B,MATCH($B16,PUNT_L10gamesAVG!$I:$I,0))</f>
        <v>15</v>
      </c>
      <c r="O16" s="5">
        <f>INDEX(PUNT_L5gamesAVG!B:B,MATCH($B16,PUNT_L5gamesAVG!$I:$I,0))</f>
        <v>17</v>
      </c>
    </row>
    <row r="17" spans="1:15" x14ac:dyDescent="0.2">
      <c r="A17">
        <v>5638</v>
      </c>
      <c r="B17" t="s">
        <v>122</v>
      </c>
      <c r="C17" t="s">
        <v>623</v>
      </c>
      <c r="D17" t="s">
        <v>1006</v>
      </c>
      <c r="E17" t="s">
        <v>328</v>
      </c>
      <c r="F17" t="s">
        <v>711</v>
      </c>
      <c r="G17">
        <v>27</v>
      </c>
      <c r="H17" t="s">
        <v>258</v>
      </c>
      <c r="I17" t="s">
        <v>258</v>
      </c>
      <c r="J17" t="s">
        <v>611</v>
      </c>
      <c r="K17" t="str">
        <f>INDEX(PUNT_SeasonAVG!I:I,MATCH($B17,PUNT_SeasonAVG!$I:$I,0))</f>
        <v>Jamal Murray</v>
      </c>
      <c r="L17" t="str">
        <f>INDEX(PUNT_SeasonAVG!K:K,MATCH($B17,PUNT_SeasonAVG!$I:$I,0))</f>
        <v>DEN</v>
      </c>
      <c r="M17" s="5">
        <f>INDEX(PUNT_SeasonAVG!B:B,MATCH($B17,PUNT_SeasonAVG!$I:$I,0))</f>
        <v>27</v>
      </c>
      <c r="N17" s="5">
        <f>INDEX(PUNT_L10gamesAVG!B:B,MATCH($B17,PUNT_L10gamesAVG!$I:$I,0))</f>
        <v>16</v>
      </c>
      <c r="O17" s="5">
        <f>INDEX(PUNT_L5gamesAVG!B:B,MATCH($B17,PUNT_L5gamesAVG!$I:$I,0))</f>
        <v>7</v>
      </c>
    </row>
    <row r="18" spans="1:15" x14ac:dyDescent="0.2">
      <c r="A18">
        <v>5768</v>
      </c>
      <c r="B18" t="s">
        <v>77</v>
      </c>
      <c r="C18" t="s">
        <v>623</v>
      </c>
      <c r="D18" t="s">
        <v>1089</v>
      </c>
      <c r="E18" t="s">
        <v>303</v>
      </c>
      <c r="F18" t="s">
        <v>740</v>
      </c>
      <c r="G18">
        <v>1</v>
      </c>
      <c r="H18" t="s">
        <v>259</v>
      </c>
      <c r="I18" t="s">
        <v>259</v>
      </c>
      <c r="J18" t="s">
        <v>611</v>
      </c>
      <c r="K18" t="str">
        <f>INDEX(PUNT_SeasonAVG!I:I,MATCH($B18,PUNT_SeasonAVG!$I:$I,0))</f>
        <v>Jonathan Isaac</v>
      </c>
      <c r="L18" t="str">
        <f>INDEX(PUNT_SeasonAVG!K:K,MATCH($B18,PUNT_SeasonAVG!$I:$I,0))</f>
        <v>ORL</v>
      </c>
      <c r="M18" s="5">
        <f>INDEX(PUNT_SeasonAVG!B:B,MATCH($B18,PUNT_SeasonAVG!$I:$I,0))</f>
        <v>21</v>
      </c>
      <c r="N18" s="5">
        <f>INDEX(PUNT_L10gamesAVG!B:B,MATCH($B18,PUNT_L10gamesAVG!$I:$I,0))</f>
        <v>17</v>
      </c>
      <c r="O18" s="5">
        <f>INDEX(PUNT_L5gamesAVG!B:B,MATCH($B18,PUNT_L5gamesAVG!$I:$I,0))</f>
        <v>30</v>
      </c>
    </row>
    <row r="19" spans="1:15" x14ac:dyDescent="0.2">
      <c r="A19">
        <v>5009</v>
      </c>
      <c r="B19" t="s">
        <v>63</v>
      </c>
      <c r="C19" t="s">
        <v>741</v>
      </c>
      <c r="D19" t="s">
        <v>836</v>
      </c>
      <c r="E19" t="s">
        <v>316</v>
      </c>
      <c r="F19" t="s">
        <v>688</v>
      </c>
      <c r="G19">
        <v>3</v>
      </c>
      <c r="H19" t="s">
        <v>258</v>
      </c>
      <c r="I19" t="s">
        <v>258</v>
      </c>
      <c r="J19" t="s">
        <v>611</v>
      </c>
      <c r="K19" t="str">
        <f>INDEX(PUNT_SeasonAVG!I:I,MATCH($B19,PUNT_SeasonAVG!$I:$I,0))</f>
        <v>Bradley Beal</v>
      </c>
      <c r="L19" t="str">
        <f>INDEX(PUNT_SeasonAVG!K:K,MATCH($B19,PUNT_SeasonAVG!$I:$I,0))</f>
        <v>WAS</v>
      </c>
      <c r="M19" s="5">
        <f>INDEX(PUNT_SeasonAVG!B:B,MATCH($B19,PUNT_SeasonAVG!$I:$I,0))</f>
        <v>17</v>
      </c>
      <c r="N19" s="5">
        <f>INDEX(PUNT_L10gamesAVG!B:B,MATCH($B19,PUNT_L10gamesAVG!$I:$I,0))</f>
        <v>18</v>
      </c>
      <c r="O19" s="5">
        <f>INDEX(PUNT_L5gamesAVG!B:B,MATCH($B19,PUNT_L5gamesAVG!$I:$I,0))</f>
        <v>41</v>
      </c>
    </row>
    <row r="20" spans="1:15" x14ac:dyDescent="0.2">
      <c r="A20">
        <v>5338</v>
      </c>
      <c r="B20" t="s">
        <v>138</v>
      </c>
      <c r="C20" t="s">
        <v>741</v>
      </c>
      <c r="D20" t="s">
        <v>826</v>
      </c>
      <c r="E20" t="s">
        <v>325</v>
      </c>
      <c r="F20" t="s">
        <v>673</v>
      </c>
      <c r="G20">
        <v>8</v>
      </c>
      <c r="H20" t="s">
        <v>620</v>
      </c>
      <c r="I20" t="s">
        <v>258</v>
      </c>
      <c r="J20" t="s">
        <v>611</v>
      </c>
      <c r="K20" t="str">
        <f>INDEX(PUNT_SeasonAVG!I:I,MATCH($B20,PUNT_SeasonAVG!$I:$I,0))</f>
        <v>Bogdan Bogdanovic</v>
      </c>
      <c r="L20" t="str">
        <f>INDEX(PUNT_SeasonAVG!K:K,MATCH($B20,PUNT_SeasonAVG!$I:$I,0))</f>
        <v>SAC</v>
      </c>
      <c r="M20" s="5">
        <f>INDEX(PUNT_SeasonAVG!B:B,MATCH($B20,PUNT_SeasonAVG!$I:$I,0))</f>
        <v>51</v>
      </c>
      <c r="N20" s="5">
        <f>INDEX(PUNT_L10gamesAVG!B:B,MATCH($B20,PUNT_L10gamesAVG!$I:$I,0))</f>
        <v>19</v>
      </c>
      <c r="O20" s="5">
        <f>INDEX(PUNT_L5gamesAVG!B:B,MATCH($B20,PUNT_L5gamesAVG!$I:$I,0))</f>
        <v>32</v>
      </c>
    </row>
    <row r="21" spans="1:15" x14ac:dyDescent="0.2">
      <c r="A21">
        <v>5826</v>
      </c>
      <c r="B21" t="s">
        <v>80</v>
      </c>
      <c r="C21" t="s">
        <v>654</v>
      </c>
      <c r="D21" t="s">
        <v>1096</v>
      </c>
      <c r="E21" t="s">
        <v>321</v>
      </c>
      <c r="F21" t="s">
        <v>718</v>
      </c>
      <c r="G21">
        <v>45</v>
      </c>
      <c r="H21" t="s">
        <v>258</v>
      </c>
      <c r="I21" t="s">
        <v>258</v>
      </c>
      <c r="J21" t="s">
        <v>611</v>
      </c>
      <c r="K21" t="str">
        <f>INDEX(PUNT_SeasonAVG!I:I,MATCH($B21,PUNT_SeasonAVG!$I:$I,0))</f>
        <v>Donovan Mitchell</v>
      </c>
      <c r="L21" t="str">
        <f>INDEX(PUNT_SeasonAVG!K:K,MATCH($B21,PUNT_SeasonAVG!$I:$I,0))</f>
        <v>UTA</v>
      </c>
      <c r="M21" s="5">
        <f>INDEX(PUNT_SeasonAVG!B:B,MATCH($B21,PUNT_SeasonAVG!$I:$I,0))</f>
        <v>25</v>
      </c>
      <c r="N21" s="5">
        <f>INDEX(PUNT_L10gamesAVG!B:B,MATCH($B21,PUNT_L10gamesAVG!$I:$I,0))</f>
        <v>20</v>
      </c>
      <c r="O21" s="5">
        <f>INDEX(PUNT_L5gamesAVG!B:B,MATCH($B21,PUNT_L5gamesAVG!$I:$I,0))</f>
        <v>22</v>
      </c>
    </row>
    <row r="22" spans="1:15" x14ac:dyDescent="0.2">
      <c r="A22">
        <v>3704</v>
      </c>
      <c r="B22" t="s">
        <v>60</v>
      </c>
      <c r="C22" t="s">
        <v>640</v>
      </c>
      <c r="D22" t="s">
        <v>641</v>
      </c>
      <c r="E22" t="s">
        <v>295</v>
      </c>
      <c r="F22" t="s">
        <v>42</v>
      </c>
      <c r="G22">
        <v>23</v>
      </c>
      <c r="H22" t="s">
        <v>259</v>
      </c>
      <c r="I22" t="s">
        <v>259</v>
      </c>
      <c r="J22" t="s">
        <v>611</v>
      </c>
      <c r="K22" t="str">
        <f>INDEX(PUNT_SeasonAVG!I:I,MATCH($B22,PUNT_SeasonAVG!$I:$I,0))</f>
        <v>LeBron James</v>
      </c>
      <c r="L22" t="str">
        <f>INDEX(PUNT_SeasonAVG!K:K,MATCH($B22,PUNT_SeasonAVG!$I:$I,0))</f>
        <v>LAL</v>
      </c>
      <c r="M22" s="5">
        <f>INDEX(PUNT_SeasonAVG!B:B,MATCH($B22,PUNT_SeasonAVG!$I:$I,0))</f>
        <v>14</v>
      </c>
      <c r="N22" s="5">
        <f>INDEX(PUNT_L10gamesAVG!B:B,MATCH($B22,PUNT_L10gamesAVG!$I:$I,0))</f>
        <v>21</v>
      </c>
      <c r="O22" s="5">
        <f>INDEX(PUNT_L5gamesAVG!B:B,MATCH($B22,PUNT_L5gamesAVG!$I:$I,0))</f>
        <v>29</v>
      </c>
    </row>
    <row r="23" spans="1:15" x14ac:dyDescent="0.2">
      <c r="A23">
        <v>5658</v>
      </c>
      <c r="B23" t="s">
        <v>76</v>
      </c>
      <c r="C23" t="s">
        <v>630</v>
      </c>
      <c r="D23" t="s">
        <v>1025</v>
      </c>
      <c r="E23" t="s">
        <v>291</v>
      </c>
      <c r="F23" t="s">
        <v>708</v>
      </c>
      <c r="G23">
        <v>43</v>
      </c>
      <c r="H23" t="s">
        <v>259</v>
      </c>
      <c r="I23" t="s">
        <v>259</v>
      </c>
      <c r="J23" t="s">
        <v>611</v>
      </c>
      <c r="K23" t="str">
        <f>INDEX(PUNT_SeasonAVG!I:I,MATCH($B23,PUNT_SeasonAVG!$I:$I,0))</f>
        <v>Pascal Siakam</v>
      </c>
      <c r="L23" t="str">
        <f>INDEX(PUNT_SeasonAVG!K:K,MATCH($B23,PUNT_SeasonAVG!$I:$I,0))</f>
        <v>TOR</v>
      </c>
      <c r="M23" s="5">
        <f>INDEX(PUNT_SeasonAVG!B:B,MATCH($B23,PUNT_SeasonAVG!$I:$I,0))</f>
        <v>20</v>
      </c>
      <c r="N23" s="5">
        <f>INDEX(PUNT_L10gamesAVG!B:B,MATCH($B23,PUNT_L10gamesAVG!$I:$I,0))</f>
        <v>22</v>
      </c>
      <c r="O23" s="5">
        <f>INDEX(PUNT_L5gamesAVG!B:B,MATCH($B23,PUNT_L5gamesAVG!$I:$I,0))</f>
        <v>15</v>
      </c>
    </row>
    <row r="24" spans="1:15" x14ac:dyDescent="0.2">
      <c r="A24">
        <v>3930</v>
      </c>
      <c r="B24" t="s">
        <v>93</v>
      </c>
      <c r="C24" t="s">
        <v>45</v>
      </c>
      <c r="D24" t="s">
        <v>679</v>
      </c>
      <c r="E24" t="s">
        <v>322</v>
      </c>
      <c r="F24" t="s">
        <v>94</v>
      </c>
      <c r="G24">
        <v>3</v>
      </c>
      <c r="H24" t="s">
        <v>258</v>
      </c>
      <c r="I24" t="s">
        <v>258</v>
      </c>
      <c r="J24" t="s">
        <v>611</v>
      </c>
      <c r="K24" t="str">
        <f>INDEX(PUNT_SeasonAVG!I:I,MATCH($B24,PUNT_SeasonAVG!$I:$I,0))</f>
        <v>Chris Paul</v>
      </c>
      <c r="L24" t="str">
        <f>INDEX(PUNT_SeasonAVG!K:K,MATCH($B24,PUNT_SeasonAVG!$I:$I,0))</f>
        <v>OKC</v>
      </c>
      <c r="M24" s="5">
        <f>INDEX(PUNT_SeasonAVG!B:B,MATCH($B24,PUNT_SeasonAVG!$I:$I,0))</f>
        <v>31</v>
      </c>
      <c r="N24" s="5">
        <f>INDEX(PUNT_L10gamesAVG!B:B,MATCH($B24,PUNT_L10gamesAVG!$I:$I,0))</f>
        <v>23</v>
      </c>
      <c r="O24" s="5">
        <f>INDEX(PUNT_L5gamesAVG!B:B,MATCH($B24,PUNT_L5gamesAVG!$I:$I,0))</f>
        <v>24</v>
      </c>
    </row>
    <row r="25" spans="1:15" x14ac:dyDescent="0.2">
      <c r="A25">
        <v>5473</v>
      </c>
      <c r="B25" t="s">
        <v>82</v>
      </c>
      <c r="C25" t="s">
        <v>654</v>
      </c>
      <c r="D25" t="s">
        <v>795</v>
      </c>
      <c r="E25" t="s">
        <v>324</v>
      </c>
      <c r="F25" t="s">
        <v>625</v>
      </c>
      <c r="G25">
        <v>1</v>
      </c>
      <c r="H25" t="s">
        <v>258</v>
      </c>
      <c r="I25" t="s">
        <v>258</v>
      </c>
      <c r="J25" t="s">
        <v>611</v>
      </c>
      <c r="K25" t="str">
        <f>INDEX(PUNT_SeasonAVG!I:I,MATCH($B25,PUNT_SeasonAVG!$I:$I,0))</f>
        <v>Devin Booker</v>
      </c>
      <c r="L25" t="str">
        <f>INDEX(PUNT_SeasonAVG!K:K,MATCH($B25,PUNT_SeasonAVG!$I:$I,0))</f>
        <v>PHO</v>
      </c>
      <c r="M25" s="5">
        <f>INDEX(PUNT_SeasonAVG!B:B,MATCH($B25,PUNT_SeasonAVG!$I:$I,0))</f>
        <v>24</v>
      </c>
      <c r="N25" s="5">
        <f>INDEX(PUNT_L10gamesAVG!B:B,MATCH($B25,PUNT_L10gamesAVG!$I:$I,0))</f>
        <v>24</v>
      </c>
      <c r="O25" s="5">
        <f>INDEX(PUNT_L5gamesAVG!B:B,MATCH($B25,PUNT_L5gamesAVG!$I:$I,0))</f>
        <v>21</v>
      </c>
    </row>
    <row r="26" spans="1:15" x14ac:dyDescent="0.2">
      <c r="A26">
        <v>5324</v>
      </c>
      <c r="B26" t="s">
        <v>87</v>
      </c>
      <c r="C26" t="s">
        <v>646</v>
      </c>
      <c r="D26" t="s">
        <v>918</v>
      </c>
      <c r="E26" t="s">
        <v>298</v>
      </c>
      <c r="F26" t="s">
        <v>644</v>
      </c>
      <c r="G26">
        <v>8</v>
      </c>
      <c r="H26" t="s">
        <v>258</v>
      </c>
      <c r="I26" t="s">
        <v>258</v>
      </c>
      <c r="J26" t="s">
        <v>611</v>
      </c>
      <c r="K26" t="str">
        <f>INDEX(PUNT_SeasonAVG!I:I,MATCH($B26,PUNT_SeasonAVG!$I:$I,0))</f>
        <v>Zach LaVine</v>
      </c>
      <c r="L26" t="str">
        <f>INDEX(PUNT_SeasonAVG!K:K,MATCH($B26,PUNT_SeasonAVG!$I:$I,0))</f>
        <v>CHI</v>
      </c>
      <c r="M26" s="5">
        <f>INDEX(PUNT_SeasonAVG!B:B,MATCH($B26,PUNT_SeasonAVG!$I:$I,0))</f>
        <v>32</v>
      </c>
      <c r="N26" s="5">
        <f>INDEX(PUNT_L10gamesAVG!B:B,MATCH($B26,PUNT_L10gamesAVG!$I:$I,0))</f>
        <v>25</v>
      </c>
      <c r="O26" s="5">
        <f>INDEX(PUNT_L5gamesAVG!B:B,MATCH($B26,PUNT_L5gamesAVG!$I:$I,0))</f>
        <v>19</v>
      </c>
    </row>
    <row r="27" spans="1:15" x14ac:dyDescent="0.2">
      <c r="A27">
        <v>4890</v>
      </c>
      <c r="B27" t="s">
        <v>48</v>
      </c>
      <c r="C27" t="s">
        <v>648</v>
      </c>
      <c r="D27" t="s">
        <v>811</v>
      </c>
      <c r="E27" t="s">
        <v>313</v>
      </c>
      <c r="F27" t="s">
        <v>788</v>
      </c>
      <c r="G27">
        <v>8</v>
      </c>
      <c r="H27" t="s">
        <v>258</v>
      </c>
      <c r="I27" t="s">
        <v>258</v>
      </c>
      <c r="J27" t="s">
        <v>611</v>
      </c>
      <c r="K27" t="str">
        <f>INDEX(PUNT_SeasonAVG!I:I,MATCH($B27,PUNT_SeasonAVG!$I:$I,0))</f>
        <v>Kemba Walker</v>
      </c>
      <c r="L27" t="str">
        <f>INDEX(PUNT_SeasonAVG!K:K,MATCH($B27,PUNT_SeasonAVG!$I:$I,0))</f>
        <v>BOS</v>
      </c>
      <c r="M27" s="5">
        <f>INDEX(PUNT_SeasonAVG!B:B,MATCH($B27,PUNT_SeasonAVG!$I:$I,0))</f>
        <v>16</v>
      </c>
      <c r="N27" s="5">
        <f>INDEX(PUNT_L10gamesAVG!B:B,MATCH($B27,PUNT_L10gamesAVG!$I:$I,0))</f>
        <v>26</v>
      </c>
      <c r="O27" s="5">
        <f>INDEX(PUNT_L5gamesAVG!B:B,MATCH($B27,PUNT_L5gamesAVG!$I:$I,0))</f>
        <v>72</v>
      </c>
    </row>
    <row r="28" spans="1:15" x14ac:dyDescent="0.2">
      <c r="A28">
        <v>5637</v>
      </c>
      <c r="B28" t="s">
        <v>118</v>
      </c>
      <c r="C28" t="s">
        <v>741</v>
      </c>
      <c r="D28" t="s">
        <v>1005</v>
      </c>
      <c r="E28" t="s">
        <v>325</v>
      </c>
      <c r="F28" t="s">
        <v>673</v>
      </c>
      <c r="G28">
        <v>24</v>
      </c>
      <c r="H28" t="s">
        <v>258</v>
      </c>
      <c r="I28" t="s">
        <v>258</v>
      </c>
      <c r="J28" t="s">
        <v>611</v>
      </c>
      <c r="K28" t="str">
        <f>INDEX(PUNT_SeasonAVG!I:I,MATCH($B28,PUNT_SeasonAVG!$I:$I,0))</f>
        <v>Buddy Hield</v>
      </c>
      <c r="L28" t="str">
        <f>INDEX(PUNT_SeasonAVG!K:K,MATCH($B28,PUNT_SeasonAVG!$I:$I,0))</f>
        <v>SAC</v>
      </c>
      <c r="M28" s="5">
        <f>INDEX(PUNT_SeasonAVG!B:B,MATCH($B28,PUNT_SeasonAVG!$I:$I,0))</f>
        <v>42</v>
      </c>
      <c r="N28" s="5">
        <f>INDEX(PUNT_L10gamesAVG!B:B,MATCH($B28,PUNT_L10gamesAVG!$I:$I,0))</f>
        <v>28</v>
      </c>
      <c r="O28" s="5">
        <f>INDEX(PUNT_L5gamesAVG!B:B,MATCH($B28,PUNT_L5gamesAVG!$I:$I,0))</f>
        <v>64</v>
      </c>
    </row>
    <row r="29" spans="1:15" x14ac:dyDescent="0.2">
      <c r="A29">
        <v>5601</v>
      </c>
      <c r="B29" t="s">
        <v>89</v>
      </c>
      <c r="C29" t="s">
        <v>741</v>
      </c>
      <c r="D29" t="s">
        <v>1001</v>
      </c>
      <c r="E29" t="s">
        <v>292</v>
      </c>
      <c r="F29" t="s">
        <v>704</v>
      </c>
      <c r="G29">
        <v>14</v>
      </c>
      <c r="H29" t="s">
        <v>620</v>
      </c>
      <c r="I29" t="s">
        <v>258</v>
      </c>
      <c r="J29" t="s">
        <v>611</v>
      </c>
      <c r="K29" t="str">
        <f>INDEX(PUNT_SeasonAVG!I:I,MATCH($B29,PUNT_SeasonAVG!$I:$I,0))</f>
        <v>Brandon Ingram</v>
      </c>
      <c r="L29" t="str">
        <f>INDEX(PUNT_SeasonAVG!K:K,MATCH($B29,PUNT_SeasonAVG!$I:$I,0))</f>
        <v>NOR</v>
      </c>
      <c r="M29" s="5">
        <f>INDEX(PUNT_SeasonAVG!B:B,MATCH($B29,PUNT_SeasonAVG!$I:$I,0))</f>
        <v>22</v>
      </c>
      <c r="N29" s="5">
        <f>INDEX(PUNT_L10gamesAVG!B:B,MATCH($B29,PUNT_L10gamesAVG!$I:$I,0))</f>
        <v>29</v>
      </c>
      <c r="O29" s="5">
        <f>INDEX(PUNT_L5gamesAVG!B:B,MATCH($B29,PUNT_L5gamesAVG!$I:$I,0))</f>
        <v>9</v>
      </c>
    </row>
    <row r="30" spans="1:15" x14ac:dyDescent="0.2">
      <c r="A30">
        <v>5317</v>
      </c>
      <c r="B30" t="s">
        <v>120</v>
      </c>
      <c r="C30" t="s">
        <v>676</v>
      </c>
      <c r="D30" t="s">
        <v>912</v>
      </c>
      <c r="E30" t="s">
        <v>313</v>
      </c>
      <c r="F30" t="s">
        <v>788</v>
      </c>
      <c r="G30">
        <v>36</v>
      </c>
      <c r="H30" t="s">
        <v>258</v>
      </c>
      <c r="I30" t="s">
        <v>258</v>
      </c>
      <c r="J30" t="s">
        <v>611</v>
      </c>
      <c r="K30" t="str">
        <f>INDEX(PUNT_SeasonAVG!I:I,MATCH($B30,PUNT_SeasonAVG!$I:$I,0))</f>
        <v>Marcus Smart</v>
      </c>
      <c r="L30" t="str">
        <f>INDEX(PUNT_SeasonAVG!K:K,MATCH($B30,PUNT_SeasonAVG!$I:$I,0))</f>
        <v>BOS</v>
      </c>
      <c r="M30" s="5">
        <f>INDEX(PUNT_SeasonAVG!B:B,MATCH($B30,PUNT_SeasonAVG!$I:$I,0))</f>
        <v>44</v>
      </c>
      <c r="N30" s="5">
        <f>INDEX(PUNT_L10gamesAVG!B:B,MATCH($B30,PUNT_L10gamesAVG!$I:$I,0))</f>
        <v>30</v>
      </c>
      <c r="O30" s="5">
        <f>INDEX(PUNT_L5gamesAVG!B:B,MATCH($B30,PUNT_L5gamesAVG!$I:$I,0))</f>
        <v>27</v>
      </c>
    </row>
    <row r="31" spans="1:15" x14ac:dyDescent="0.2">
      <c r="A31">
        <v>4897</v>
      </c>
      <c r="B31" t="s">
        <v>92</v>
      </c>
      <c r="C31" t="s">
        <v>638</v>
      </c>
      <c r="D31" t="s">
        <v>816</v>
      </c>
      <c r="E31" t="s">
        <v>303</v>
      </c>
      <c r="F31" t="s">
        <v>740</v>
      </c>
      <c r="G31">
        <v>9</v>
      </c>
      <c r="H31" t="s">
        <v>633</v>
      </c>
      <c r="I31" t="s">
        <v>259</v>
      </c>
      <c r="J31" t="s">
        <v>611</v>
      </c>
      <c r="K31" t="str">
        <f>INDEX(PUNT_SeasonAVG!I:I,MATCH($B31,PUNT_SeasonAVG!$I:$I,0))</f>
        <v>Nikola Vucevic</v>
      </c>
      <c r="L31" t="str">
        <f>INDEX(PUNT_SeasonAVG!K:K,MATCH($B31,PUNT_SeasonAVG!$I:$I,0))</f>
        <v>ORL</v>
      </c>
      <c r="M31" s="5">
        <f>INDEX(PUNT_SeasonAVG!B:B,MATCH($B31,PUNT_SeasonAVG!$I:$I,0))</f>
        <v>36</v>
      </c>
      <c r="N31" s="5">
        <f>INDEX(PUNT_L10gamesAVG!B:B,MATCH($B31,PUNT_L10gamesAVG!$I:$I,0))</f>
        <v>31</v>
      </c>
      <c r="O31" s="5">
        <f>INDEX(PUNT_L5gamesAVG!B:B,MATCH($B31,PUNT_L5gamesAVG!$I:$I,0))</f>
        <v>39</v>
      </c>
    </row>
    <row r="32" spans="1:15" x14ac:dyDescent="0.2">
      <c r="A32">
        <v>5349</v>
      </c>
      <c r="B32" t="s">
        <v>157</v>
      </c>
      <c r="C32" t="s">
        <v>657</v>
      </c>
      <c r="D32" t="s">
        <v>928</v>
      </c>
      <c r="E32" t="s">
        <v>306</v>
      </c>
      <c r="F32" t="s">
        <v>715</v>
      </c>
      <c r="G32">
        <v>8</v>
      </c>
      <c r="H32" t="s">
        <v>258</v>
      </c>
      <c r="I32" t="s">
        <v>258</v>
      </c>
      <c r="J32" t="s">
        <v>611</v>
      </c>
      <c r="K32" t="str">
        <f>INDEX(PUNT_SeasonAVG!I:I,MATCH($B32,PUNT_SeasonAVG!$I:$I,0))</f>
        <v>Spencer Dinwiddie</v>
      </c>
      <c r="L32" t="str">
        <f>INDEX(PUNT_SeasonAVG!K:K,MATCH($B32,PUNT_SeasonAVG!$I:$I,0))</f>
        <v>BKN</v>
      </c>
      <c r="M32" s="5">
        <f>INDEX(PUNT_SeasonAVG!B:B,MATCH($B32,PUNT_SeasonAVG!$I:$I,0))</f>
        <v>52</v>
      </c>
      <c r="N32" s="5">
        <f>INDEX(PUNT_L10gamesAVG!B:B,MATCH($B32,PUNT_L10gamesAVG!$I:$I,0))</f>
        <v>32</v>
      </c>
      <c r="O32" s="5">
        <f>INDEX(PUNT_L5gamesAVG!B:B,MATCH($B32,PUNT_L5gamesAVG!$I:$I,0))</f>
        <v>26</v>
      </c>
    </row>
    <row r="33" spans="1:15" x14ac:dyDescent="0.2">
      <c r="A33">
        <v>5352</v>
      </c>
      <c r="B33" t="s">
        <v>85</v>
      </c>
      <c r="C33" t="s">
        <v>638</v>
      </c>
      <c r="D33" t="s">
        <v>931</v>
      </c>
      <c r="E33" t="s">
        <v>328</v>
      </c>
      <c r="F33" t="s">
        <v>711</v>
      </c>
      <c r="G33">
        <v>15</v>
      </c>
      <c r="H33" t="s">
        <v>633</v>
      </c>
      <c r="I33" t="s">
        <v>259</v>
      </c>
      <c r="J33" t="s">
        <v>611</v>
      </c>
      <c r="K33" t="str">
        <f>INDEX(PUNT_SeasonAVG!I:I,MATCH($B33,PUNT_SeasonAVG!$I:$I,0))</f>
        <v>Nikola Jokic</v>
      </c>
      <c r="L33" t="str">
        <f>INDEX(PUNT_SeasonAVG!K:K,MATCH($B33,PUNT_SeasonAVG!$I:$I,0))</f>
        <v>DEN</v>
      </c>
      <c r="M33" s="5">
        <f>INDEX(PUNT_SeasonAVG!B:B,MATCH($B33,PUNT_SeasonAVG!$I:$I,0))</f>
        <v>33</v>
      </c>
      <c r="N33" s="5">
        <f>INDEX(PUNT_L10gamesAVG!B:B,MATCH($B33,PUNT_L10gamesAVG!$I:$I,0))</f>
        <v>33</v>
      </c>
      <c r="O33" s="5">
        <f>INDEX(PUNT_L5gamesAVG!B:B,MATCH($B33,PUNT_L5gamesAVG!$I:$I,0))</f>
        <v>38</v>
      </c>
    </row>
    <row r="34" spans="1:15" x14ac:dyDescent="0.2">
      <c r="A34">
        <v>5015</v>
      </c>
      <c r="B34" t="s">
        <v>54</v>
      </c>
      <c r="C34" t="s">
        <v>666</v>
      </c>
      <c r="D34" t="s">
        <v>842</v>
      </c>
      <c r="E34" t="s">
        <v>301</v>
      </c>
      <c r="F34" t="s">
        <v>636</v>
      </c>
      <c r="G34">
        <v>0</v>
      </c>
      <c r="H34" t="s">
        <v>633</v>
      </c>
      <c r="I34" t="s">
        <v>259</v>
      </c>
      <c r="J34" t="s">
        <v>611</v>
      </c>
      <c r="K34" t="str">
        <f>INDEX(PUNT_SeasonAVG!I:I,MATCH($B34,PUNT_SeasonAVG!$I:$I,0))</f>
        <v>Andre Drummond</v>
      </c>
      <c r="L34" t="str">
        <f>INDEX(PUNT_SeasonAVG!K:K,MATCH($B34,PUNT_SeasonAVG!$I:$I,0))</f>
        <v>DET</v>
      </c>
      <c r="M34" s="5">
        <f>INDEX(PUNT_SeasonAVG!B:B,MATCH($B34,PUNT_SeasonAVG!$I:$I,0))</f>
        <v>19</v>
      </c>
      <c r="N34" s="5">
        <f>INDEX(PUNT_L10gamesAVG!B:B,MATCH($B34,PUNT_L10gamesAVG!$I:$I,0))</f>
        <v>34</v>
      </c>
      <c r="O34" s="5">
        <f>INDEX(PUNT_L5gamesAVG!B:B,MATCH($B34,PUNT_L5gamesAVG!$I:$I,0))</f>
        <v>54</v>
      </c>
    </row>
    <row r="35" spans="1:15" x14ac:dyDescent="0.2">
      <c r="A35">
        <v>5433</v>
      </c>
      <c r="B35" t="s">
        <v>90</v>
      </c>
      <c r="C35" t="s">
        <v>654</v>
      </c>
      <c r="D35" t="s">
        <v>952</v>
      </c>
      <c r="E35" t="s">
        <v>335</v>
      </c>
      <c r="F35" t="s">
        <v>659</v>
      </c>
      <c r="G35">
        <v>0</v>
      </c>
      <c r="H35" t="s">
        <v>258</v>
      </c>
      <c r="I35" t="s">
        <v>258</v>
      </c>
      <c r="J35" t="s">
        <v>611</v>
      </c>
      <c r="K35" t="str">
        <f>INDEX(PUNT_SeasonAVG!I:I,MATCH($B35,PUNT_SeasonAVG!$I:$I,0))</f>
        <v>D'Angelo Russell</v>
      </c>
      <c r="L35" t="str">
        <f>INDEX(PUNT_SeasonAVG!K:K,MATCH($B35,PUNT_SeasonAVG!$I:$I,0))</f>
        <v>GSW</v>
      </c>
      <c r="M35" s="5">
        <f>INDEX(PUNT_SeasonAVG!B:B,MATCH($B35,PUNT_SeasonAVG!$I:$I,0))</f>
        <v>35</v>
      </c>
      <c r="N35" s="5">
        <f>INDEX(PUNT_L10gamesAVG!B:B,MATCH($B35,PUNT_L10gamesAVG!$I:$I,0))</f>
        <v>35</v>
      </c>
      <c r="O35" s="5">
        <f>INDEX(PUNT_L5gamesAVG!B:B,MATCH($B35,PUNT_L5gamesAVG!$I:$I,0))</f>
        <v>8</v>
      </c>
    </row>
    <row r="36" spans="1:15" x14ac:dyDescent="0.2">
      <c r="A36">
        <v>5294</v>
      </c>
      <c r="B36" t="s">
        <v>56</v>
      </c>
      <c r="C36" t="s">
        <v>623</v>
      </c>
      <c r="D36" t="s">
        <v>909</v>
      </c>
      <c r="E36" t="s">
        <v>312</v>
      </c>
      <c r="F36" t="s">
        <v>694</v>
      </c>
      <c r="G36">
        <v>21</v>
      </c>
      <c r="H36" t="s">
        <v>633</v>
      </c>
      <c r="I36" t="s">
        <v>259</v>
      </c>
      <c r="J36" t="s">
        <v>611</v>
      </c>
      <c r="K36" t="str">
        <f>INDEX(PUNT_SeasonAVG!I:I,MATCH($B36,PUNT_SeasonAVG!$I:$I,0))</f>
        <v>Joel Embiid</v>
      </c>
      <c r="L36" t="str">
        <f>INDEX(PUNT_SeasonAVG!K:K,MATCH($B36,PUNT_SeasonAVG!$I:$I,0))</f>
        <v>PHI</v>
      </c>
      <c r="M36" s="5">
        <f>INDEX(PUNT_SeasonAVG!B:B,MATCH($B36,PUNT_SeasonAVG!$I:$I,0))</f>
        <v>23</v>
      </c>
      <c r="N36" s="5">
        <f>INDEX(PUNT_L10gamesAVG!B:B,MATCH($B36,PUNT_L10gamesAVG!$I:$I,0))</f>
        <v>36</v>
      </c>
      <c r="O36" s="5">
        <f>INDEX(PUNT_L5gamesAVG!B:B,MATCH($B36,PUNT_L5gamesAVG!$I:$I,0))</f>
        <v>56</v>
      </c>
    </row>
    <row r="37" spans="1:15" x14ac:dyDescent="0.2">
      <c r="A37">
        <v>5293</v>
      </c>
      <c r="B37" t="s">
        <v>161</v>
      </c>
      <c r="C37" t="s">
        <v>623</v>
      </c>
      <c r="D37" t="s">
        <v>908</v>
      </c>
      <c r="E37" t="s">
        <v>330</v>
      </c>
      <c r="F37" t="s">
        <v>619</v>
      </c>
      <c r="G37">
        <v>5</v>
      </c>
      <c r="H37" t="s">
        <v>259</v>
      </c>
      <c r="I37" t="s">
        <v>259</v>
      </c>
      <c r="J37" t="s">
        <v>611</v>
      </c>
      <c r="K37" t="str">
        <f>INDEX(PUNT_SeasonAVG!I:I,MATCH($B37,PUNT_SeasonAVG!$I:$I,0))</f>
        <v>Jabari Parker</v>
      </c>
      <c r="L37" t="str">
        <f>INDEX(PUNT_SeasonAVG!K:K,MATCH($B37,PUNT_SeasonAVG!$I:$I,0))</f>
        <v>ATL</v>
      </c>
      <c r="M37" s="5">
        <f>INDEX(PUNT_SeasonAVG!B:B,MATCH($B37,PUNT_SeasonAVG!$I:$I,0))</f>
        <v>73</v>
      </c>
      <c r="N37" s="5">
        <f>INDEX(PUNT_L10gamesAVG!B:B,MATCH($B37,PUNT_L10gamesAVG!$I:$I,0))</f>
        <v>37</v>
      </c>
      <c r="O37" s="5">
        <f>INDEX(PUNT_L5gamesAVG!B:B,MATCH($B37,PUNT_L5gamesAVG!$I:$I,0))</f>
        <v>45</v>
      </c>
    </row>
    <row r="38" spans="1:15" x14ac:dyDescent="0.2">
      <c r="A38">
        <v>5832</v>
      </c>
      <c r="B38" t="s">
        <v>91</v>
      </c>
      <c r="C38" t="s">
        <v>623</v>
      </c>
      <c r="D38" t="s">
        <v>1093</v>
      </c>
      <c r="E38" t="s">
        <v>330</v>
      </c>
      <c r="F38" t="s">
        <v>619</v>
      </c>
      <c r="G38">
        <v>20</v>
      </c>
      <c r="H38" t="s">
        <v>633</v>
      </c>
      <c r="I38" t="s">
        <v>259</v>
      </c>
      <c r="J38" t="s">
        <v>611</v>
      </c>
      <c r="K38" t="str">
        <f>INDEX(PUNT_SeasonAVG!I:I,MATCH($B38,PUNT_SeasonAVG!$I:$I,0))</f>
        <v>John Collins</v>
      </c>
      <c r="L38" t="str">
        <f>INDEX(PUNT_SeasonAVG!K:K,MATCH($B38,PUNT_SeasonAVG!$I:$I,0))</f>
        <v>ATL</v>
      </c>
      <c r="M38" s="5">
        <f>INDEX(PUNT_SeasonAVG!B:B,MATCH($B38,PUNT_SeasonAVG!$I:$I,0))</f>
        <v>37</v>
      </c>
      <c r="N38" s="5">
        <f>INDEX(PUNT_L10gamesAVG!B:B,MATCH($B38,PUNT_L10gamesAVG!$I:$I,0))</f>
        <v>38</v>
      </c>
      <c r="O38" s="5">
        <f>INDEX(PUNT_L5gamesAVG!B:B,MATCH($B38,PUNT_L5gamesAVG!$I:$I,0))</f>
        <v>44</v>
      </c>
    </row>
    <row r="39" spans="1:15" x14ac:dyDescent="0.2">
      <c r="A39">
        <v>3971</v>
      </c>
      <c r="B39" t="s">
        <v>104</v>
      </c>
      <c r="C39" t="s">
        <v>640</v>
      </c>
      <c r="D39" t="s">
        <v>677</v>
      </c>
      <c r="E39" t="s">
        <v>692</v>
      </c>
      <c r="F39" t="s">
        <v>35</v>
      </c>
      <c r="G39">
        <v>23</v>
      </c>
      <c r="H39" t="s">
        <v>258</v>
      </c>
      <c r="I39" t="s">
        <v>258</v>
      </c>
      <c r="J39" t="s">
        <v>611</v>
      </c>
      <c r="K39" t="str">
        <f>INDEX(PUNT_SeasonAVG!I:I,MATCH($B39,PUNT_SeasonAVG!$I:$I,0))</f>
        <v>Lou Williams</v>
      </c>
      <c r="L39" t="str">
        <f>INDEX(PUNT_SeasonAVG!K:K,MATCH($B39,PUNT_SeasonAVG!$I:$I,0))</f>
        <v>LAC</v>
      </c>
      <c r="M39" s="5">
        <f>INDEX(PUNT_SeasonAVG!B:B,MATCH($B39,PUNT_SeasonAVG!$I:$I,0))</f>
        <v>50</v>
      </c>
      <c r="N39" s="5">
        <f>INDEX(PUNT_L10gamesAVG!B:B,MATCH($B39,PUNT_L10gamesAVG!$I:$I,0))</f>
        <v>39</v>
      </c>
      <c r="O39" s="5">
        <f>INDEX(PUNT_L5gamesAVG!B:B,MATCH($B39,PUNT_L5gamesAVG!$I:$I,0))</f>
        <v>52</v>
      </c>
    </row>
    <row r="40" spans="1:15" x14ac:dyDescent="0.2">
      <c r="A40">
        <v>5185</v>
      </c>
      <c r="B40" t="s">
        <v>70</v>
      </c>
      <c r="C40" t="s">
        <v>258</v>
      </c>
      <c r="D40" t="s">
        <v>881</v>
      </c>
      <c r="E40" t="s">
        <v>333</v>
      </c>
      <c r="F40" t="s">
        <v>650</v>
      </c>
      <c r="G40">
        <v>34</v>
      </c>
      <c r="H40" t="s">
        <v>259</v>
      </c>
      <c r="I40" t="s">
        <v>259</v>
      </c>
      <c r="J40" t="s">
        <v>611</v>
      </c>
      <c r="K40" t="str">
        <f>INDEX(PUNT_SeasonAVG!I:I,MATCH($B40,PUNT_SeasonAVG!$I:$I,0))</f>
        <v>Giannis Antetokounmpo</v>
      </c>
      <c r="L40" t="str">
        <f>INDEX(PUNT_SeasonAVG!K:K,MATCH($B40,PUNT_SeasonAVG!$I:$I,0))</f>
        <v>MIL</v>
      </c>
      <c r="M40" s="5">
        <f>INDEX(PUNT_SeasonAVG!B:B,MATCH($B40,PUNT_SeasonAVG!$I:$I,0))</f>
        <v>28</v>
      </c>
      <c r="N40" s="5">
        <f>INDEX(PUNT_L10gamesAVG!B:B,MATCH($B40,PUNT_L10gamesAVG!$I:$I,0))</f>
        <v>40</v>
      </c>
      <c r="O40" s="5">
        <f>INDEX(PUNT_L5gamesAVG!B:B,MATCH($B40,PUNT_L5gamesAVG!$I:$I,0))</f>
        <v>74</v>
      </c>
    </row>
    <row r="41" spans="1:15" x14ac:dyDescent="0.2">
      <c r="A41">
        <v>5827</v>
      </c>
      <c r="B41" t="s">
        <v>124</v>
      </c>
      <c r="C41" t="s">
        <v>741</v>
      </c>
      <c r="D41" t="s">
        <v>1097</v>
      </c>
      <c r="E41" t="s">
        <v>309</v>
      </c>
      <c r="F41" t="s">
        <v>653</v>
      </c>
      <c r="G41">
        <v>13</v>
      </c>
      <c r="H41" t="s">
        <v>633</v>
      </c>
      <c r="I41" t="s">
        <v>259</v>
      </c>
      <c r="J41" t="s">
        <v>611</v>
      </c>
      <c r="K41" t="str">
        <f>INDEX(PUNT_SeasonAVG!I:I,MATCH($B41,PUNT_SeasonAVG!$I:$I,0))</f>
        <v>Bam Adebayo</v>
      </c>
      <c r="L41" t="str">
        <f>INDEX(PUNT_SeasonAVG!K:K,MATCH($B41,PUNT_SeasonAVG!$I:$I,0))</f>
        <v>MIA</v>
      </c>
      <c r="M41" s="5">
        <f>INDEX(PUNT_SeasonAVG!B:B,MATCH($B41,PUNT_SeasonAVG!$I:$I,0))</f>
        <v>58</v>
      </c>
      <c r="N41" s="5">
        <f>INDEX(PUNT_L10gamesAVG!B:B,MATCH($B41,PUNT_L10gamesAVG!$I:$I,0))</f>
        <v>41</v>
      </c>
      <c r="O41" s="5">
        <f>INDEX(PUNT_L5gamesAVG!B:B,MATCH($B41,PUNT_L5gamesAVG!$I:$I,0))</f>
        <v>60</v>
      </c>
    </row>
    <row r="42" spans="1:15" x14ac:dyDescent="0.2">
      <c r="A42">
        <v>6045</v>
      </c>
      <c r="B42" t="s">
        <v>95</v>
      </c>
      <c r="C42" t="s">
        <v>654</v>
      </c>
      <c r="D42" t="s">
        <v>990</v>
      </c>
      <c r="E42" t="s">
        <v>297</v>
      </c>
      <c r="F42" t="s">
        <v>678</v>
      </c>
      <c r="G42">
        <v>4</v>
      </c>
      <c r="H42" t="s">
        <v>258</v>
      </c>
      <c r="I42" t="s">
        <v>258</v>
      </c>
      <c r="J42" t="s">
        <v>611</v>
      </c>
      <c r="K42" t="str">
        <f>INDEX(PUNT_SeasonAVG!I:I,MATCH($B42,PUNT_SeasonAVG!$I:$I,0))</f>
        <v>Devonte' Graham</v>
      </c>
      <c r="L42" t="str">
        <f>INDEX(PUNT_SeasonAVG!K:K,MATCH($B42,PUNT_SeasonAVG!$I:$I,0))</f>
        <v>CHA</v>
      </c>
      <c r="M42" s="5">
        <f>INDEX(PUNT_SeasonAVG!B:B,MATCH($B42,PUNT_SeasonAVG!$I:$I,0))</f>
        <v>40</v>
      </c>
      <c r="N42" s="5">
        <f>INDEX(PUNT_L10gamesAVG!B:B,MATCH($B42,PUNT_L10gamesAVG!$I:$I,0))</f>
        <v>42</v>
      </c>
      <c r="O42" s="5">
        <f>INDEX(PUNT_L5gamesAVG!B:B,MATCH($B42,PUNT_L5gamesAVG!$I:$I,0))</f>
        <v>48</v>
      </c>
    </row>
    <row r="43" spans="1:15" x14ac:dyDescent="0.2">
      <c r="A43">
        <v>4390</v>
      </c>
      <c r="B43" t="s">
        <v>83</v>
      </c>
      <c r="C43" t="s">
        <v>681</v>
      </c>
      <c r="D43" t="s">
        <v>735</v>
      </c>
      <c r="E43" t="s">
        <v>332</v>
      </c>
      <c r="F43" t="s">
        <v>628</v>
      </c>
      <c r="G43">
        <v>0</v>
      </c>
      <c r="H43" t="s">
        <v>258</v>
      </c>
      <c r="I43" t="s">
        <v>258</v>
      </c>
      <c r="J43" t="s">
        <v>611</v>
      </c>
      <c r="K43" t="str">
        <f>INDEX(PUNT_SeasonAVG!I:I,MATCH($B43,PUNT_SeasonAVG!$I:$I,0))</f>
        <v>Russell Westbrook</v>
      </c>
      <c r="L43" t="str">
        <f>INDEX(PUNT_SeasonAVG!K:K,MATCH($B43,PUNT_SeasonAVG!$I:$I,0))</f>
        <v>HOU</v>
      </c>
      <c r="M43" s="5">
        <f>INDEX(PUNT_SeasonAVG!B:B,MATCH($B43,PUNT_SeasonAVG!$I:$I,0))</f>
        <v>30</v>
      </c>
      <c r="N43" s="5">
        <f>INDEX(PUNT_L10gamesAVG!B:B,MATCH($B43,PUNT_L10gamesAVG!$I:$I,0))</f>
        <v>43</v>
      </c>
      <c r="O43" s="5">
        <f>INDEX(PUNT_L5gamesAVG!B:B,MATCH($B43,PUNT_L5gamesAVG!$I:$I,0))</f>
        <v>35</v>
      </c>
    </row>
    <row r="44" spans="1:15" x14ac:dyDescent="0.2">
      <c r="A44">
        <v>5642</v>
      </c>
      <c r="B44" t="s">
        <v>97</v>
      </c>
      <c r="C44" t="s">
        <v>654</v>
      </c>
      <c r="D44" t="s">
        <v>1010</v>
      </c>
      <c r="E44" t="s">
        <v>300</v>
      </c>
      <c r="F44" t="s">
        <v>796</v>
      </c>
      <c r="G44">
        <v>11</v>
      </c>
      <c r="H44" t="s">
        <v>633</v>
      </c>
      <c r="I44" t="s">
        <v>259</v>
      </c>
      <c r="J44" t="s">
        <v>611</v>
      </c>
      <c r="K44" t="str">
        <f>INDEX(PUNT_SeasonAVG!I:I,MATCH($B44,PUNT_SeasonAVG!$I:$I,0))</f>
        <v>Domantas Sabonis</v>
      </c>
      <c r="L44" t="str">
        <f>INDEX(PUNT_SeasonAVG!K:K,MATCH($B44,PUNT_SeasonAVG!$I:$I,0))</f>
        <v>IND</v>
      </c>
      <c r="M44" s="5">
        <f>INDEX(PUNT_SeasonAVG!B:B,MATCH($B44,PUNT_SeasonAVG!$I:$I,0))</f>
        <v>41</v>
      </c>
      <c r="N44" s="5">
        <f>INDEX(PUNT_L10gamesAVG!B:B,MATCH($B44,PUNT_L10gamesAVG!$I:$I,0))</f>
        <v>44</v>
      </c>
      <c r="O44" s="5">
        <f>INDEX(PUNT_L5gamesAVG!B:B,MATCH($B44,PUNT_L5gamesAVG!$I:$I,0))</f>
        <v>65</v>
      </c>
    </row>
    <row r="45" spans="1:15" x14ac:dyDescent="0.2">
      <c r="A45">
        <v>5054</v>
      </c>
      <c r="B45" t="s">
        <v>165</v>
      </c>
      <c r="C45" t="s">
        <v>690</v>
      </c>
      <c r="D45" t="s">
        <v>849</v>
      </c>
      <c r="E45" t="s">
        <v>303</v>
      </c>
      <c r="F45" t="s">
        <v>740</v>
      </c>
      <c r="G45">
        <v>10</v>
      </c>
      <c r="H45" t="s">
        <v>620</v>
      </c>
      <c r="I45" t="s">
        <v>258</v>
      </c>
      <c r="J45" t="s">
        <v>611</v>
      </c>
      <c r="K45" t="str">
        <f>INDEX(PUNT_SeasonAVG!I:I,MATCH($B45,PUNT_SeasonAVG!$I:$I,0))</f>
        <v>Evan Fournier</v>
      </c>
      <c r="L45" t="str">
        <f>INDEX(PUNT_SeasonAVG!K:K,MATCH($B45,PUNT_SeasonAVG!$I:$I,0))</f>
        <v>ORL</v>
      </c>
      <c r="M45" s="5">
        <f>INDEX(PUNT_SeasonAVG!B:B,MATCH($B45,PUNT_SeasonAVG!$I:$I,0))</f>
        <v>71</v>
      </c>
      <c r="N45" s="5">
        <f>INDEX(PUNT_L10gamesAVG!B:B,MATCH($B45,PUNT_L10gamesAVG!$I:$I,0))</f>
        <v>45</v>
      </c>
      <c r="O45" s="5">
        <f>INDEX(PUNT_L5gamesAVG!B:B,MATCH($B45,PUNT_L5gamesAVG!$I:$I,0))</f>
        <v>31</v>
      </c>
    </row>
    <row r="46" spans="1:15" x14ac:dyDescent="0.2">
      <c r="A46">
        <v>4391</v>
      </c>
      <c r="B46" t="s">
        <v>65</v>
      </c>
      <c r="C46" t="s">
        <v>648</v>
      </c>
      <c r="D46" t="s">
        <v>736</v>
      </c>
      <c r="E46" t="s">
        <v>304</v>
      </c>
      <c r="F46" t="s">
        <v>671</v>
      </c>
      <c r="G46">
        <v>0</v>
      </c>
      <c r="H46" t="s">
        <v>633</v>
      </c>
      <c r="I46" t="s">
        <v>259</v>
      </c>
      <c r="J46" t="s">
        <v>611</v>
      </c>
      <c r="K46" t="str">
        <f>INDEX(PUNT_SeasonAVG!I:I,MATCH($B46,PUNT_SeasonAVG!$I:$I,0))</f>
        <v>Kevin Love</v>
      </c>
      <c r="L46" t="str">
        <f>INDEX(PUNT_SeasonAVG!K:K,MATCH($B46,PUNT_SeasonAVG!$I:$I,0))</f>
        <v>CLE</v>
      </c>
      <c r="M46" s="5">
        <f>INDEX(PUNT_SeasonAVG!B:B,MATCH($B46,PUNT_SeasonAVG!$I:$I,0))</f>
        <v>29</v>
      </c>
      <c r="N46" s="5">
        <f>INDEX(PUNT_L10gamesAVG!B:B,MATCH($B46,PUNT_L10gamesAVG!$I:$I,0))</f>
        <v>46</v>
      </c>
      <c r="O46" s="5">
        <f>INDEX(PUNT_L5gamesAVG!B:B,MATCH($B46,PUNT_L5gamesAVG!$I:$I,0))</f>
        <v>75</v>
      </c>
    </row>
    <row r="47" spans="1:15" x14ac:dyDescent="0.2">
      <c r="A47">
        <v>5292</v>
      </c>
      <c r="B47" t="s">
        <v>99</v>
      </c>
      <c r="C47" t="s">
        <v>666</v>
      </c>
      <c r="D47" t="s">
        <v>907</v>
      </c>
      <c r="E47" t="s">
        <v>307</v>
      </c>
      <c r="F47" t="s">
        <v>745</v>
      </c>
      <c r="G47">
        <v>22</v>
      </c>
      <c r="H47" t="s">
        <v>620</v>
      </c>
      <c r="I47" t="s">
        <v>258</v>
      </c>
      <c r="J47" t="s">
        <v>611</v>
      </c>
      <c r="K47" t="str">
        <f>INDEX(PUNT_SeasonAVG!I:I,MATCH($B47,PUNT_SeasonAVG!$I:$I,0))</f>
        <v>Andrew Wiggins</v>
      </c>
      <c r="L47" t="str">
        <f>INDEX(PUNT_SeasonAVG!K:K,MATCH($B47,PUNT_SeasonAVG!$I:$I,0))</f>
        <v>MIN</v>
      </c>
      <c r="M47" s="5">
        <f>INDEX(PUNT_SeasonAVG!B:B,MATCH($B47,PUNT_SeasonAVG!$I:$I,0))</f>
        <v>56</v>
      </c>
      <c r="N47" s="5">
        <f>INDEX(PUNT_L10gamesAVG!B:B,MATCH($B47,PUNT_L10gamesAVG!$I:$I,0))</f>
        <v>47</v>
      </c>
      <c r="O47" s="5">
        <f>INDEX(PUNT_L5gamesAVG!B:B,MATCH($B47,PUNT_L5gamesAVG!$I:$I,0))</f>
        <v>77</v>
      </c>
    </row>
    <row r="48" spans="1:15" x14ac:dyDescent="0.2">
      <c r="A48">
        <v>5464</v>
      </c>
      <c r="B48" t="s">
        <v>98</v>
      </c>
      <c r="C48" t="s">
        <v>648</v>
      </c>
      <c r="D48" t="s">
        <v>954</v>
      </c>
      <c r="E48" t="s">
        <v>315</v>
      </c>
      <c r="F48" t="s">
        <v>662</v>
      </c>
      <c r="G48">
        <v>6</v>
      </c>
      <c r="H48" t="s">
        <v>633</v>
      </c>
      <c r="I48" t="s">
        <v>259</v>
      </c>
      <c r="J48" t="s">
        <v>611</v>
      </c>
      <c r="K48" t="str">
        <f>INDEX(PUNT_SeasonAVG!I:I,MATCH($B48,PUNT_SeasonAVG!$I:$I,0))</f>
        <v>Kristaps Porzingis</v>
      </c>
      <c r="L48" t="str">
        <f>INDEX(PUNT_SeasonAVG!K:K,MATCH($B48,PUNT_SeasonAVG!$I:$I,0))</f>
        <v>DAL</v>
      </c>
      <c r="M48" s="5">
        <f>INDEX(PUNT_SeasonAVG!B:B,MATCH($B48,PUNT_SeasonAVG!$I:$I,0))</f>
        <v>39</v>
      </c>
      <c r="N48" s="5">
        <f>INDEX(PUNT_L10gamesAVG!B:B,MATCH($B48,PUNT_L10gamesAVG!$I:$I,0))</f>
        <v>48</v>
      </c>
      <c r="O48" s="5">
        <f>INDEX(PUNT_L5gamesAVG!B:B,MATCH($B48,PUNT_L5gamesAVG!$I:$I,0))</f>
        <v>50</v>
      </c>
    </row>
    <row r="49" spans="1:15" x14ac:dyDescent="0.2">
      <c r="A49">
        <v>4472</v>
      </c>
      <c r="B49" t="s">
        <v>130</v>
      </c>
      <c r="C49" t="s">
        <v>741</v>
      </c>
      <c r="D49" t="s">
        <v>742</v>
      </c>
      <c r="E49" t="s">
        <v>333</v>
      </c>
      <c r="F49" t="s">
        <v>650</v>
      </c>
      <c r="G49">
        <v>11</v>
      </c>
      <c r="H49" t="s">
        <v>45</v>
      </c>
      <c r="I49" t="s">
        <v>45</v>
      </c>
      <c r="J49" t="s">
        <v>611</v>
      </c>
      <c r="K49" t="str">
        <f>INDEX(PUNT_SeasonAVG!I:I,MATCH($B49,PUNT_SeasonAVG!$I:$I,0))</f>
        <v>Brook Lopez</v>
      </c>
      <c r="L49" t="str">
        <f>INDEX(PUNT_SeasonAVG!K:K,MATCH($B49,PUNT_SeasonAVG!$I:$I,0))</f>
        <v>MIL</v>
      </c>
      <c r="M49" s="5">
        <f>INDEX(PUNT_SeasonAVG!B:B,MATCH($B49,PUNT_SeasonAVG!$I:$I,0))</f>
        <v>49</v>
      </c>
      <c r="N49" s="5">
        <f>INDEX(PUNT_L10gamesAVG!B:B,MATCH($B49,PUNT_L10gamesAVG!$I:$I,0))</f>
        <v>49</v>
      </c>
      <c r="O49" s="5">
        <f>INDEX(PUNT_L5gamesAVG!B:B,MATCH($B49,PUNT_L5gamesAVG!$I:$I,0))</f>
        <v>59</v>
      </c>
    </row>
    <row r="50" spans="1:15" x14ac:dyDescent="0.2">
      <c r="A50">
        <v>4749</v>
      </c>
      <c r="B50" t="s">
        <v>142</v>
      </c>
      <c r="C50" t="s">
        <v>690</v>
      </c>
      <c r="D50" t="s">
        <v>792</v>
      </c>
      <c r="E50" t="s">
        <v>333</v>
      </c>
      <c r="F50" t="s">
        <v>650</v>
      </c>
      <c r="G50">
        <v>6</v>
      </c>
      <c r="H50" t="s">
        <v>258</v>
      </c>
      <c r="I50" t="s">
        <v>258</v>
      </c>
      <c r="J50" t="s">
        <v>611</v>
      </c>
      <c r="K50" t="str">
        <f>INDEX(PUNT_SeasonAVG!I:I,MATCH($B50,PUNT_SeasonAVG!$I:$I,0))</f>
        <v>Eric Bledsoe</v>
      </c>
      <c r="L50" t="str">
        <f>INDEX(PUNT_SeasonAVG!K:K,MATCH($B50,PUNT_SeasonAVG!$I:$I,0))</f>
        <v>MIL</v>
      </c>
      <c r="M50" s="5">
        <f>INDEX(PUNT_SeasonAVG!B:B,MATCH($B50,PUNT_SeasonAVG!$I:$I,0))</f>
        <v>76</v>
      </c>
      <c r="N50" s="5">
        <f>INDEX(PUNT_L10gamesAVG!B:B,MATCH($B50,PUNT_L10gamesAVG!$I:$I,0))</f>
        <v>50</v>
      </c>
      <c r="O50" s="5">
        <f>INDEX(PUNT_L5gamesAVG!B:B,MATCH($B50,PUNT_L5gamesAVG!$I:$I,0))</f>
        <v>57</v>
      </c>
    </row>
    <row r="51" spans="1:15" x14ac:dyDescent="0.2">
      <c r="A51">
        <v>5253</v>
      </c>
      <c r="B51" t="s">
        <v>107</v>
      </c>
      <c r="C51" t="s">
        <v>681</v>
      </c>
      <c r="D51" t="s">
        <v>899</v>
      </c>
      <c r="E51" t="s">
        <v>307</v>
      </c>
      <c r="F51" t="s">
        <v>745</v>
      </c>
      <c r="G51">
        <v>33</v>
      </c>
      <c r="H51" t="s">
        <v>259</v>
      </c>
      <c r="I51" t="s">
        <v>259</v>
      </c>
      <c r="J51" t="s">
        <v>611</v>
      </c>
      <c r="K51" t="str">
        <f>INDEX(PUNT_SeasonAVG!I:I,MATCH($B51,PUNT_SeasonAVG!$I:$I,0))</f>
        <v>Robert Covington</v>
      </c>
      <c r="L51" t="str">
        <f>INDEX(PUNT_SeasonAVG!K:K,MATCH($B51,PUNT_SeasonAVG!$I:$I,0))</f>
        <v>MIN</v>
      </c>
      <c r="M51" s="5">
        <f>INDEX(PUNT_SeasonAVG!B:B,MATCH($B51,PUNT_SeasonAVG!$I:$I,0))</f>
        <v>57</v>
      </c>
      <c r="N51" s="5">
        <f>INDEX(PUNT_L10gamesAVG!B:B,MATCH($B51,PUNT_L10gamesAVG!$I:$I,0))</f>
        <v>51</v>
      </c>
      <c r="O51" s="5">
        <f>INDEX(PUNT_L5gamesAVG!B:B,MATCH($B51,PUNT_L5gamesAVG!$I:$I,0))</f>
        <v>91</v>
      </c>
    </row>
    <row r="52" spans="1:15" x14ac:dyDescent="0.2">
      <c r="A52">
        <v>5476</v>
      </c>
      <c r="B52" t="s">
        <v>100</v>
      </c>
      <c r="C52" t="s">
        <v>626</v>
      </c>
      <c r="D52" t="s">
        <v>964</v>
      </c>
      <c r="E52" t="s">
        <v>297</v>
      </c>
      <c r="F52" t="s">
        <v>678</v>
      </c>
      <c r="G52">
        <v>3</v>
      </c>
      <c r="H52" t="s">
        <v>258</v>
      </c>
      <c r="I52" t="s">
        <v>258</v>
      </c>
      <c r="J52" t="s">
        <v>611</v>
      </c>
      <c r="K52" t="str">
        <f>INDEX(PUNT_SeasonAVG!I:I,MATCH($B52,PUNT_SeasonAVG!$I:$I,0))</f>
        <v>Terry Rozier</v>
      </c>
      <c r="L52" t="str">
        <f>INDEX(PUNT_SeasonAVG!K:K,MATCH($B52,PUNT_SeasonAVG!$I:$I,0))</f>
        <v>CHA</v>
      </c>
      <c r="M52" s="5">
        <f>INDEX(PUNT_SeasonAVG!B:B,MATCH($B52,PUNT_SeasonAVG!$I:$I,0))</f>
        <v>55</v>
      </c>
      <c r="N52" s="5">
        <f>INDEX(PUNT_L10gamesAVG!B:B,MATCH($B52,PUNT_L10gamesAVG!$I:$I,0))</f>
        <v>52</v>
      </c>
      <c r="O52" s="5">
        <f>INDEX(PUNT_L5gamesAVG!B:B,MATCH($B52,PUNT_L5gamesAVG!$I:$I,0))</f>
        <v>78</v>
      </c>
    </row>
    <row r="53" spans="1:15" x14ac:dyDescent="0.2">
      <c r="A53">
        <v>5602</v>
      </c>
      <c r="B53" t="s">
        <v>132</v>
      </c>
      <c r="C53" t="s">
        <v>623</v>
      </c>
      <c r="D53" t="s">
        <v>933</v>
      </c>
      <c r="E53" t="s">
        <v>313</v>
      </c>
      <c r="F53" t="s">
        <v>788</v>
      </c>
      <c r="G53">
        <v>7</v>
      </c>
      <c r="H53" t="s">
        <v>620</v>
      </c>
      <c r="I53" t="s">
        <v>258</v>
      </c>
      <c r="J53" t="s">
        <v>611</v>
      </c>
      <c r="K53" t="str">
        <f>INDEX(PUNT_SeasonAVG!I:I,MATCH($B53,PUNT_SeasonAVG!$I:$I,0))</f>
        <v>Jaylen Brown</v>
      </c>
      <c r="L53" t="str">
        <f>INDEX(PUNT_SeasonAVG!K:K,MATCH($B53,PUNT_SeasonAVG!$I:$I,0))</f>
        <v>BOS</v>
      </c>
      <c r="M53" s="5">
        <f>INDEX(PUNT_SeasonAVG!B:B,MATCH($B53,PUNT_SeasonAVG!$I:$I,0))</f>
        <v>66</v>
      </c>
      <c r="N53" s="5">
        <f>INDEX(PUNT_L10gamesAVG!B:B,MATCH($B53,PUNT_L10gamesAVG!$I:$I,0))</f>
        <v>53</v>
      </c>
      <c r="O53" s="5">
        <f>INDEX(PUNT_L5gamesAVG!B:B,MATCH($B53,PUNT_L5gamesAVG!$I:$I,0))</f>
        <v>82</v>
      </c>
    </row>
    <row r="54" spans="1:15" x14ac:dyDescent="0.2">
      <c r="A54">
        <v>5765</v>
      </c>
      <c r="B54" t="s">
        <v>79</v>
      </c>
      <c r="C54" t="s">
        <v>623</v>
      </c>
      <c r="D54" t="s">
        <v>1086</v>
      </c>
      <c r="E54" t="s">
        <v>313</v>
      </c>
      <c r="F54" t="s">
        <v>788</v>
      </c>
      <c r="G54">
        <v>0</v>
      </c>
      <c r="H54" t="s">
        <v>259</v>
      </c>
      <c r="I54" t="s">
        <v>259</v>
      </c>
      <c r="J54" t="s">
        <v>611</v>
      </c>
      <c r="K54" t="str">
        <f>INDEX(PUNT_SeasonAVG!I:I,MATCH($B54,PUNT_SeasonAVG!$I:$I,0))</f>
        <v>Jayson Tatum</v>
      </c>
      <c r="L54" t="str">
        <f>INDEX(PUNT_SeasonAVG!K:K,MATCH($B54,PUNT_SeasonAVG!$I:$I,0))</f>
        <v>BOS</v>
      </c>
      <c r="M54" s="5">
        <f>INDEX(PUNT_SeasonAVG!B:B,MATCH($B54,PUNT_SeasonAVG!$I:$I,0))</f>
        <v>34</v>
      </c>
      <c r="N54" s="5">
        <f>INDEX(PUNT_L10gamesAVG!B:B,MATCH($B54,PUNT_L10gamesAVG!$I:$I,0))</f>
        <v>54</v>
      </c>
      <c r="O54" s="5">
        <f>INDEX(PUNT_L5gamesAVG!B:B,MATCH($B54,PUNT_L5gamesAVG!$I:$I,0))</f>
        <v>58</v>
      </c>
    </row>
    <row r="55" spans="1:15" x14ac:dyDescent="0.2">
      <c r="A55">
        <v>5600</v>
      </c>
      <c r="B55" t="s">
        <v>109</v>
      </c>
      <c r="C55" t="s">
        <v>741</v>
      </c>
      <c r="D55" t="s">
        <v>987</v>
      </c>
      <c r="E55" t="s">
        <v>312</v>
      </c>
      <c r="F55" t="s">
        <v>694</v>
      </c>
      <c r="G55">
        <v>25</v>
      </c>
      <c r="H55" t="s">
        <v>258</v>
      </c>
      <c r="I55" t="s">
        <v>258</v>
      </c>
      <c r="J55" t="s">
        <v>611</v>
      </c>
      <c r="K55" t="str">
        <f>INDEX(PUNT_SeasonAVG!I:I,MATCH($B55,PUNT_SeasonAVG!$I:$I,0))</f>
        <v>Ben Simmons</v>
      </c>
      <c r="L55" t="str">
        <f>INDEX(PUNT_SeasonAVG!K:K,MATCH($B55,PUNT_SeasonAVG!$I:$I,0))</f>
        <v>PHI</v>
      </c>
      <c r="M55" s="5">
        <f>INDEX(PUNT_SeasonAVG!B:B,MATCH($B55,PUNT_SeasonAVG!$I:$I,0))</f>
        <v>38</v>
      </c>
      <c r="N55" s="5">
        <f>INDEX(PUNT_L10gamesAVG!B:B,MATCH($B55,PUNT_L10gamesAVG!$I:$I,0))</f>
        <v>55</v>
      </c>
      <c r="O55" s="5">
        <f>INDEX(PUNT_L5gamesAVG!B:B,MATCH($B55,PUNT_L5gamesAVG!$I:$I,0))</f>
        <v>28</v>
      </c>
    </row>
    <row r="56" spans="1:15" x14ac:dyDescent="0.2">
      <c r="A56">
        <v>5018</v>
      </c>
      <c r="B56" t="s">
        <v>101</v>
      </c>
      <c r="C56" t="s">
        <v>623</v>
      </c>
      <c r="D56" t="s">
        <v>844</v>
      </c>
      <c r="E56" t="s">
        <v>300</v>
      </c>
      <c r="F56" t="s">
        <v>796</v>
      </c>
      <c r="G56">
        <v>26</v>
      </c>
      <c r="H56" t="s">
        <v>620</v>
      </c>
      <c r="I56" t="s">
        <v>258</v>
      </c>
      <c r="J56" t="s">
        <v>611</v>
      </c>
      <c r="K56" t="str">
        <f>INDEX(PUNT_SeasonAVG!I:I,MATCH($B56,PUNT_SeasonAVG!$I:$I,0))</f>
        <v>Jeremy Lamb</v>
      </c>
      <c r="L56" t="str">
        <f>INDEX(PUNT_SeasonAVG!K:K,MATCH($B56,PUNT_SeasonAVG!$I:$I,0))</f>
        <v>IND</v>
      </c>
      <c r="M56" s="5">
        <f>INDEX(PUNT_SeasonAVG!B:B,MATCH($B56,PUNT_SeasonAVG!$I:$I,0))</f>
        <v>48</v>
      </c>
      <c r="N56" s="5">
        <f>INDEX(PUNT_L10gamesAVG!B:B,MATCH($B56,PUNT_L10gamesAVG!$I:$I,0))</f>
        <v>56</v>
      </c>
      <c r="O56" s="5">
        <f>INDEX(PUNT_L5gamesAVG!B:B,MATCH($B56,PUNT_L5gamesAVG!$I:$I,0))</f>
        <v>46</v>
      </c>
    </row>
    <row r="57" spans="1:15" x14ac:dyDescent="0.2">
      <c r="A57">
        <v>5197</v>
      </c>
      <c r="B57" t="s">
        <v>160</v>
      </c>
      <c r="C57" t="s">
        <v>681</v>
      </c>
      <c r="D57" t="s">
        <v>890</v>
      </c>
      <c r="E57" t="s">
        <v>321</v>
      </c>
      <c r="F57" t="s">
        <v>718</v>
      </c>
      <c r="G57">
        <v>27</v>
      </c>
      <c r="H57" t="s">
        <v>45</v>
      </c>
      <c r="I57" t="s">
        <v>45</v>
      </c>
      <c r="J57" t="s">
        <v>611</v>
      </c>
      <c r="K57" t="str">
        <f>INDEX(PUNT_SeasonAVG!I:I,MATCH($B57,PUNT_SeasonAVG!$I:$I,0))</f>
        <v>Rudy Gobert</v>
      </c>
      <c r="L57" t="str">
        <f>INDEX(PUNT_SeasonAVG!K:K,MATCH($B57,PUNT_SeasonAVG!$I:$I,0))</f>
        <v>UTA</v>
      </c>
      <c r="M57" s="5">
        <f>INDEX(PUNT_SeasonAVG!B:B,MATCH($B57,PUNT_SeasonAVG!$I:$I,0))</f>
        <v>72</v>
      </c>
      <c r="N57" s="5">
        <f>INDEX(PUNT_L10gamesAVG!B:B,MATCH($B57,PUNT_L10gamesAVG!$I:$I,0))</f>
        <v>57</v>
      </c>
      <c r="O57" s="5">
        <f>INDEX(PUNT_L5gamesAVG!B:B,MATCH($B57,PUNT_L5gamesAVG!$I:$I,0))</f>
        <v>20</v>
      </c>
    </row>
    <row r="58" spans="1:15" x14ac:dyDescent="0.2">
      <c r="A58">
        <v>4895</v>
      </c>
      <c r="B58" t="s">
        <v>105</v>
      </c>
      <c r="C58" t="s">
        <v>676</v>
      </c>
      <c r="D58" t="s">
        <v>814</v>
      </c>
      <c r="E58" t="s">
        <v>319</v>
      </c>
      <c r="F58" t="s">
        <v>765</v>
      </c>
      <c r="G58">
        <v>13</v>
      </c>
      <c r="H58" t="s">
        <v>259</v>
      </c>
      <c r="I58" t="s">
        <v>259</v>
      </c>
      <c r="J58" t="s">
        <v>611</v>
      </c>
      <c r="K58" t="str">
        <f>INDEX(PUNT_SeasonAVG!I:I,MATCH($B58,PUNT_SeasonAVG!$I:$I,0))</f>
        <v>Marcus Morris</v>
      </c>
      <c r="L58" t="str">
        <f>INDEX(PUNT_SeasonAVG!K:K,MATCH($B58,PUNT_SeasonAVG!$I:$I,0))</f>
        <v>NYK</v>
      </c>
      <c r="M58" s="5">
        <f>INDEX(PUNT_SeasonAVG!B:B,MATCH($B58,PUNT_SeasonAVG!$I:$I,0))</f>
        <v>45</v>
      </c>
      <c r="N58" s="5">
        <f>INDEX(PUNT_L10gamesAVG!B:B,MATCH($B58,PUNT_L10gamesAVG!$I:$I,0))</f>
        <v>58</v>
      </c>
      <c r="O58" s="5">
        <f>INDEX(PUNT_L5gamesAVG!B:B,MATCH($B58,PUNT_L5gamesAVG!$I:$I,0))</f>
        <v>40</v>
      </c>
    </row>
    <row r="59" spans="1:15" x14ac:dyDescent="0.2">
      <c r="A59">
        <v>6164</v>
      </c>
      <c r="B59" t="s">
        <v>156</v>
      </c>
      <c r="C59" t="s">
        <v>623</v>
      </c>
      <c r="D59" t="s">
        <v>1388</v>
      </c>
      <c r="E59" t="s">
        <v>310</v>
      </c>
      <c r="F59" t="s">
        <v>668</v>
      </c>
      <c r="G59">
        <v>12</v>
      </c>
      <c r="H59" t="s">
        <v>258</v>
      </c>
      <c r="I59" t="s">
        <v>258</v>
      </c>
      <c r="J59" t="s">
        <v>611</v>
      </c>
      <c r="K59" t="str">
        <f>INDEX(PUNT_SeasonAVG!I:I,MATCH($B59,PUNT_SeasonAVG!$I:$I,0))</f>
        <v>Ja Morant</v>
      </c>
      <c r="L59" t="str">
        <f>INDEX(PUNT_SeasonAVG!K:K,MATCH($B59,PUNT_SeasonAVG!$I:$I,0))</f>
        <v>MEM</v>
      </c>
      <c r="M59" s="5">
        <f>INDEX(PUNT_SeasonAVG!B:B,MATCH($B59,PUNT_SeasonAVG!$I:$I,0))</f>
        <v>53</v>
      </c>
      <c r="N59" s="5">
        <f>INDEX(PUNT_L10gamesAVG!B:B,MATCH($B59,PUNT_L10gamesAVG!$I:$I,0))</f>
        <v>59</v>
      </c>
      <c r="O59" s="5">
        <f>INDEX(PUNT_L5gamesAVG!B:B,MATCH($B59,PUNT_L5gamesAVG!$I:$I,0))</f>
        <v>16</v>
      </c>
    </row>
    <row r="60" spans="1:15" x14ac:dyDescent="0.2">
      <c r="A60">
        <v>4468</v>
      </c>
      <c r="B60" t="s">
        <v>102</v>
      </c>
      <c r="C60" t="s">
        <v>654</v>
      </c>
      <c r="D60" t="s">
        <v>737</v>
      </c>
      <c r="E60" t="s">
        <v>322</v>
      </c>
      <c r="F60" t="s">
        <v>94</v>
      </c>
      <c r="G60">
        <v>8</v>
      </c>
      <c r="H60" t="s">
        <v>259</v>
      </c>
      <c r="I60" t="s">
        <v>259</v>
      </c>
      <c r="J60" t="s">
        <v>611</v>
      </c>
      <c r="K60" t="str">
        <f>INDEX(PUNT_SeasonAVG!I:I,MATCH($B60,PUNT_SeasonAVG!$I:$I,0))</f>
        <v>Danilo Gallinari</v>
      </c>
      <c r="L60" t="str">
        <f>INDEX(PUNT_SeasonAVG!K:K,MATCH($B60,PUNT_SeasonAVG!$I:$I,0))</f>
        <v>OKC</v>
      </c>
      <c r="M60" s="5">
        <f>INDEX(PUNT_SeasonAVG!B:B,MATCH($B60,PUNT_SeasonAVG!$I:$I,0))</f>
        <v>59</v>
      </c>
      <c r="N60" s="5">
        <f>INDEX(PUNT_L10gamesAVG!B:B,MATCH($B60,PUNT_L10gamesAVG!$I:$I,0))</f>
        <v>61</v>
      </c>
      <c r="O60" s="5">
        <f>INDEX(PUNT_L5gamesAVG!B:B,MATCH($B60,PUNT_L5gamesAVG!$I:$I,0))</f>
        <v>104</v>
      </c>
    </row>
    <row r="61" spans="1:15" x14ac:dyDescent="0.2">
      <c r="A61">
        <v>5336</v>
      </c>
      <c r="B61" t="s">
        <v>144</v>
      </c>
      <c r="C61" t="s">
        <v>45</v>
      </c>
      <c r="D61" t="s">
        <v>925</v>
      </c>
      <c r="E61" t="s">
        <v>332</v>
      </c>
      <c r="F61" t="s">
        <v>628</v>
      </c>
      <c r="G61">
        <v>15</v>
      </c>
      <c r="H61" t="s">
        <v>633</v>
      </c>
      <c r="I61" t="s">
        <v>259</v>
      </c>
      <c r="J61" t="s">
        <v>611</v>
      </c>
      <c r="K61" t="str">
        <f>INDEX(PUNT_SeasonAVG!I:I,MATCH($B61,PUNT_SeasonAVG!$I:$I,0))</f>
        <v>Clint Capela</v>
      </c>
      <c r="L61" t="str">
        <f>INDEX(PUNT_SeasonAVG!K:K,MATCH($B61,PUNT_SeasonAVG!$I:$I,0))</f>
        <v>HOU</v>
      </c>
      <c r="M61" s="5">
        <f>INDEX(PUNT_SeasonAVG!B:B,MATCH($B61,PUNT_SeasonAVG!$I:$I,0))</f>
        <v>78</v>
      </c>
      <c r="N61" s="5">
        <f>INDEX(PUNT_L10gamesAVG!B:B,MATCH($B61,PUNT_L10gamesAVG!$I:$I,0))</f>
        <v>62</v>
      </c>
      <c r="O61" s="5">
        <f>INDEX(PUNT_L5gamesAVG!B:B,MATCH($B61,PUNT_L5gamesAVG!$I:$I,0))</f>
        <v>71</v>
      </c>
    </row>
    <row r="62" spans="1:15" x14ac:dyDescent="0.2">
      <c r="A62">
        <v>5667</v>
      </c>
      <c r="B62" t="s">
        <v>74</v>
      </c>
      <c r="C62" t="s">
        <v>676</v>
      </c>
      <c r="D62" t="s">
        <v>1032</v>
      </c>
      <c r="E62" t="s">
        <v>300</v>
      </c>
      <c r="F62" t="s">
        <v>796</v>
      </c>
      <c r="G62">
        <v>7</v>
      </c>
      <c r="H62" t="s">
        <v>258</v>
      </c>
      <c r="I62" t="s">
        <v>258</v>
      </c>
      <c r="J62" t="s">
        <v>611</v>
      </c>
      <c r="K62" t="str">
        <f>INDEX(PUNT_SeasonAVG!I:I,MATCH($B62,PUNT_SeasonAVG!$I:$I,0))</f>
        <v>Malcolm Brogdon</v>
      </c>
      <c r="L62" t="str">
        <f>INDEX(PUNT_SeasonAVG!K:K,MATCH($B62,PUNT_SeasonAVG!$I:$I,0))</f>
        <v>IND</v>
      </c>
      <c r="M62" s="5">
        <f>INDEX(PUNT_SeasonAVG!B:B,MATCH($B62,PUNT_SeasonAVG!$I:$I,0))</f>
        <v>26</v>
      </c>
      <c r="N62" s="5">
        <f>INDEX(PUNT_L10gamesAVG!B:B,MATCH($B62,PUNT_L10gamesAVG!$I:$I,0))</f>
        <v>63</v>
      </c>
      <c r="O62" s="5">
        <f>INDEX(PUNT_L5gamesAVG!B:B,MATCH($B62,PUNT_L5gamesAVG!$I:$I,0))</f>
        <v>131</v>
      </c>
    </row>
    <row r="63" spans="1:15" x14ac:dyDescent="0.2">
      <c r="A63">
        <v>4764</v>
      </c>
      <c r="B63" t="s">
        <v>137</v>
      </c>
      <c r="C63" t="s">
        <v>800</v>
      </c>
      <c r="D63" t="s">
        <v>801</v>
      </c>
      <c r="E63" t="s">
        <v>327</v>
      </c>
      <c r="F63" t="s">
        <v>632</v>
      </c>
      <c r="G63">
        <v>21</v>
      </c>
      <c r="H63" t="s">
        <v>45</v>
      </c>
      <c r="I63" t="s">
        <v>45</v>
      </c>
      <c r="J63" t="s">
        <v>611</v>
      </c>
      <c r="K63" t="str">
        <f>INDEX(PUNT_SeasonAVG!I:I,MATCH($B63,PUNT_SeasonAVG!$I:$I,0))</f>
        <v>Hassan Whiteside</v>
      </c>
      <c r="L63" t="str">
        <f>INDEX(PUNT_SeasonAVG!K:K,MATCH($B63,PUNT_SeasonAVG!$I:$I,0))</f>
        <v>POR</v>
      </c>
      <c r="M63" s="5">
        <f>INDEX(PUNT_SeasonAVG!B:B,MATCH($B63,PUNT_SeasonAVG!$I:$I,0))</f>
        <v>75</v>
      </c>
      <c r="N63" s="5">
        <f>INDEX(PUNT_L10gamesAVG!B:B,MATCH($B63,PUNT_L10gamesAVG!$I:$I,0))</f>
        <v>64</v>
      </c>
      <c r="O63" s="5">
        <f>INDEX(PUNT_L5gamesAVG!B:B,MATCH($B63,PUNT_L5gamesAVG!$I:$I,0))</f>
        <v>62</v>
      </c>
    </row>
    <row r="64" spans="1:15" x14ac:dyDescent="0.2">
      <c r="A64">
        <v>4913</v>
      </c>
      <c r="B64" t="s">
        <v>117</v>
      </c>
      <c r="C64" t="s">
        <v>741</v>
      </c>
      <c r="D64" t="s">
        <v>826</v>
      </c>
      <c r="E64" t="s">
        <v>321</v>
      </c>
      <c r="F64" t="s">
        <v>718</v>
      </c>
      <c r="G64">
        <v>44</v>
      </c>
      <c r="H64" t="s">
        <v>620</v>
      </c>
      <c r="I64" t="s">
        <v>258</v>
      </c>
      <c r="J64" t="s">
        <v>611</v>
      </c>
      <c r="K64" t="str">
        <f>INDEX(PUNT_SeasonAVG!I:I,MATCH($B64,PUNT_SeasonAVG!$I:$I,0))</f>
        <v>Bojan Bogdanovic</v>
      </c>
      <c r="L64" t="str">
        <f>INDEX(PUNT_SeasonAVG!K:K,MATCH($B64,PUNT_SeasonAVG!$I:$I,0))</f>
        <v>UTA</v>
      </c>
      <c r="M64" s="5">
        <f>INDEX(PUNT_SeasonAVG!B:B,MATCH($B64,PUNT_SeasonAVG!$I:$I,0))</f>
        <v>46</v>
      </c>
      <c r="N64" s="5">
        <f>INDEX(PUNT_L10gamesAVG!B:B,MATCH($B64,PUNT_L10gamesAVG!$I:$I,0))</f>
        <v>65</v>
      </c>
      <c r="O64" s="5">
        <f>INDEX(PUNT_L5gamesAVG!B:B,MATCH($B64,PUNT_L5gamesAVG!$I:$I,0))</f>
        <v>36</v>
      </c>
    </row>
    <row r="65" spans="1:15" x14ac:dyDescent="0.2">
      <c r="A65">
        <v>4130</v>
      </c>
      <c r="B65" t="s">
        <v>112</v>
      </c>
      <c r="C65" t="s">
        <v>640</v>
      </c>
      <c r="D65" t="s">
        <v>699</v>
      </c>
      <c r="E65" t="s">
        <v>318</v>
      </c>
      <c r="F65" t="s">
        <v>700</v>
      </c>
      <c r="G65">
        <v>12</v>
      </c>
      <c r="H65" t="s">
        <v>633</v>
      </c>
      <c r="I65" t="s">
        <v>259</v>
      </c>
      <c r="J65" t="s">
        <v>611</v>
      </c>
      <c r="K65" t="str">
        <f>INDEX(PUNT_SeasonAVG!I:I,MATCH($B65,PUNT_SeasonAVG!$I:$I,0))</f>
        <v>LaMarcus Aldridge</v>
      </c>
      <c r="L65" t="str">
        <f>INDEX(PUNT_SeasonAVG!K:K,MATCH($B65,PUNT_SeasonAVG!$I:$I,0))</f>
        <v>SAS</v>
      </c>
      <c r="M65" s="5">
        <f>INDEX(PUNT_SeasonAVG!B:B,MATCH($B65,PUNT_SeasonAVG!$I:$I,0))</f>
        <v>62</v>
      </c>
      <c r="N65" s="5">
        <f>INDEX(PUNT_L10gamesAVG!B:B,MATCH($B65,PUNT_L10gamesAVG!$I:$I,0))</f>
        <v>66</v>
      </c>
      <c r="O65" s="5">
        <f>INDEX(PUNT_L5gamesAVG!B:B,MATCH($B65,PUNT_L5gamesAVG!$I:$I,0))</f>
        <v>79</v>
      </c>
    </row>
    <row r="66" spans="1:15" x14ac:dyDescent="0.2">
      <c r="A66">
        <v>4724</v>
      </c>
      <c r="B66" t="s">
        <v>121</v>
      </c>
      <c r="C66" t="s">
        <v>258</v>
      </c>
      <c r="D66" t="s">
        <v>787</v>
      </c>
      <c r="E66" t="s">
        <v>313</v>
      </c>
      <c r="F66" t="s">
        <v>788</v>
      </c>
      <c r="G66">
        <v>20</v>
      </c>
      <c r="H66" t="s">
        <v>620</v>
      </c>
      <c r="I66" t="s">
        <v>258</v>
      </c>
      <c r="J66" t="s">
        <v>611</v>
      </c>
      <c r="K66" t="str">
        <f>INDEX(PUNT_SeasonAVG!I:I,MATCH($B66,PUNT_SeasonAVG!$I:$I,0))</f>
        <v>Gordon Hayward</v>
      </c>
      <c r="L66" t="str">
        <f>INDEX(PUNT_SeasonAVG!K:K,MATCH($B66,PUNT_SeasonAVG!$I:$I,0))</f>
        <v>BOS</v>
      </c>
      <c r="M66" s="5">
        <f>INDEX(PUNT_SeasonAVG!B:B,MATCH($B66,PUNT_SeasonAVG!$I:$I,0))</f>
        <v>60</v>
      </c>
      <c r="N66" s="5">
        <f>INDEX(PUNT_L10gamesAVG!B:B,MATCH($B66,PUNT_L10gamesAVG!$I:$I,0))</f>
        <v>67</v>
      </c>
      <c r="O66" s="5">
        <f>INDEX(PUNT_L5gamesAVG!B:B,MATCH($B66,PUNT_L5gamesAVG!$I:$I,0))</f>
        <v>42</v>
      </c>
    </row>
    <row r="67" spans="1:15" x14ac:dyDescent="0.2">
      <c r="A67">
        <v>5471</v>
      </c>
      <c r="B67" t="s">
        <v>103</v>
      </c>
      <c r="C67" t="s">
        <v>676</v>
      </c>
      <c r="D67" t="s">
        <v>780</v>
      </c>
      <c r="E67" t="s">
        <v>300</v>
      </c>
      <c r="F67" t="s">
        <v>796</v>
      </c>
      <c r="G67">
        <v>33</v>
      </c>
      <c r="H67" t="s">
        <v>633</v>
      </c>
      <c r="I67" t="s">
        <v>259</v>
      </c>
      <c r="J67" t="s">
        <v>611</v>
      </c>
      <c r="K67" t="str">
        <f>INDEX(PUNT_SeasonAVG!I:I,MATCH($B67,PUNT_SeasonAVG!$I:$I,0))</f>
        <v>Myles Turner</v>
      </c>
      <c r="L67" t="str">
        <f>INDEX(PUNT_SeasonAVG!K:K,MATCH($B67,PUNT_SeasonAVG!$I:$I,0))</f>
        <v>IND</v>
      </c>
      <c r="M67" s="5">
        <f>INDEX(PUNT_SeasonAVG!B:B,MATCH($B67,PUNT_SeasonAVG!$I:$I,0))</f>
        <v>63</v>
      </c>
      <c r="N67" s="5">
        <f>INDEX(PUNT_L10gamesAVG!B:B,MATCH($B67,PUNT_L10gamesAVG!$I:$I,0))</f>
        <v>68</v>
      </c>
      <c r="O67" s="5">
        <f>INDEX(PUNT_L5gamesAVG!B:B,MATCH($B67,PUNT_L5gamesAVG!$I:$I,0))</f>
        <v>53</v>
      </c>
    </row>
    <row r="68" spans="1:15" x14ac:dyDescent="0.2">
      <c r="A68">
        <v>5073</v>
      </c>
      <c r="B68" t="s">
        <v>123</v>
      </c>
      <c r="C68" t="s">
        <v>648</v>
      </c>
      <c r="D68" t="s">
        <v>856</v>
      </c>
      <c r="E68" t="s">
        <v>333</v>
      </c>
      <c r="F68" t="s">
        <v>650</v>
      </c>
      <c r="G68">
        <v>22</v>
      </c>
      <c r="H68" t="s">
        <v>620</v>
      </c>
      <c r="I68" t="s">
        <v>258</v>
      </c>
      <c r="J68" t="s">
        <v>611</v>
      </c>
      <c r="K68" t="str">
        <f>INDEX(PUNT_SeasonAVG!I:I,MATCH($B68,PUNT_SeasonAVG!$I:$I,0))</f>
        <v>Khris Middleton</v>
      </c>
      <c r="L68" t="str">
        <f>INDEX(PUNT_SeasonAVG!K:K,MATCH($B68,PUNT_SeasonAVG!$I:$I,0))</f>
        <v>MIL</v>
      </c>
      <c r="M68" s="5">
        <f>INDEX(PUNT_SeasonAVG!B:B,MATCH($B68,PUNT_SeasonAVG!$I:$I,0))</f>
        <v>61</v>
      </c>
      <c r="N68" s="5">
        <f>INDEX(PUNT_L10gamesAVG!B:B,MATCH($B68,PUNT_L10gamesAVG!$I:$I,0))</f>
        <v>69</v>
      </c>
      <c r="O68" s="5">
        <f>INDEX(PUNT_L5gamesAVG!B:B,MATCH($B68,PUNT_L5gamesAVG!$I:$I,0))</f>
        <v>49</v>
      </c>
    </row>
    <row r="69" spans="1:15" x14ac:dyDescent="0.2">
      <c r="A69">
        <v>4893</v>
      </c>
      <c r="B69" t="s">
        <v>179</v>
      </c>
      <c r="C69" t="s">
        <v>666</v>
      </c>
      <c r="D69" t="s">
        <v>813</v>
      </c>
      <c r="E69" t="s">
        <v>335</v>
      </c>
      <c r="F69" t="s">
        <v>659</v>
      </c>
      <c r="G69">
        <v>8</v>
      </c>
      <c r="H69" t="s">
        <v>258</v>
      </c>
      <c r="I69" t="s">
        <v>258</v>
      </c>
      <c r="J69" t="s">
        <v>621</v>
      </c>
      <c r="K69" t="str">
        <f>INDEX(PUNT_SeasonAVG!I:I,MATCH($B69,PUNT_SeasonAVG!$I:$I,0))</f>
        <v>Alec Burks</v>
      </c>
      <c r="L69" t="str">
        <f>INDEX(PUNT_SeasonAVG!K:K,MATCH($B69,PUNT_SeasonAVG!$I:$I,0))</f>
        <v>GSW</v>
      </c>
      <c r="M69" s="5">
        <f>INDEX(PUNT_SeasonAVG!B:B,MATCH($B69,PUNT_SeasonAVG!$I:$I,0))</f>
        <v>88</v>
      </c>
      <c r="N69" s="5">
        <f>INDEX(PUNT_L10gamesAVG!B:B,MATCH($B69,PUNT_L10gamesAVG!$I:$I,0))</f>
        <v>70</v>
      </c>
      <c r="O69" s="5">
        <f>INDEX(PUNT_L5gamesAVG!B:B,MATCH($B69,PUNT_L5gamesAVG!$I:$I,0))</f>
        <v>37</v>
      </c>
    </row>
    <row r="70" spans="1:15" x14ac:dyDescent="0.2">
      <c r="A70">
        <v>4614</v>
      </c>
      <c r="B70" t="s">
        <v>149</v>
      </c>
      <c r="C70" t="s">
        <v>654</v>
      </c>
      <c r="D70" t="s">
        <v>758</v>
      </c>
      <c r="E70" t="s">
        <v>318</v>
      </c>
      <c r="F70" t="s">
        <v>700</v>
      </c>
      <c r="G70">
        <v>10</v>
      </c>
      <c r="H70" t="s">
        <v>620</v>
      </c>
      <c r="I70" t="s">
        <v>258</v>
      </c>
      <c r="J70" t="s">
        <v>611</v>
      </c>
      <c r="K70" t="str">
        <f>INDEX(PUNT_SeasonAVG!I:I,MATCH($B70,PUNT_SeasonAVG!$I:$I,0))</f>
        <v>DeMar DeRozan</v>
      </c>
      <c r="L70" t="str">
        <f>INDEX(PUNT_SeasonAVG!K:K,MATCH($B70,PUNT_SeasonAVG!$I:$I,0))</f>
        <v>SAS</v>
      </c>
      <c r="M70" s="5">
        <f>INDEX(PUNT_SeasonAVG!B:B,MATCH($B70,PUNT_SeasonAVG!$I:$I,0))</f>
        <v>79</v>
      </c>
      <c r="N70" s="5">
        <f>INDEX(PUNT_L10gamesAVG!B:B,MATCH($B70,PUNT_L10gamesAVG!$I:$I,0))</f>
        <v>71</v>
      </c>
      <c r="O70" s="5">
        <f>INDEX(PUNT_L5gamesAVG!B:B,MATCH($B70,PUNT_L5gamesAVG!$I:$I,0))</f>
        <v>81</v>
      </c>
    </row>
    <row r="71" spans="1:15" x14ac:dyDescent="0.2">
      <c r="A71">
        <v>4175</v>
      </c>
      <c r="B71" t="s">
        <v>166</v>
      </c>
      <c r="C71" t="s">
        <v>630</v>
      </c>
      <c r="D71" t="s">
        <v>710</v>
      </c>
      <c r="E71" t="s">
        <v>328</v>
      </c>
      <c r="F71" t="s">
        <v>711</v>
      </c>
      <c r="G71">
        <v>4</v>
      </c>
      <c r="H71" t="s">
        <v>633</v>
      </c>
      <c r="I71" t="s">
        <v>259</v>
      </c>
      <c r="J71" t="s">
        <v>611</v>
      </c>
      <c r="K71" t="str">
        <f>INDEX(PUNT_SeasonAVG!I:I,MATCH($B71,PUNT_SeasonAVG!$I:$I,0))</f>
        <v>Paul Millsap</v>
      </c>
      <c r="L71" t="str">
        <f>INDEX(PUNT_SeasonAVG!K:K,MATCH($B71,PUNT_SeasonAVG!$I:$I,0))</f>
        <v>DEN</v>
      </c>
      <c r="M71" s="5">
        <f>INDEX(PUNT_SeasonAVG!B:B,MATCH($B71,PUNT_SeasonAVG!$I:$I,0))</f>
        <v>87</v>
      </c>
      <c r="N71" s="5">
        <f>INDEX(PUNT_L10gamesAVG!B:B,MATCH($B71,PUNT_L10gamesAVG!$I:$I,0))</f>
        <v>72</v>
      </c>
      <c r="O71" s="5">
        <f>INDEX(PUNT_L5gamesAVG!B:B,MATCH($B71,PUNT_L5gamesAVG!$I:$I,0))</f>
        <v>61</v>
      </c>
    </row>
    <row r="72" spans="1:15" x14ac:dyDescent="0.2">
      <c r="A72">
        <v>5825</v>
      </c>
      <c r="B72" t="s">
        <v>134</v>
      </c>
      <c r="C72" t="s">
        <v>640</v>
      </c>
      <c r="D72" t="s">
        <v>1095</v>
      </c>
      <c r="E72" t="s">
        <v>301</v>
      </c>
      <c r="F72" t="s">
        <v>636</v>
      </c>
      <c r="G72">
        <v>5</v>
      </c>
      <c r="H72" t="s">
        <v>258</v>
      </c>
      <c r="I72" t="s">
        <v>258</v>
      </c>
      <c r="J72" t="s">
        <v>611</v>
      </c>
      <c r="K72" t="str">
        <f>INDEX(PUNT_SeasonAVG!I:I,MATCH($B72,PUNT_SeasonAVG!$I:$I,0))</f>
        <v>Luke Kennard</v>
      </c>
      <c r="L72" t="str">
        <f>INDEX(PUNT_SeasonAVG!K:K,MATCH($B72,PUNT_SeasonAVG!$I:$I,0))</f>
        <v>DET</v>
      </c>
      <c r="M72" s="5">
        <f>INDEX(PUNT_SeasonAVG!B:B,MATCH($B72,PUNT_SeasonAVG!$I:$I,0))</f>
        <v>82</v>
      </c>
      <c r="N72" s="5">
        <f>INDEX(PUNT_L10gamesAVG!B:B,MATCH($B72,PUNT_L10gamesAVG!$I:$I,0))</f>
        <v>73</v>
      </c>
      <c r="O72" s="5">
        <f>INDEX(PUNT_L5gamesAVG!B:B,MATCH($B72,PUNT_L5gamesAVG!$I:$I,0))</f>
        <v>98</v>
      </c>
    </row>
    <row r="73" spans="1:15" x14ac:dyDescent="0.2">
      <c r="A73">
        <v>5069</v>
      </c>
      <c r="B73" t="s">
        <v>150</v>
      </c>
      <c r="C73" t="s">
        <v>654</v>
      </c>
      <c r="D73" t="s">
        <v>684</v>
      </c>
      <c r="E73" t="s">
        <v>335</v>
      </c>
      <c r="F73" t="s">
        <v>659</v>
      </c>
      <c r="G73">
        <v>23</v>
      </c>
      <c r="H73" t="s">
        <v>633</v>
      </c>
      <c r="I73" t="s">
        <v>259</v>
      </c>
      <c r="J73" t="s">
        <v>611</v>
      </c>
      <c r="K73" t="str">
        <f>INDEX(PUNT_SeasonAVG!I:I,MATCH($B73,PUNT_SeasonAVG!$I:$I,0))</f>
        <v>Draymond Green</v>
      </c>
      <c r="L73" t="str">
        <f>INDEX(PUNT_SeasonAVG!K:K,MATCH($B73,PUNT_SeasonAVG!$I:$I,0))</f>
        <v>GSW</v>
      </c>
      <c r="M73" s="5">
        <f>INDEX(PUNT_SeasonAVG!B:B,MATCH($B73,PUNT_SeasonAVG!$I:$I,0))</f>
        <v>69</v>
      </c>
      <c r="N73" s="5">
        <f>INDEX(PUNT_L10gamesAVG!B:B,MATCH($B73,PUNT_L10gamesAVG!$I:$I,0))</f>
        <v>74</v>
      </c>
      <c r="O73" s="5">
        <f>INDEX(PUNT_L5gamesAVG!B:B,MATCH($B73,PUNT_L5gamesAVG!$I:$I,0))</f>
        <v>43</v>
      </c>
    </row>
    <row r="74" spans="1:15" x14ac:dyDescent="0.2">
      <c r="A74">
        <v>4901</v>
      </c>
      <c r="B74" t="s">
        <v>108</v>
      </c>
      <c r="C74" t="s">
        <v>626</v>
      </c>
      <c r="D74" t="s">
        <v>661</v>
      </c>
      <c r="E74" t="s">
        <v>312</v>
      </c>
      <c r="F74" t="s">
        <v>694</v>
      </c>
      <c r="G74">
        <v>12</v>
      </c>
      <c r="H74" t="s">
        <v>259</v>
      </c>
      <c r="I74" t="s">
        <v>259</v>
      </c>
      <c r="J74" t="s">
        <v>611</v>
      </c>
      <c r="K74" t="str">
        <f>INDEX(PUNT_SeasonAVG!I:I,MATCH($B74,PUNT_SeasonAVG!$I:$I,0))</f>
        <v>Tobias Harris</v>
      </c>
      <c r="L74" t="str">
        <f>INDEX(PUNT_SeasonAVG!K:K,MATCH($B74,PUNT_SeasonAVG!$I:$I,0))</f>
        <v>PHI</v>
      </c>
      <c r="M74" s="5">
        <f>INDEX(PUNT_SeasonAVG!B:B,MATCH($B74,PUNT_SeasonAVG!$I:$I,0))</f>
        <v>54</v>
      </c>
      <c r="N74" s="5">
        <f>INDEX(PUNT_L10gamesAVG!B:B,MATCH($B74,PUNT_L10gamesAVG!$I:$I,0))</f>
        <v>75</v>
      </c>
      <c r="O74" s="5">
        <f>INDEX(PUNT_L5gamesAVG!B:B,MATCH($B74,PUNT_L5gamesAVG!$I:$I,0))</f>
        <v>100</v>
      </c>
    </row>
    <row r="75" spans="1:15" x14ac:dyDescent="0.2">
      <c r="A75">
        <v>5321</v>
      </c>
      <c r="B75" t="s">
        <v>131</v>
      </c>
      <c r="C75" t="s">
        <v>690</v>
      </c>
      <c r="D75" t="s">
        <v>915</v>
      </c>
      <c r="E75" t="s">
        <v>319</v>
      </c>
      <c r="F75" t="s">
        <v>765</v>
      </c>
      <c r="G75">
        <v>6</v>
      </c>
      <c r="H75" t="s">
        <v>258</v>
      </c>
      <c r="I75" t="s">
        <v>258</v>
      </c>
      <c r="J75" t="s">
        <v>730</v>
      </c>
      <c r="K75" t="str">
        <f>INDEX(PUNT_SeasonAVG!I:I,MATCH($B75,PUNT_SeasonAVG!$I:$I,0))</f>
        <v>Elfrid Payton</v>
      </c>
      <c r="L75" t="str">
        <f>INDEX(PUNT_SeasonAVG!K:K,MATCH($B75,PUNT_SeasonAVG!$I:$I,0))</f>
        <v>NYK</v>
      </c>
      <c r="M75" s="5">
        <f>INDEX(PUNT_SeasonAVG!B:B,MATCH($B75,PUNT_SeasonAVG!$I:$I,0))</f>
        <v>65</v>
      </c>
      <c r="N75" s="5">
        <f>INDEX(PUNT_L10gamesAVG!B:B,MATCH($B75,PUNT_L10gamesAVG!$I:$I,0))</f>
        <v>76</v>
      </c>
      <c r="O75" s="5">
        <f>INDEX(PUNT_L5gamesAVG!B:B,MATCH($B75,PUNT_L5gamesAVG!$I:$I,0))</f>
        <v>80</v>
      </c>
    </row>
    <row r="76" spans="1:15" x14ac:dyDescent="0.2">
      <c r="A76">
        <v>5821</v>
      </c>
      <c r="B76" t="s">
        <v>195</v>
      </c>
      <c r="C76" t="s">
        <v>259</v>
      </c>
      <c r="D76" t="s">
        <v>1091</v>
      </c>
      <c r="E76" t="s">
        <v>319</v>
      </c>
      <c r="F76" t="s">
        <v>765</v>
      </c>
      <c r="G76">
        <v>11</v>
      </c>
      <c r="H76" t="s">
        <v>258</v>
      </c>
      <c r="I76" t="s">
        <v>258</v>
      </c>
      <c r="J76" t="s">
        <v>621</v>
      </c>
      <c r="K76" t="str">
        <f>INDEX(PUNT_SeasonAVG!I:I,MATCH($B76,PUNT_SeasonAVG!$I:$I,0))</f>
        <v>Frank Ntilikina</v>
      </c>
      <c r="L76" t="str">
        <f>INDEX(PUNT_SeasonAVG!K:K,MATCH($B76,PUNT_SeasonAVG!$I:$I,0))</f>
        <v>NYK</v>
      </c>
      <c r="M76" s="5">
        <f>INDEX(PUNT_SeasonAVG!B:B,MATCH($B76,PUNT_SeasonAVG!$I:$I,0))</f>
        <v>130</v>
      </c>
      <c r="N76" s="5">
        <f>INDEX(PUNT_L10gamesAVG!B:B,MATCH($B76,PUNT_L10gamesAVG!$I:$I,0))</f>
        <v>77</v>
      </c>
      <c r="O76" s="5">
        <f>INDEX(PUNT_L5gamesAVG!B:B,MATCH($B76,PUNT_L5gamesAVG!$I:$I,0))</f>
        <v>140</v>
      </c>
    </row>
    <row r="77" spans="1:15" x14ac:dyDescent="0.2">
      <c r="A77">
        <v>5764</v>
      </c>
      <c r="B77" t="s">
        <v>111</v>
      </c>
      <c r="C77" t="s">
        <v>640</v>
      </c>
      <c r="D77" t="s">
        <v>1085</v>
      </c>
      <c r="E77" t="s">
        <v>292</v>
      </c>
      <c r="F77" t="s">
        <v>704</v>
      </c>
      <c r="G77">
        <v>2</v>
      </c>
      <c r="H77" t="s">
        <v>258</v>
      </c>
      <c r="I77" t="s">
        <v>258</v>
      </c>
      <c r="J77" t="s">
        <v>611</v>
      </c>
      <c r="K77" t="str">
        <f>INDEX(PUNT_SeasonAVG!I:I,MATCH($B77,PUNT_SeasonAVG!$I:$I,0))</f>
        <v>Lonzo Ball</v>
      </c>
      <c r="L77" t="str">
        <f>INDEX(PUNT_SeasonAVG!K:K,MATCH($B77,PUNT_SeasonAVG!$I:$I,0))</f>
        <v>NOR</v>
      </c>
      <c r="M77" s="5">
        <f>INDEX(PUNT_SeasonAVG!B:B,MATCH($B77,PUNT_SeasonAVG!$I:$I,0))</f>
        <v>77</v>
      </c>
      <c r="N77" s="5">
        <f>INDEX(PUNT_L10gamesAVG!B:B,MATCH($B77,PUNT_L10gamesAVG!$I:$I,0))</f>
        <v>78</v>
      </c>
      <c r="O77" s="5">
        <f>INDEX(PUNT_L5gamesAVG!B:B,MATCH($B77,PUNT_L5gamesAVG!$I:$I,0))</f>
        <v>168</v>
      </c>
    </row>
    <row r="78" spans="1:15" x14ac:dyDescent="0.2">
      <c r="A78">
        <v>5475</v>
      </c>
      <c r="B78" t="s">
        <v>148</v>
      </c>
      <c r="C78" t="s">
        <v>648</v>
      </c>
      <c r="D78" t="s">
        <v>963</v>
      </c>
      <c r="E78" t="s">
        <v>324</v>
      </c>
      <c r="F78" t="s">
        <v>625</v>
      </c>
      <c r="G78">
        <v>3</v>
      </c>
      <c r="H78" t="s">
        <v>259</v>
      </c>
      <c r="I78" t="s">
        <v>259</v>
      </c>
      <c r="J78" t="s">
        <v>611</v>
      </c>
      <c r="K78" t="str">
        <f>INDEX(PUNT_SeasonAVG!I:I,MATCH($B78,PUNT_SeasonAVG!$I:$I,0))</f>
        <v>Kelly Oubre Jr.</v>
      </c>
      <c r="L78" t="str">
        <f>INDEX(PUNT_SeasonAVG!K:K,MATCH($B78,PUNT_SeasonAVG!$I:$I,0))</f>
        <v>PHO</v>
      </c>
      <c r="M78" s="5">
        <f>INDEX(PUNT_SeasonAVG!B:B,MATCH($B78,PUNT_SeasonAVG!$I:$I,0))</f>
        <v>67</v>
      </c>
      <c r="N78" s="5">
        <f>INDEX(PUNT_L10gamesAVG!B:B,MATCH($B78,PUNT_L10gamesAVG!$I:$I,0))</f>
        <v>79</v>
      </c>
      <c r="O78" s="5">
        <f>INDEX(PUNT_L5gamesAVG!B:B,MATCH($B78,PUNT_L5gamesAVG!$I:$I,0))</f>
        <v>34</v>
      </c>
    </row>
    <row r="79" spans="1:15" x14ac:dyDescent="0.2">
      <c r="A79">
        <v>5500</v>
      </c>
      <c r="B79" t="s">
        <v>115</v>
      </c>
      <c r="C79" t="s">
        <v>623</v>
      </c>
      <c r="D79" t="s">
        <v>979</v>
      </c>
      <c r="E79" t="s">
        <v>312</v>
      </c>
      <c r="F79" t="s">
        <v>694</v>
      </c>
      <c r="G79">
        <v>0</v>
      </c>
      <c r="H79" t="s">
        <v>620</v>
      </c>
      <c r="I79" t="s">
        <v>258</v>
      </c>
      <c r="J79" t="s">
        <v>611</v>
      </c>
      <c r="K79" t="str">
        <f>INDEX(PUNT_SeasonAVG!I:I,MATCH($B79,PUNT_SeasonAVG!$I:$I,0))</f>
        <v>Josh Richardson</v>
      </c>
      <c r="L79" t="str">
        <f>INDEX(PUNT_SeasonAVG!K:K,MATCH($B79,PUNT_SeasonAVG!$I:$I,0))</f>
        <v>PHI</v>
      </c>
      <c r="M79" s="5">
        <f>INDEX(PUNT_SeasonAVG!B:B,MATCH($B79,PUNT_SeasonAVG!$I:$I,0))</f>
        <v>70</v>
      </c>
      <c r="N79" s="5">
        <f>INDEX(PUNT_L10gamesAVG!B:B,MATCH($B79,PUNT_L10gamesAVG!$I:$I,0))</f>
        <v>80</v>
      </c>
      <c r="O79" s="5">
        <f>INDEX(PUNT_L5gamesAVG!B:B,MATCH($B79,PUNT_L5gamesAVG!$I:$I,0))</f>
        <v>116</v>
      </c>
    </row>
    <row r="80" spans="1:15" x14ac:dyDescent="0.2">
      <c r="A80">
        <v>4624</v>
      </c>
      <c r="B80" t="s">
        <v>136</v>
      </c>
      <c r="C80" t="s">
        <v>623</v>
      </c>
      <c r="D80" t="s">
        <v>760</v>
      </c>
      <c r="E80" t="s">
        <v>307</v>
      </c>
      <c r="F80" t="s">
        <v>745</v>
      </c>
      <c r="G80">
        <v>0</v>
      </c>
      <c r="H80" t="s">
        <v>258</v>
      </c>
      <c r="I80" t="s">
        <v>258</v>
      </c>
      <c r="J80" t="s">
        <v>611</v>
      </c>
      <c r="K80" t="str">
        <f>INDEX(PUNT_SeasonAVG!I:I,MATCH($B80,PUNT_SeasonAVG!$I:$I,0))</f>
        <v>Jeff Teague</v>
      </c>
      <c r="L80" t="str">
        <f>INDEX(PUNT_SeasonAVG!K:K,MATCH($B80,PUNT_SeasonAVG!$I:$I,0))</f>
        <v>MIN</v>
      </c>
      <c r="M80" s="5">
        <f>INDEX(PUNT_SeasonAVG!B:B,MATCH($B80,PUNT_SeasonAVG!$I:$I,0))</f>
        <v>85</v>
      </c>
      <c r="N80" s="5">
        <f>INDEX(PUNT_L10gamesAVG!B:B,MATCH($B80,PUNT_L10gamesAVG!$I:$I,0))</f>
        <v>81</v>
      </c>
      <c r="O80" s="5">
        <f>INDEX(PUNT_L5gamesAVG!B:B,MATCH($B80,PUNT_L5gamesAVG!$I:$I,0))</f>
        <v>118</v>
      </c>
    </row>
    <row r="81" spans="1:15" x14ac:dyDescent="0.2">
      <c r="A81">
        <v>5074</v>
      </c>
      <c r="B81" t="s">
        <v>110</v>
      </c>
      <c r="C81" t="s">
        <v>729</v>
      </c>
      <c r="D81" t="s">
        <v>857</v>
      </c>
      <c r="E81" t="s">
        <v>328</v>
      </c>
      <c r="F81" t="s">
        <v>711</v>
      </c>
      <c r="G81">
        <v>5</v>
      </c>
      <c r="H81" t="s">
        <v>620</v>
      </c>
      <c r="I81" t="s">
        <v>258</v>
      </c>
      <c r="J81" t="s">
        <v>611</v>
      </c>
      <c r="K81" t="str">
        <f>INDEX(PUNT_SeasonAVG!I:I,MATCH($B81,PUNT_SeasonAVG!$I:$I,0))</f>
        <v>Will Barton</v>
      </c>
      <c r="L81" t="str">
        <f>INDEX(PUNT_SeasonAVG!K:K,MATCH($B81,PUNT_SeasonAVG!$I:$I,0))</f>
        <v>DEN</v>
      </c>
      <c r="M81" s="5">
        <f>INDEX(PUNT_SeasonAVG!B:B,MATCH($B81,PUNT_SeasonAVG!$I:$I,0))</f>
        <v>68</v>
      </c>
      <c r="N81" s="5">
        <f>INDEX(PUNT_L10gamesAVG!B:B,MATCH($B81,PUNT_L10gamesAVG!$I:$I,0))</f>
        <v>82</v>
      </c>
      <c r="O81" s="5">
        <f>INDEX(PUNT_L5gamesAVG!B:B,MATCH($B81,PUNT_L5gamesAVG!$I:$I,0))</f>
        <v>107</v>
      </c>
    </row>
    <row r="82" spans="1:15" x14ac:dyDescent="0.2">
      <c r="A82">
        <v>4647</v>
      </c>
      <c r="B82" t="s">
        <v>190</v>
      </c>
      <c r="C82" t="s">
        <v>630</v>
      </c>
      <c r="D82" t="s">
        <v>774</v>
      </c>
      <c r="E82" t="s">
        <v>692</v>
      </c>
      <c r="F82" t="s">
        <v>35</v>
      </c>
      <c r="G82">
        <v>21</v>
      </c>
      <c r="H82" t="s">
        <v>258</v>
      </c>
      <c r="I82" t="s">
        <v>258</v>
      </c>
      <c r="J82" t="s">
        <v>611</v>
      </c>
      <c r="K82" t="str">
        <f>INDEX(PUNT_SeasonAVG!I:I,MATCH($B82,PUNT_SeasonAVG!$I:$I,0))</f>
        <v>Patrick Beverley</v>
      </c>
      <c r="L82" t="str">
        <f>INDEX(PUNT_SeasonAVG!K:K,MATCH($B82,PUNT_SeasonAVG!$I:$I,0))</f>
        <v>LAC</v>
      </c>
      <c r="M82" s="5">
        <f>INDEX(PUNT_SeasonAVG!B:B,MATCH($B82,PUNT_SeasonAVG!$I:$I,0))</f>
        <v>94</v>
      </c>
      <c r="N82" s="5">
        <f>INDEX(PUNT_L10gamesAVG!B:B,MATCH($B82,PUNT_L10gamesAVG!$I:$I,0))</f>
        <v>83</v>
      </c>
      <c r="O82" s="5">
        <f>INDEX(PUNT_L5gamesAVG!B:B,MATCH($B82,PUNT_L5gamesAVG!$I:$I,0))</f>
        <v>47</v>
      </c>
    </row>
    <row r="83" spans="1:15" x14ac:dyDescent="0.2">
      <c r="A83">
        <v>4926</v>
      </c>
      <c r="B83" t="s">
        <v>191</v>
      </c>
      <c r="C83" t="s">
        <v>654</v>
      </c>
      <c r="D83" t="s">
        <v>830</v>
      </c>
      <c r="E83" t="s">
        <v>316</v>
      </c>
      <c r="F83" t="s">
        <v>688</v>
      </c>
      <c r="G83">
        <v>42</v>
      </c>
      <c r="H83" t="s">
        <v>633</v>
      </c>
      <c r="I83" t="s">
        <v>259</v>
      </c>
      <c r="J83" t="s">
        <v>611</v>
      </c>
      <c r="K83" t="str">
        <f>INDEX(PUNT_SeasonAVG!I:I,MATCH($B83,PUNT_SeasonAVG!$I:$I,0))</f>
        <v>Davis Bertans</v>
      </c>
      <c r="L83" t="str">
        <f>INDEX(PUNT_SeasonAVG!K:K,MATCH($B83,PUNT_SeasonAVG!$I:$I,0))</f>
        <v>WAS</v>
      </c>
      <c r="M83" s="5">
        <f>INDEX(PUNT_SeasonAVG!B:B,MATCH($B83,PUNT_SeasonAVG!$I:$I,0))</f>
        <v>89</v>
      </c>
      <c r="N83" s="5">
        <f>INDEX(PUNT_L10gamesAVG!B:B,MATCH($B83,PUNT_L10gamesAVG!$I:$I,0))</f>
        <v>84</v>
      </c>
      <c r="O83" s="5">
        <f>INDEX(PUNT_L5gamesAVG!B:B,MATCH($B83,PUNT_L5gamesAVG!$I:$I,0))</f>
        <v>55</v>
      </c>
    </row>
    <row r="84" spans="1:15" x14ac:dyDescent="0.2">
      <c r="A84">
        <v>4610</v>
      </c>
      <c r="B84" t="s">
        <v>84</v>
      </c>
      <c r="C84" t="s">
        <v>681</v>
      </c>
      <c r="D84" t="s">
        <v>756</v>
      </c>
      <c r="E84" t="s">
        <v>324</v>
      </c>
      <c r="F84" t="s">
        <v>625</v>
      </c>
      <c r="G84">
        <v>11</v>
      </c>
      <c r="H84" t="s">
        <v>258</v>
      </c>
      <c r="I84" t="s">
        <v>258</v>
      </c>
      <c r="J84" t="s">
        <v>611</v>
      </c>
      <c r="K84" t="str">
        <f>INDEX(PUNT_SeasonAVG!I:I,MATCH($B84,PUNT_SeasonAVG!$I:$I,0))</f>
        <v>Ricky Rubio</v>
      </c>
      <c r="L84" t="str">
        <f>INDEX(PUNT_SeasonAVG!K:K,MATCH($B84,PUNT_SeasonAVG!$I:$I,0))</f>
        <v>PHO</v>
      </c>
      <c r="M84" s="5">
        <f>INDEX(PUNT_SeasonAVG!B:B,MATCH($B84,PUNT_SeasonAVG!$I:$I,0))</f>
        <v>47</v>
      </c>
      <c r="N84" s="5">
        <f>INDEX(PUNT_L10gamesAVG!B:B,MATCH($B84,PUNT_L10gamesAVG!$I:$I,0))</f>
        <v>85</v>
      </c>
      <c r="O84" s="5">
        <f>INDEX(PUNT_L5gamesAVG!B:B,MATCH($B84,PUNT_L5gamesAVG!$I:$I,0))</f>
        <v>124</v>
      </c>
    </row>
    <row r="85" spans="1:15" x14ac:dyDescent="0.2">
      <c r="A85">
        <v>5492</v>
      </c>
      <c r="B85" t="s">
        <v>196</v>
      </c>
      <c r="C85" t="s">
        <v>676</v>
      </c>
      <c r="D85" t="s">
        <v>976</v>
      </c>
      <c r="E85" t="s">
        <v>692</v>
      </c>
      <c r="F85" t="s">
        <v>35</v>
      </c>
      <c r="G85">
        <v>5</v>
      </c>
      <c r="H85" t="s">
        <v>633</v>
      </c>
      <c r="I85" t="s">
        <v>259</v>
      </c>
      <c r="J85" t="s">
        <v>611</v>
      </c>
      <c r="K85" t="str">
        <f>INDEX(PUNT_SeasonAVG!I:I,MATCH($B85,PUNT_SeasonAVG!$I:$I,0))</f>
        <v>Montrezl Harrell</v>
      </c>
      <c r="L85" t="str">
        <f>INDEX(PUNT_SeasonAVG!K:K,MATCH($B85,PUNT_SeasonAVG!$I:$I,0))</f>
        <v>LAC</v>
      </c>
      <c r="M85" s="5">
        <f>INDEX(PUNT_SeasonAVG!B:B,MATCH($B85,PUNT_SeasonAVG!$I:$I,0))</f>
        <v>107</v>
      </c>
      <c r="N85" s="5">
        <f>INDEX(PUNT_L10gamesAVG!B:B,MATCH($B85,PUNT_L10gamesAVG!$I:$I,0))</f>
        <v>86</v>
      </c>
      <c r="O85" s="5">
        <f>INDEX(PUNT_L5gamesAVG!B:B,MATCH($B85,PUNT_L5gamesAVG!$I:$I,0))</f>
        <v>76</v>
      </c>
    </row>
    <row r="86" spans="1:15" x14ac:dyDescent="0.2">
      <c r="A86">
        <v>6239</v>
      </c>
      <c r="B86" t="s">
        <v>1444</v>
      </c>
      <c r="C86" t="s">
        <v>626</v>
      </c>
      <c r="D86" t="s">
        <v>1445</v>
      </c>
      <c r="E86" t="s">
        <v>313</v>
      </c>
      <c r="F86" t="s">
        <v>788</v>
      </c>
      <c r="G86">
        <v>51</v>
      </c>
      <c r="H86" t="s">
        <v>258</v>
      </c>
      <c r="I86" t="s">
        <v>258</v>
      </c>
      <c r="J86" t="s">
        <v>621</v>
      </c>
      <c r="K86" t="str">
        <f>INDEX(PUNT_SeasonAVG!I:I,MATCH($B86,PUNT_SeasonAVG!$I:$I,0))</f>
        <v>Tremont Waters</v>
      </c>
      <c r="L86" t="str">
        <f>INDEX(PUNT_SeasonAVG!K:K,MATCH($B86,PUNT_SeasonAVG!$I:$I,0))</f>
        <v>BOS</v>
      </c>
      <c r="M86" s="5">
        <f>INDEX(PUNT_SeasonAVG!B:B,MATCH($B86,PUNT_SeasonAVG!$I:$I,0))</f>
        <v>80</v>
      </c>
      <c r="N86" s="5">
        <f>INDEX(PUNT_L10gamesAVG!B:B,MATCH($B86,PUNT_L10gamesAVG!$I:$I,0))</f>
        <v>87</v>
      </c>
      <c r="O86" s="5">
        <f>INDEX(PUNT_L5gamesAVG!B:B,MATCH($B86,PUNT_L5gamesAVG!$I:$I,0))</f>
        <v>83</v>
      </c>
    </row>
    <row r="87" spans="1:15" x14ac:dyDescent="0.2">
      <c r="A87">
        <v>5066</v>
      </c>
      <c r="B87" t="s">
        <v>163</v>
      </c>
      <c r="C87" t="s">
        <v>626</v>
      </c>
      <c r="D87" t="s">
        <v>854</v>
      </c>
      <c r="E87" t="s">
        <v>298</v>
      </c>
      <c r="F87" t="s">
        <v>644</v>
      </c>
      <c r="G87">
        <v>31</v>
      </c>
      <c r="H87" t="s">
        <v>258</v>
      </c>
      <c r="I87" t="s">
        <v>258</v>
      </c>
      <c r="J87" t="s">
        <v>611</v>
      </c>
      <c r="K87" t="str">
        <f>INDEX(PUNT_SeasonAVG!I:I,MATCH($B87,PUNT_SeasonAVG!$I:$I,0))</f>
        <v>Tomas Satoransky</v>
      </c>
      <c r="L87" t="str">
        <f>INDEX(PUNT_SeasonAVG!K:K,MATCH($B87,PUNT_SeasonAVG!$I:$I,0))</f>
        <v>CHI</v>
      </c>
      <c r="M87" s="5">
        <f>INDEX(PUNT_SeasonAVG!B:B,MATCH($B87,PUNT_SeasonAVG!$I:$I,0))</f>
        <v>92</v>
      </c>
      <c r="N87" s="5">
        <f>INDEX(PUNT_L10gamesAVG!B:B,MATCH($B87,PUNT_L10gamesAVG!$I:$I,0))</f>
        <v>88</v>
      </c>
      <c r="O87" s="5">
        <f>INDEX(PUNT_L5gamesAVG!B:B,MATCH($B87,PUNT_L5gamesAVG!$I:$I,0))</f>
        <v>51</v>
      </c>
    </row>
    <row r="88" spans="1:15" x14ac:dyDescent="0.2">
      <c r="A88">
        <v>5323</v>
      </c>
      <c r="B88" t="s">
        <v>164</v>
      </c>
      <c r="C88" t="s">
        <v>654</v>
      </c>
      <c r="D88" t="s">
        <v>917</v>
      </c>
      <c r="E88" t="s">
        <v>324</v>
      </c>
      <c r="F88" t="s">
        <v>625</v>
      </c>
      <c r="G88">
        <v>20</v>
      </c>
      <c r="H88" t="s">
        <v>633</v>
      </c>
      <c r="I88" t="s">
        <v>259</v>
      </c>
      <c r="J88" t="s">
        <v>621</v>
      </c>
      <c r="K88" t="str">
        <f>INDEX(PUNT_SeasonAVG!I:I,MATCH($B88,PUNT_SeasonAVG!$I:$I,0))</f>
        <v>Dario Saric</v>
      </c>
      <c r="L88" t="str">
        <f>INDEX(PUNT_SeasonAVG!K:K,MATCH($B88,PUNT_SeasonAVG!$I:$I,0))</f>
        <v>PHO</v>
      </c>
      <c r="M88" s="5">
        <f>INDEX(PUNT_SeasonAVG!B:B,MATCH($B88,PUNT_SeasonAVG!$I:$I,0))</f>
        <v>96</v>
      </c>
      <c r="N88" s="5">
        <f>INDEX(PUNT_L10gamesAVG!B:B,MATCH($B88,PUNT_L10gamesAVG!$I:$I,0))</f>
        <v>89</v>
      </c>
      <c r="O88" s="5">
        <f>INDEX(PUNT_L5gamesAVG!B:B,MATCH($B88,PUNT_L5gamesAVG!$I:$I,0))</f>
        <v>86</v>
      </c>
    </row>
    <row r="89" spans="1:15" x14ac:dyDescent="0.2">
      <c r="A89">
        <v>5487</v>
      </c>
      <c r="B89" t="s">
        <v>192</v>
      </c>
      <c r="C89" t="s">
        <v>640</v>
      </c>
      <c r="D89" t="s">
        <v>973</v>
      </c>
      <c r="E89" t="s">
        <v>304</v>
      </c>
      <c r="F89" t="s">
        <v>671</v>
      </c>
      <c r="G89">
        <v>22</v>
      </c>
      <c r="H89" t="s">
        <v>633</v>
      </c>
      <c r="I89" t="s">
        <v>259</v>
      </c>
      <c r="J89" t="s">
        <v>611</v>
      </c>
      <c r="K89" t="str">
        <f>INDEX(PUNT_SeasonAVG!I:I,MATCH($B89,PUNT_SeasonAVG!$I:$I,0))</f>
        <v>Larry Nance Jr.</v>
      </c>
      <c r="L89" t="str">
        <f>INDEX(PUNT_SeasonAVG!K:K,MATCH($B89,PUNT_SeasonAVG!$I:$I,0))</f>
        <v>CLE</v>
      </c>
      <c r="M89" s="5">
        <f>INDEX(PUNT_SeasonAVG!B:B,MATCH($B89,PUNT_SeasonAVG!$I:$I,0))</f>
        <v>116</v>
      </c>
      <c r="N89" s="5">
        <f>INDEX(PUNT_L10gamesAVG!B:B,MATCH($B89,PUNT_L10gamesAVG!$I:$I,0))</f>
        <v>90</v>
      </c>
      <c r="O89" s="5">
        <f>INDEX(PUNT_L5gamesAVG!B:B,MATCH($B89,PUNT_L5gamesAVG!$I:$I,0))</f>
        <v>87</v>
      </c>
    </row>
    <row r="90" spans="1:15" x14ac:dyDescent="0.2">
      <c r="A90">
        <v>6034</v>
      </c>
      <c r="B90" t="s">
        <v>206</v>
      </c>
      <c r="C90" t="s">
        <v>666</v>
      </c>
      <c r="D90" t="s">
        <v>759</v>
      </c>
      <c r="E90" t="s">
        <v>300</v>
      </c>
      <c r="F90" t="s">
        <v>796</v>
      </c>
      <c r="G90">
        <v>3</v>
      </c>
      <c r="H90" t="s">
        <v>258</v>
      </c>
      <c r="I90" t="s">
        <v>258</v>
      </c>
      <c r="J90" t="s">
        <v>621</v>
      </c>
      <c r="K90" t="str">
        <f>INDEX(PUNT_SeasonAVG!I:I,MATCH($B90,PUNT_SeasonAVG!$I:$I,0))</f>
        <v>Aaron Holiday</v>
      </c>
      <c r="L90" t="str">
        <f>INDEX(PUNT_SeasonAVG!K:K,MATCH($B90,PUNT_SeasonAVG!$I:$I,0))</f>
        <v>IND</v>
      </c>
      <c r="M90" s="5">
        <f>INDEX(PUNT_SeasonAVG!B:B,MATCH($B90,PUNT_SeasonAVG!$I:$I,0))</f>
        <v>129</v>
      </c>
      <c r="N90" s="5">
        <f>INDEX(PUNT_L10gamesAVG!B:B,MATCH($B90,PUNT_L10gamesAVG!$I:$I,0))</f>
        <v>92</v>
      </c>
      <c r="O90" s="5">
        <f>INDEX(PUNT_L5gamesAVG!B:B,MATCH($B90,PUNT_L5gamesAVG!$I:$I,0))</f>
        <v>84</v>
      </c>
    </row>
    <row r="91" spans="1:15" x14ac:dyDescent="0.2">
      <c r="A91">
        <v>6169</v>
      </c>
      <c r="B91" t="s">
        <v>203</v>
      </c>
      <c r="C91" t="s">
        <v>45</v>
      </c>
      <c r="D91" t="s">
        <v>1052</v>
      </c>
      <c r="E91" t="s">
        <v>298</v>
      </c>
      <c r="F91" t="s">
        <v>644</v>
      </c>
      <c r="G91">
        <v>0</v>
      </c>
      <c r="H91" t="s">
        <v>258</v>
      </c>
      <c r="I91" t="s">
        <v>258</v>
      </c>
      <c r="J91" t="s">
        <v>621</v>
      </c>
      <c r="K91" t="str">
        <f>INDEX(PUNT_SeasonAVG!I:I,MATCH($B91,PUNT_SeasonAVG!$I:$I,0))</f>
        <v>Coby White</v>
      </c>
      <c r="L91" t="str">
        <f>INDEX(PUNT_SeasonAVG!K:K,MATCH($B91,PUNT_SeasonAVG!$I:$I,0))</f>
        <v>CHI</v>
      </c>
      <c r="M91" s="5">
        <f>INDEX(PUNT_SeasonAVG!B:B,MATCH($B91,PUNT_SeasonAVG!$I:$I,0))</f>
        <v>140</v>
      </c>
      <c r="N91" s="5">
        <f>INDEX(PUNT_L10gamesAVG!B:B,MATCH($B91,PUNT_L10gamesAVG!$I:$I,0))</f>
        <v>93</v>
      </c>
      <c r="O91" s="5">
        <f>INDEX(PUNT_L5gamesAVG!B:B,MATCH($B91,PUNT_L5gamesAVG!$I:$I,0))</f>
        <v>149</v>
      </c>
    </row>
    <row r="92" spans="1:15" x14ac:dyDescent="0.2">
      <c r="A92">
        <v>5843</v>
      </c>
      <c r="B92" t="s">
        <v>127</v>
      </c>
      <c r="C92" t="s">
        <v>623</v>
      </c>
      <c r="D92" t="s">
        <v>1113</v>
      </c>
      <c r="E92" t="s">
        <v>292</v>
      </c>
      <c r="F92" t="s">
        <v>704</v>
      </c>
      <c r="G92">
        <v>3</v>
      </c>
      <c r="H92" t="s">
        <v>620</v>
      </c>
      <c r="I92" t="s">
        <v>258</v>
      </c>
      <c r="J92" t="s">
        <v>611</v>
      </c>
      <c r="K92" t="str">
        <f>INDEX(PUNT_SeasonAVG!I:I,MATCH($B92,PUNT_SeasonAVG!$I:$I,0))</f>
        <v>Josh Hart</v>
      </c>
      <c r="L92" t="str">
        <f>INDEX(PUNT_SeasonAVG!K:K,MATCH($B92,PUNT_SeasonAVG!$I:$I,0))</f>
        <v>NOR</v>
      </c>
      <c r="M92" s="5">
        <f>INDEX(PUNT_SeasonAVG!B:B,MATCH($B92,PUNT_SeasonAVG!$I:$I,0))</f>
        <v>83</v>
      </c>
      <c r="N92" s="5">
        <f>INDEX(PUNT_L10gamesAVG!B:B,MATCH($B92,PUNT_L10gamesAVG!$I:$I,0))</f>
        <v>94</v>
      </c>
      <c r="O92" s="5">
        <f>INDEX(PUNT_L5gamesAVG!B:B,MATCH($B92,PUNT_L5gamesAVG!$I:$I,0))</f>
        <v>136</v>
      </c>
    </row>
    <row r="93" spans="1:15" x14ac:dyDescent="0.2">
      <c r="A93">
        <v>4325</v>
      </c>
      <c r="B93" t="s">
        <v>209</v>
      </c>
      <c r="C93" t="s">
        <v>676</v>
      </c>
      <c r="D93" t="s">
        <v>631</v>
      </c>
      <c r="E93" t="s">
        <v>291</v>
      </c>
      <c r="F93" t="s">
        <v>708</v>
      </c>
      <c r="G93">
        <v>33</v>
      </c>
      <c r="H93" t="s">
        <v>45</v>
      </c>
      <c r="I93" t="s">
        <v>45</v>
      </c>
      <c r="J93" t="s">
        <v>611</v>
      </c>
      <c r="K93" t="str">
        <f>INDEX(PUNT_SeasonAVG!I:I,MATCH($B93,PUNT_SeasonAVG!$I:$I,0))</f>
        <v>Marc Gasol</v>
      </c>
      <c r="L93" t="str">
        <f>INDEX(PUNT_SeasonAVG!K:K,MATCH($B93,PUNT_SeasonAVG!$I:$I,0))</f>
        <v>TOR</v>
      </c>
      <c r="M93" s="5">
        <f>INDEX(PUNT_SeasonAVG!B:B,MATCH($B93,PUNT_SeasonAVG!$I:$I,0))</f>
        <v>126</v>
      </c>
      <c r="N93" s="5">
        <f>INDEX(PUNT_L10gamesAVG!B:B,MATCH($B93,PUNT_L10gamesAVG!$I:$I,0))</f>
        <v>95</v>
      </c>
      <c r="O93" s="5">
        <f>INDEX(PUNT_L5gamesAVG!B:B,MATCH($B93,PUNT_L5gamesAVG!$I:$I,0))</f>
        <v>94</v>
      </c>
    </row>
    <row r="94" spans="1:15" x14ac:dyDescent="0.2">
      <c r="A94">
        <v>5068</v>
      </c>
      <c r="B94" t="s">
        <v>162</v>
      </c>
      <c r="C94" t="s">
        <v>623</v>
      </c>
      <c r="D94" t="s">
        <v>855</v>
      </c>
      <c r="E94" t="s">
        <v>310</v>
      </c>
      <c r="F94" t="s">
        <v>668</v>
      </c>
      <c r="G94">
        <v>99</v>
      </c>
      <c r="H94" t="s">
        <v>259</v>
      </c>
      <c r="I94" t="s">
        <v>259</v>
      </c>
      <c r="J94" t="s">
        <v>611</v>
      </c>
      <c r="K94" t="str">
        <f>INDEX(PUNT_SeasonAVG!I:I,MATCH($B94,PUNT_SeasonAVG!$I:$I,0))</f>
        <v>Jae Crowder</v>
      </c>
      <c r="L94" t="str">
        <f>INDEX(PUNT_SeasonAVG!K:K,MATCH($B94,PUNT_SeasonAVG!$I:$I,0))</f>
        <v>MEM</v>
      </c>
      <c r="M94" s="5">
        <f>INDEX(PUNT_SeasonAVG!B:B,MATCH($B94,PUNT_SeasonAVG!$I:$I,0))</f>
        <v>103</v>
      </c>
      <c r="N94" s="5">
        <f>INDEX(PUNT_L10gamesAVG!B:B,MATCH($B94,PUNT_L10gamesAVG!$I:$I,0))</f>
        <v>96</v>
      </c>
      <c r="O94" s="5">
        <f>INDEX(PUNT_L5gamesAVG!B:B,MATCH($B94,PUNT_L5gamesAVG!$I:$I,0))</f>
        <v>114</v>
      </c>
    </row>
    <row r="95" spans="1:15" x14ac:dyDescent="0.2">
      <c r="A95">
        <v>4245</v>
      </c>
      <c r="B95" t="s">
        <v>125</v>
      </c>
      <c r="C95" t="s">
        <v>666</v>
      </c>
      <c r="D95" t="s">
        <v>716</v>
      </c>
      <c r="E95" t="s">
        <v>312</v>
      </c>
      <c r="F95" t="s">
        <v>694</v>
      </c>
      <c r="G95">
        <v>42</v>
      </c>
      <c r="H95" t="s">
        <v>633</v>
      </c>
      <c r="I95" t="s">
        <v>259</v>
      </c>
      <c r="J95" t="s">
        <v>611</v>
      </c>
      <c r="K95" t="str">
        <f>INDEX(PUNT_SeasonAVG!I:I,MATCH($B95,PUNT_SeasonAVG!$I:$I,0))</f>
        <v>Al Horford</v>
      </c>
      <c r="L95" t="str">
        <f>INDEX(PUNT_SeasonAVG!K:K,MATCH($B95,PUNT_SeasonAVG!$I:$I,0))</f>
        <v>PHI</v>
      </c>
      <c r="M95" s="5">
        <f>INDEX(PUNT_SeasonAVG!B:B,MATCH($B95,PUNT_SeasonAVG!$I:$I,0))</f>
        <v>64</v>
      </c>
      <c r="N95" s="5">
        <f>INDEX(PUNT_L10gamesAVG!B:B,MATCH($B95,PUNT_L10gamesAVG!$I:$I,0))</f>
        <v>97</v>
      </c>
      <c r="O95" s="5">
        <f>INDEX(PUNT_L5gamesAVG!B:B,MATCH($B95,PUNT_L5gamesAVG!$I:$I,0))</f>
        <v>90</v>
      </c>
    </row>
    <row r="96" spans="1:15" x14ac:dyDescent="0.2">
      <c r="A96">
        <v>5335</v>
      </c>
      <c r="B96" t="s">
        <v>153</v>
      </c>
      <c r="C96" t="s">
        <v>657</v>
      </c>
      <c r="D96" t="s">
        <v>924</v>
      </c>
      <c r="E96" t="s">
        <v>307</v>
      </c>
      <c r="F96" t="s">
        <v>745</v>
      </c>
      <c r="G96">
        <v>13</v>
      </c>
      <c r="H96" t="s">
        <v>258</v>
      </c>
      <c r="I96" t="s">
        <v>258</v>
      </c>
      <c r="J96" t="s">
        <v>621</v>
      </c>
      <c r="K96" t="str">
        <f>INDEX(PUNT_SeasonAVG!I:I,MATCH($B96,PUNT_SeasonAVG!$I:$I,0))</f>
        <v>Shabazz Napier</v>
      </c>
      <c r="L96" t="str">
        <f>INDEX(PUNT_SeasonAVG!K:K,MATCH($B96,PUNT_SeasonAVG!$I:$I,0))</f>
        <v>MIN</v>
      </c>
      <c r="M96" s="5">
        <f>INDEX(PUNT_SeasonAVG!B:B,MATCH($B96,PUNT_SeasonAVG!$I:$I,0))</f>
        <v>91</v>
      </c>
      <c r="N96" s="5">
        <f>INDEX(PUNT_L10gamesAVG!B:B,MATCH($B96,PUNT_L10gamesAVG!$I:$I,0))</f>
        <v>98</v>
      </c>
      <c r="O96" s="5">
        <f>INDEX(PUNT_L5gamesAVG!B:B,MATCH($B96,PUNT_L5gamesAVG!$I:$I,0))</f>
        <v>68</v>
      </c>
    </row>
    <row r="97" spans="1:15" x14ac:dyDescent="0.2">
      <c r="A97">
        <v>4561</v>
      </c>
      <c r="B97" t="s">
        <v>116</v>
      </c>
      <c r="C97" t="s">
        <v>741</v>
      </c>
      <c r="D97" t="s">
        <v>754</v>
      </c>
      <c r="E97" t="s">
        <v>301</v>
      </c>
      <c r="F97" t="s">
        <v>636</v>
      </c>
      <c r="G97">
        <v>23</v>
      </c>
      <c r="H97" t="s">
        <v>633</v>
      </c>
      <c r="I97" t="s">
        <v>259</v>
      </c>
      <c r="J97" t="s">
        <v>611</v>
      </c>
      <c r="K97" t="str">
        <f>INDEX(PUNT_SeasonAVG!I:I,MATCH($B97,PUNT_SeasonAVG!$I:$I,0))</f>
        <v>Blake Griffin</v>
      </c>
      <c r="L97" t="str">
        <f>INDEX(PUNT_SeasonAVG!K:K,MATCH($B97,PUNT_SeasonAVG!$I:$I,0))</f>
        <v>DET</v>
      </c>
      <c r="M97" s="5">
        <f>INDEX(PUNT_SeasonAVG!B:B,MATCH($B97,PUNT_SeasonAVG!$I:$I,0))</f>
        <v>93</v>
      </c>
      <c r="N97" s="5">
        <f>INDEX(PUNT_L10gamesAVG!B:B,MATCH($B97,PUNT_L10gamesAVG!$I:$I,0))</f>
        <v>99</v>
      </c>
      <c r="O97" s="5">
        <f>INDEX(PUNT_L5gamesAVG!B:B,MATCH($B97,PUNT_L5gamesAVG!$I:$I,0))</f>
        <v>92</v>
      </c>
    </row>
    <row r="98" spans="1:15" x14ac:dyDescent="0.2">
      <c r="A98">
        <v>6022</v>
      </c>
      <c r="B98" t="s">
        <v>135</v>
      </c>
      <c r="C98" t="s">
        <v>657</v>
      </c>
      <c r="D98" t="s">
        <v>1199</v>
      </c>
      <c r="E98" t="s">
        <v>322</v>
      </c>
      <c r="F98" t="s">
        <v>94</v>
      </c>
      <c r="G98">
        <v>2</v>
      </c>
      <c r="H98" t="s">
        <v>258</v>
      </c>
      <c r="I98" t="s">
        <v>258</v>
      </c>
      <c r="J98" t="s">
        <v>611</v>
      </c>
      <c r="K98" t="str">
        <f>INDEX(PUNT_SeasonAVG!I:I,MATCH($B98,PUNT_SeasonAVG!$I:$I,0))</f>
        <v>Shai Gilgeous-Alexander</v>
      </c>
      <c r="L98" t="str">
        <f>INDEX(PUNT_SeasonAVG!K:K,MATCH($B98,PUNT_SeasonAVG!$I:$I,0))</f>
        <v>OKC</v>
      </c>
      <c r="M98" s="5">
        <f>INDEX(PUNT_SeasonAVG!B:B,MATCH($B98,PUNT_SeasonAVG!$I:$I,0))</f>
        <v>84</v>
      </c>
      <c r="N98" s="5">
        <f>INDEX(PUNT_L10gamesAVG!B:B,MATCH($B98,PUNT_L10gamesAVG!$I:$I,0))</f>
        <v>100</v>
      </c>
      <c r="O98" s="5">
        <f>INDEX(PUNT_L5gamesAVG!B:B,MATCH($B98,PUNT_L5gamesAVG!$I:$I,0))</f>
        <v>103</v>
      </c>
    </row>
    <row r="99" spans="1:15" x14ac:dyDescent="0.2">
      <c r="A99">
        <v>6114</v>
      </c>
      <c r="B99" t="s">
        <v>114</v>
      </c>
      <c r="C99" t="s">
        <v>648</v>
      </c>
      <c r="D99" t="s">
        <v>1309</v>
      </c>
      <c r="E99" t="s">
        <v>309</v>
      </c>
      <c r="F99" t="s">
        <v>653</v>
      </c>
      <c r="G99">
        <v>25</v>
      </c>
      <c r="H99" t="s">
        <v>258</v>
      </c>
      <c r="I99" t="s">
        <v>258</v>
      </c>
      <c r="J99" t="s">
        <v>611</v>
      </c>
      <c r="K99" t="str">
        <f>INDEX(PUNT_SeasonAVG!I:I,MATCH($B99,PUNT_SeasonAVG!$I:$I,0))</f>
        <v>Kendrick Nunn</v>
      </c>
      <c r="L99" t="str">
        <f>INDEX(PUNT_SeasonAVG!K:K,MATCH($B99,PUNT_SeasonAVG!$I:$I,0))</f>
        <v>MIA</v>
      </c>
      <c r="M99" s="5">
        <f>INDEX(PUNT_SeasonAVG!B:B,MATCH($B99,PUNT_SeasonAVG!$I:$I,0))</f>
        <v>74</v>
      </c>
      <c r="N99" s="5">
        <f>INDEX(PUNT_L10gamesAVG!B:B,MATCH($B99,PUNT_L10gamesAVG!$I:$I,0))</f>
        <v>101</v>
      </c>
      <c r="O99" s="5">
        <f>INDEX(PUNT_L5gamesAVG!B:B,MATCH($B99,PUNT_L5gamesAVG!$I:$I,0))</f>
        <v>151</v>
      </c>
    </row>
    <row r="100" spans="1:15" x14ac:dyDescent="0.2">
      <c r="A100">
        <v>5497</v>
      </c>
      <c r="B100" t="s">
        <v>211</v>
      </c>
      <c r="C100" t="s">
        <v>681</v>
      </c>
      <c r="D100" t="s">
        <v>978</v>
      </c>
      <c r="E100" t="s">
        <v>325</v>
      </c>
      <c r="F100" t="s">
        <v>673</v>
      </c>
      <c r="G100">
        <v>22</v>
      </c>
      <c r="H100" t="s">
        <v>633</v>
      </c>
      <c r="I100" t="s">
        <v>259</v>
      </c>
      <c r="J100" t="s">
        <v>611</v>
      </c>
      <c r="K100" t="str">
        <f>INDEX(PUNT_SeasonAVG!I:I,MATCH($B100,PUNT_SeasonAVG!$I:$I,0))</f>
        <v>Richaun Holmes</v>
      </c>
      <c r="L100" t="str">
        <f>INDEX(PUNT_SeasonAVG!K:K,MATCH($B100,PUNT_SeasonAVG!$I:$I,0))</f>
        <v>SAC</v>
      </c>
      <c r="M100" s="5">
        <f>INDEX(PUNT_SeasonAVG!B:B,MATCH($B100,PUNT_SeasonAVG!$I:$I,0))</f>
        <v>118</v>
      </c>
      <c r="N100" s="5">
        <f>INDEX(PUNT_L10gamesAVG!B:B,MATCH($B100,PUNT_L10gamesAVG!$I:$I,0))</f>
        <v>102</v>
      </c>
      <c r="O100" s="5">
        <f>INDEX(PUNT_L5gamesAVG!B:B,MATCH($B100,PUNT_L5gamesAVG!$I:$I,0))</f>
        <v>69</v>
      </c>
    </row>
    <row r="101" spans="1:15" x14ac:dyDescent="0.2">
      <c r="A101">
        <v>6015</v>
      </c>
      <c r="B101" t="s">
        <v>176</v>
      </c>
      <c r="C101" t="s">
        <v>623</v>
      </c>
      <c r="D101" t="s">
        <v>1193</v>
      </c>
      <c r="E101" t="s">
        <v>310</v>
      </c>
      <c r="F101" t="s">
        <v>668</v>
      </c>
      <c r="G101">
        <v>13</v>
      </c>
      <c r="H101" t="s">
        <v>633</v>
      </c>
      <c r="I101" t="s">
        <v>259</v>
      </c>
      <c r="J101" t="s">
        <v>611</v>
      </c>
      <c r="K101" t="str">
        <f>INDEX(PUNT_SeasonAVG!I:I,MATCH($B101,PUNT_SeasonAVG!$I:$I,0))</f>
        <v>Jaren Jackson Jr.</v>
      </c>
      <c r="L101" t="str">
        <f>INDEX(PUNT_SeasonAVG!K:K,MATCH($B101,PUNT_SeasonAVG!$I:$I,0))</f>
        <v>MEM</v>
      </c>
      <c r="M101" s="5">
        <f>INDEX(PUNT_SeasonAVG!B:B,MATCH($B101,PUNT_SeasonAVG!$I:$I,0))</f>
        <v>109</v>
      </c>
      <c r="N101" s="5">
        <f>INDEX(PUNT_L10gamesAVG!B:B,MATCH($B101,PUNT_L10gamesAVG!$I:$I,0))</f>
        <v>103</v>
      </c>
      <c r="O101" s="5">
        <f>INDEX(PUNT_L5gamesAVG!B:B,MATCH($B101,PUNT_L5gamesAVG!$I:$I,0))</f>
        <v>111</v>
      </c>
    </row>
    <row r="102" spans="1:15" x14ac:dyDescent="0.2">
      <c r="A102">
        <v>5767</v>
      </c>
      <c r="B102" t="s">
        <v>155</v>
      </c>
      <c r="C102" t="s">
        <v>654</v>
      </c>
      <c r="D102" t="s">
        <v>1088</v>
      </c>
      <c r="E102" t="s">
        <v>325</v>
      </c>
      <c r="F102" t="s">
        <v>673</v>
      </c>
      <c r="G102">
        <v>5</v>
      </c>
      <c r="H102" t="s">
        <v>258</v>
      </c>
      <c r="I102" t="s">
        <v>258</v>
      </c>
      <c r="J102" t="s">
        <v>611</v>
      </c>
      <c r="K102" t="str">
        <f>INDEX(PUNT_SeasonAVG!I:I,MATCH($B102,PUNT_SeasonAVG!$I:$I,0))</f>
        <v>De'Aaron Fox</v>
      </c>
      <c r="L102" t="str">
        <f>INDEX(PUNT_SeasonAVG!K:K,MATCH($B102,PUNT_SeasonAVG!$I:$I,0))</f>
        <v>SAC</v>
      </c>
      <c r="M102" s="5">
        <f>INDEX(PUNT_SeasonAVG!B:B,MATCH($B102,PUNT_SeasonAVG!$I:$I,0))</f>
        <v>98</v>
      </c>
      <c r="N102" s="5">
        <f>INDEX(PUNT_L10gamesAVG!B:B,MATCH($B102,PUNT_L10gamesAVG!$I:$I,0))</f>
        <v>104</v>
      </c>
      <c r="O102" s="5">
        <f>INDEX(PUNT_L5gamesAVG!B:B,MATCH($B102,PUNT_L5gamesAVG!$I:$I,0))</f>
        <v>70</v>
      </c>
    </row>
    <row r="103" spans="1:15" x14ac:dyDescent="0.2">
      <c r="A103">
        <v>4884</v>
      </c>
      <c r="B103" t="s">
        <v>145</v>
      </c>
      <c r="C103" t="s">
        <v>626</v>
      </c>
      <c r="D103" t="s">
        <v>807</v>
      </c>
      <c r="E103" t="s">
        <v>304</v>
      </c>
      <c r="F103" t="s">
        <v>671</v>
      </c>
      <c r="G103">
        <v>13</v>
      </c>
      <c r="H103" t="s">
        <v>633</v>
      </c>
      <c r="I103" t="s">
        <v>259</v>
      </c>
      <c r="J103" t="s">
        <v>611</v>
      </c>
      <c r="K103" t="str">
        <f>INDEX(PUNT_SeasonAVG!I:I,MATCH($B103,PUNT_SeasonAVG!$I:$I,0))</f>
        <v>Tristan Thompson</v>
      </c>
      <c r="L103" t="str">
        <f>INDEX(PUNT_SeasonAVG!K:K,MATCH($B103,PUNT_SeasonAVG!$I:$I,0))</f>
        <v>CLE</v>
      </c>
      <c r="M103" s="5">
        <f>INDEX(PUNT_SeasonAVG!B:B,MATCH($B103,PUNT_SeasonAVG!$I:$I,0))</f>
        <v>99</v>
      </c>
      <c r="N103" s="5">
        <f>INDEX(PUNT_L10gamesAVG!B:B,MATCH($B103,PUNT_L10gamesAVG!$I:$I,0))</f>
        <v>105</v>
      </c>
      <c r="O103" s="5">
        <f>INDEX(PUNT_L5gamesAVG!B:B,MATCH($B103,PUNT_L5gamesAVG!$I:$I,0))</f>
        <v>162</v>
      </c>
    </row>
    <row r="104" spans="1:15" x14ac:dyDescent="0.2">
      <c r="A104">
        <v>5150</v>
      </c>
      <c r="B104" t="s">
        <v>173</v>
      </c>
      <c r="C104" t="s">
        <v>666</v>
      </c>
      <c r="D104" t="s">
        <v>864</v>
      </c>
      <c r="E104" t="s">
        <v>324</v>
      </c>
      <c r="F104" t="s">
        <v>625</v>
      </c>
      <c r="G104">
        <v>46</v>
      </c>
      <c r="H104" t="s">
        <v>45</v>
      </c>
      <c r="I104" t="s">
        <v>45</v>
      </c>
      <c r="J104" t="s">
        <v>611</v>
      </c>
      <c r="K104" t="str">
        <f>INDEX(PUNT_SeasonAVG!I:I,MATCH($B104,PUNT_SeasonAVG!$I:$I,0))</f>
        <v>Aron Baynes</v>
      </c>
      <c r="L104" t="str">
        <f>INDEX(PUNT_SeasonAVG!K:K,MATCH($B104,PUNT_SeasonAVG!$I:$I,0))</f>
        <v>PHO</v>
      </c>
      <c r="M104" s="5">
        <f>INDEX(PUNT_SeasonAVG!B:B,MATCH($B104,PUNT_SeasonAVG!$I:$I,0))</f>
        <v>119</v>
      </c>
      <c r="N104" s="5">
        <f>INDEX(PUNT_L10gamesAVG!B:B,MATCH($B104,PUNT_L10gamesAVG!$I:$I,0))</f>
        <v>106</v>
      </c>
      <c r="O104" s="5">
        <f>INDEX(PUNT_L5gamesAVG!B:B,MATCH($B104,PUNT_L5gamesAVG!$I:$I,0))</f>
        <v>208</v>
      </c>
    </row>
    <row r="105" spans="1:15" x14ac:dyDescent="0.2">
      <c r="A105">
        <v>4766</v>
      </c>
      <c r="B105" t="s">
        <v>171</v>
      </c>
      <c r="C105" t="s">
        <v>638</v>
      </c>
      <c r="D105" t="s">
        <v>802</v>
      </c>
      <c r="E105" t="s">
        <v>325</v>
      </c>
      <c r="F105" t="s">
        <v>673</v>
      </c>
      <c r="G105">
        <v>88</v>
      </c>
      <c r="H105" t="s">
        <v>259</v>
      </c>
      <c r="I105" t="s">
        <v>259</v>
      </c>
      <c r="J105" t="s">
        <v>611</v>
      </c>
      <c r="K105" t="str">
        <f>INDEX(PUNT_SeasonAVG!I:I,MATCH($B105,PUNT_SeasonAVG!$I:$I,0))</f>
        <v>Nemanja Bjelica</v>
      </c>
      <c r="L105" t="str">
        <f>INDEX(PUNT_SeasonAVG!K:K,MATCH($B105,PUNT_SeasonAVG!$I:$I,0))</f>
        <v>SAC</v>
      </c>
      <c r="M105" s="5">
        <f>INDEX(PUNT_SeasonAVG!B:B,MATCH($B105,PUNT_SeasonAVG!$I:$I,0))</f>
        <v>105</v>
      </c>
      <c r="N105" s="5">
        <f>INDEX(PUNT_L10gamesAVG!B:B,MATCH($B105,PUNT_L10gamesAVG!$I:$I,0))</f>
        <v>107</v>
      </c>
      <c r="O105" s="5">
        <f>INDEX(PUNT_L5gamesAVG!B:B,MATCH($B105,PUNT_L5gamesAVG!$I:$I,0))</f>
        <v>105</v>
      </c>
    </row>
    <row r="106" spans="1:15" x14ac:dyDescent="0.2">
      <c r="A106">
        <v>5164</v>
      </c>
      <c r="B106" t="s">
        <v>187</v>
      </c>
      <c r="C106" t="s">
        <v>648</v>
      </c>
      <c r="D106" t="s">
        <v>880</v>
      </c>
      <c r="E106" t="s">
        <v>309</v>
      </c>
      <c r="F106" t="s">
        <v>653</v>
      </c>
      <c r="G106">
        <v>9</v>
      </c>
      <c r="H106" t="s">
        <v>633</v>
      </c>
      <c r="I106" t="s">
        <v>259</v>
      </c>
      <c r="J106" t="s">
        <v>611</v>
      </c>
      <c r="K106" t="str">
        <f>INDEX(PUNT_SeasonAVG!I:I,MATCH($B106,PUNT_SeasonAVG!$I:$I,0))</f>
        <v>Kelly Olynyk</v>
      </c>
      <c r="L106" t="str">
        <f>INDEX(PUNT_SeasonAVG!K:K,MATCH($B106,PUNT_SeasonAVG!$I:$I,0))</f>
        <v>MIA</v>
      </c>
      <c r="M106" s="5">
        <f>INDEX(PUNT_SeasonAVG!B:B,MATCH($B106,PUNT_SeasonAVG!$I:$I,0))</f>
        <v>113</v>
      </c>
      <c r="N106" s="5">
        <f>INDEX(PUNT_L10gamesAVG!B:B,MATCH($B106,PUNT_L10gamesAVG!$I:$I,0))</f>
        <v>108</v>
      </c>
      <c r="O106" s="5">
        <f>INDEX(PUNT_L5gamesAVG!B:B,MATCH($B106,PUNT_L5gamesAVG!$I:$I,0))</f>
        <v>108</v>
      </c>
    </row>
    <row r="107" spans="1:15" x14ac:dyDescent="0.2">
      <c r="A107">
        <v>4163</v>
      </c>
      <c r="B107" t="s">
        <v>140</v>
      </c>
      <c r="C107" t="s">
        <v>630</v>
      </c>
      <c r="D107" t="s">
        <v>709</v>
      </c>
      <c r="E107" t="s">
        <v>332</v>
      </c>
      <c r="F107" t="s">
        <v>628</v>
      </c>
      <c r="G107">
        <v>17</v>
      </c>
      <c r="H107" t="s">
        <v>259</v>
      </c>
      <c r="I107" t="s">
        <v>259</v>
      </c>
      <c r="J107" t="s">
        <v>611</v>
      </c>
      <c r="K107" t="str">
        <f>INDEX(PUNT_SeasonAVG!I:I,MATCH($B107,PUNT_SeasonAVG!$I:$I,0))</f>
        <v>P.J. Tucker</v>
      </c>
      <c r="L107" t="str">
        <f>INDEX(PUNT_SeasonAVG!K:K,MATCH($B107,PUNT_SeasonAVG!$I:$I,0))</f>
        <v>HOU</v>
      </c>
      <c r="M107" s="5">
        <f>INDEX(PUNT_SeasonAVG!B:B,MATCH($B107,PUNT_SeasonAVG!$I:$I,0))</f>
        <v>86</v>
      </c>
      <c r="N107" s="5">
        <f>INDEX(PUNT_L10gamesAVG!B:B,MATCH($B107,PUNT_L10gamesAVG!$I:$I,0))</f>
        <v>109</v>
      </c>
      <c r="O107" s="5">
        <f>INDEX(PUNT_L5gamesAVG!B:B,MATCH($B107,PUNT_L5gamesAVG!$I:$I,0))</f>
        <v>109</v>
      </c>
    </row>
    <row r="108" spans="1:15" x14ac:dyDescent="0.2">
      <c r="A108">
        <v>5769</v>
      </c>
      <c r="B108" t="s">
        <v>126</v>
      </c>
      <c r="C108" t="s">
        <v>640</v>
      </c>
      <c r="D108" t="s">
        <v>1090</v>
      </c>
      <c r="E108" t="s">
        <v>298</v>
      </c>
      <c r="F108" t="s">
        <v>644</v>
      </c>
      <c r="G108">
        <v>24</v>
      </c>
      <c r="H108" t="s">
        <v>259</v>
      </c>
      <c r="I108" t="s">
        <v>259</v>
      </c>
      <c r="J108" t="s">
        <v>611</v>
      </c>
      <c r="K108" t="str">
        <f>INDEX(PUNT_SeasonAVG!I:I,MATCH($B108,PUNT_SeasonAVG!$I:$I,0))</f>
        <v>Lauri Markkanen</v>
      </c>
      <c r="L108" t="str">
        <f>INDEX(PUNT_SeasonAVG!K:K,MATCH($B108,PUNT_SeasonAVG!$I:$I,0))</f>
        <v>CHI</v>
      </c>
      <c r="M108" s="5">
        <f>INDEX(PUNT_SeasonAVG!B:B,MATCH($B108,PUNT_SeasonAVG!$I:$I,0))</f>
        <v>95</v>
      </c>
      <c r="N108" s="5">
        <f>INDEX(PUNT_L10gamesAVG!B:B,MATCH($B108,PUNT_L10gamesAVG!$I:$I,0))</f>
        <v>110</v>
      </c>
      <c r="O108" s="5">
        <f>INDEX(PUNT_L5gamesAVG!B:B,MATCH($B108,PUNT_L5gamesAVG!$I:$I,0))</f>
        <v>193</v>
      </c>
    </row>
    <row r="109" spans="1:15" x14ac:dyDescent="0.2">
      <c r="A109">
        <v>5470</v>
      </c>
      <c r="B109" t="s">
        <v>170</v>
      </c>
      <c r="C109" t="s">
        <v>623</v>
      </c>
      <c r="D109" t="s">
        <v>959</v>
      </c>
      <c r="E109" t="s">
        <v>309</v>
      </c>
      <c r="F109" t="s">
        <v>653</v>
      </c>
      <c r="G109">
        <v>20</v>
      </c>
      <c r="H109" t="s">
        <v>620</v>
      </c>
      <c r="I109" t="s">
        <v>258</v>
      </c>
      <c r="J109" t="s">
        <v>621</v>
      </c>
      <c r="K109" t="str">
        <f>INDEX(PUNT_SeasonAVG!I:I,MATCH($B109,PUNT_SeasonAVG!$I:$I,0))</f>
        <v>Justise Winslow</v>
      </c>
      <c r="L109" t="str">
        <f>INDEX(PUNT_SeasonAVG!K:K,MATCH($B109,PUNT_SeasonAVG!$I:$I,0))</f>
        <v>MIA</v>
      </c>
      <c r="M109" s="5">
        <f>INDEX(PUNT_SeasonAVG!B:B,MATCH($B109,PUNT_SeasonAVG!$I:$I,0))</f>
        <v>106</v>
      </c>
      <c r="N109" s="5">
        <f>INDEX(PUNT_L10gamesAVG!B:B,MATCH($B109,PUNT_L10gamesAVG!$I:$I,0))</f>
        <v>111</v>
      </c>
      <c r="O109" s="5">
        <f>INDEX(PUNT_L5gamesAVG!B:B,MATCH($B109,PUNT_L5gamesAVG!$I:$I,0))</f>
        <v>142</v>
      </c>
    </row>
    <row r="110" spans="1:15" x14ac:dyDescent="0.2">
      <c r="A110">
        <v>5388</v>
      </c>
      <c r="B110" t="s">
        <v>184</v>
      </c>
      <c r="C110" t="s">
        <v>640</v>
      </c>
      <c r="D110" t="s">
        <v>941</v>
      </c>
      <c r="E110" t="s">
        <v>301</v>
      </c>
      <c r="F110" t="s">
        <v>636</v>
      </c>
      <c r="G110">
        <v>9</v>
      </c>
      <c r="H110" t="s">
        <v>258</v>
      </c>
      <c r="I110" t="s">
        <v>258</v>
      </c>
      <c r="J110" t="s">
        <v>730</v>
      </c>
      <c r="K110" t="str">
        <f>INDEX(PUNT_SeasonAVG!I:I,MATCH($B110,PUNT_SeasonAVG!$I:$I,0))</f>
        <v>Langston Galloway</v>
      </c>
      <c r="L110" t="str">
        <f>INDEX(PUNT_SeasonAVG!K:K,MATCH($B110,PUNT_SeasonAVG!$I:$I,0))</f>
        <v>DET</v>
      </c>
      <c r="M110" s="5">
        <f>INDEX(PUNT_SeasonAVG!B:B,MATCH($B110,PUNT_SeasonAVG!$I:$I,0))</f>
        <v>132</v>
      </c>
      <c r="N110" s="5">
        <f>INDEX(PUNT_L10gamesAVG!B:B,MATCH($B110,PUNT_L10gamesAVG!$I:$I,0))</f>
        <v>112</v>
      </c>
      <c r="O110" s="5">
        <f>INDEX(PUNT_L5gamesAVG!B:B,MATCH($B110,PUNT_L5gamesAVG!$I:$I,0))</f>
        <v>184</v>
      </c>
    </row>
    <row r="111" spans="1:15" x14ac:dyDescent="0.2">
      <c r="A111">
        <v>5157</v>
      </c>
      <c r="B111" t="s">
        <v>207</v>
      </c>
      <c r="C111" t="s">
        <v>638</v>
      </c>
      <c r="D111" t="s">
        <v>872</v>
      </c>
      <c r="E111" t="s">
        <v>322</v>
      </c>
      <c r="F111" t="s">
        <v>94</v>
      </c>
      <c r="G111">
        <v>9</v>
      </c>
      <c r="H111" t="s">
        <v>633</v>
      </c>
      <c r="I111" t="s">
        <v>259</v>
      </c>
      <c r="J111" t="s">
        <v>611</v>
      </c>
      <c r="K111" t="str">
        <f>INDEX(PUNT_SeasonAVG!I:I,MATCH($B111,PUNT_SeasonAVG!$I:$I,0))</f>
        <v>Nerlens Noel</v>
      </c>
      <c r="L111" t="str">
        <f>INDEX(PUNT_SeasonAVG!K:K,MATCH($B111,PUNT_SeasonAVG!$I:$I,0))</f>
        <v>OKC</v>
      </c>
      <c r="M111" s="5">
        <f>INDEX(PUNT_SeasonAVG!B:B,MATCH($B111,PUNT_SeasonAVG!$I:$I,0))</f>
        <v>123</v>
      </c>
      <c r="N111" s="5">
        <f>INDEX(PUNT_L10gamesAVG!B:B,MATCH($B111,PUNT_L10gamesAVG!$I:$I,0))</f>
        <v>113</v>
      </c>
      <c r="O111" s="5">
        <f>INDEX(PUNT_L5gamesAVG!B:B,MATCH($B111,PUNT_L5gamesAVG!$I:$I,0))</f>
        <v>85</v>
      </c>
    </row>
    <row r="112" spans="1:15" x14ac:dyDescent="0.2">
      <c r="A112">
        <v>6073</v>
      </c>
      <c r="B112" t="s">
        <v>239</v>
      </c>
      <c r="C112" t="s">
        <v>654</v>
      </c>
      <c r="D112" t="s">
        <v>1150</v>
      </c>
      <c r="E112" t="s">
        <v>309</v>
      </c>
      <c r="F112" t="s">
        <v>653</v>
      </c>
      <c r="G112">
        <v>55</v>
      </c>
      <c r="H112" t="s">
        <v>620</v>
      </c>
      <c r="I112" t="s">
        <v>258</v>
      </c>
      <c r="J112" t="s">
        <v>621</v>
      </c>
      <c r="K112" t="str">
        <f>INDEX(PUNT_SeasonAVG!I:I,MATCH($B112,PUNT_SeasonAVG!$I:$I,0))</f>
        <v>Duncan Robinson</v>
      </c>
      <c r="L112" t="str">
        <f>INDEX(PUNT_SeasonAVG!K:K,MATCH($B112,PUNT_SeasonAVG!$I:$I,0))</f>
        <v>MIA</v>
      </c>
      <c r="M112" s="5">
        <f>INDEX(PUNT_SeasonAVG!B:B,MATCH($B112,PUNT_SeasonAVG!$I:$I,0))</f>
        <v>146</v>
      </c>
      <c r="N112" s="5">
        <f>INDEX(PUNT_L10gamesAVG!B:B,MATCH($B112,PUNT_L10gamesAVG!$I:$I,0))</f>
        <v>114</v>
      </c>
      <c r="O112" s="5">
        <f>INDEX(PUNT_L5gamesAVG!B:B,MATCH($B112,PUNT_L5gamesAVG!$I:$I,0))</f>
        <v>97</v>
      </c>
    </row>
    <row r="113" spans="1:15" x14ac:dyDescent="0.2">
      <c r="A113">
        <v>5351</v>
      </c>
      <c r="B113" t="s">
        <v>198</v>
      </c>
      <c r="C113" t="s">
        <v>258</v>
      </c>
      <c r="D113" t="s">
        <v>930</v>
      </c>
      <c r="E113" t="s">
        <v>335</v>
      </c>
      <c r="F113" t="s">
        <v>659</v>
      </c>
      <c r="G113">
        <v>22</v>
      </c>
      <c r="H113" t="s">
        <v>620</v>
      </c>
      <c r="I113" t="s">
        <v>258</v>
      </c>
      <c r="J113" t="s">
        <v>621</v>
      </c>
      <c r="K113" t="str">
        <f>INDEX(PUNT_SeasonAVG!I:I,MATCH($B113,PUNT_SeasonAVG!$I:$I,0))</f>
        <v>Glenn Robinson III</v>
      </c>
      <c r="L113" t="str">
        <f>INDEX(PUNT_SeasonAVG!K:K,MATCH($B113,PUNT_SeasonAVG!$I:$I,0))</f>
        <v>GSW</v>
      </c>
      <c r="M113" s="5">
        <f>INDEX(PUNT_SeasonAVG!B:B,MATCH($B113,PUNT_SeasonAVG!$I:$I,0))</f>
        <v>124</v>
      </c>
      <c r="N113" s="5">
        <f>INDEX(PUNT_L10gamesAVG!B:B,MATCH($B113,PUNT_L10gamesAVG!$I:$I,0))</f>
        <v>115</v>
      </c>
      <c r="O113" s="5">
        <f>INDEX(PUNT_L5gamesAVG!B:B,MATCH($B113,PUNT_L5gamesAVG!$I:$I,0))</f>
        <v>95</v>
      </c>
    </row>
    <row r="114" spans="1:15" x14ac:dyDescent="0.2">
      <c r="A114">
        <v>5013</v>
      </c>
      <c r="B114" t="s">
        <v>167</v>
      </c>
      <c r="C114" t="s">
        <v>800</v>
      </c>
      <c r="D114" t="s">
        <v>840</v>
      </c>
      <c r="E114" t="s">
        <v>325</v>
      </c>
      <c r="F114" t="s">
        <v>673</v>
      </c>
      <c r="G114">
        <v>40</v>
      </c>
      <c r="H114" t="s">
        <v>259</v>
      </c>
      <c r="I114" t="s">
        <v>259</v>
      </c>
      <c r="J114" t="s">
        <v>611</v>
      </c>
      <c r="K114" t="str">
        <f>INDEX(PUNT_SeasonAVG!I:I,MATCH($B114,PUNT_SeasonAVG!$I:$I,0))</f>
        <v>Harrison Barnes</v>
      </c>
      <c r="L114" t="str">
        <f>INDEX(PUNT_SeasonAVG!K:K,MATCH($B114,PUNT_SeasonAVG!$I:$I,0))</f>
        <v>SAC</v>
      </c>
      <c r="M114" s="5">
        <f>INDEX(PUNT_SeasonAVG!B:B,MATCH($B114,PUNT_SeasonAVG!$I:$I,0))</f>
        <v>108</v>
      </c>
      <c r="N114" s="5">
        <f>INDEX(PUNT_L10gamesAVG!B:B,MATCH($B114,PUNT_L10gamesAVG!$I:$I,0))</f>
        <v>116</v>
      </c>
      <c r="O114" s="5">
        <f>INDEX(PUNT_L5gamesAVG!B:B,MATCH($B114,PUNT_L5gamesAVG!$I:$I,0))</f>
        <v>159</v>
      </c>
    </row>
    <row r="115" spans="1:15" x14ac:dyDescent="0.2">
      <c r="A115">
        <v>6023</v>
      </c>
      <c r="B115" t="s">
        <v>230</v>
      </c>
      <c r="C115" t="s">
        <v>676</v>
      </c>
      <c r="D115" t="s">
        <v>1198</v>
      </c>
      <c r="E115" t="s">
        <v>297</v>
      </c>
      <c r="F115" t="s">
        <v>678</v>
      </c>
      <c r="G115">
        <v>0</v>
      </c>
      <c r="H115" t="s">
        <v>259</v>
      </c>
      <c r="I115" t="s">
        <v>259</v>
      </c>
      <c r="J115" t="s">
        <v>611</v>
      </c>
      <c r="K115" t="str">
        <f>INDEX(PUNT_SeasonAVG!I:I,MATCH($B115,PUNT_SeasonAVG!$I:$I,0))</f>
        <v>Miles Bridges</v>
      </c>
      <c r="L115" t="str">
        <f>INDEX(PUNT_SeasonAVG!K:K,MATCH($B115,PUNT_SeasonAVG!$I:$I,0))</f>
        <v>CHA</v>
      </c>
      <c r="M115" s="5">
        <f>INDEX(PUNT_SeasonAVG!B:B,MATCH($B115,PUNT_SeasonAVG!$I:$I,0))</f>
        <v>127</v>
      </c>
      <c r="N115" s="5">
        <f>INDEX(PUNT_L10gamesAVG!B:B,MATCH($B115,PUNT_L10gamesAVG!$I:$I,0))</f>
        <v>117</v>
      </c>
      <c r="O115" s="5">
        <f>INDEX(PUNT_L5gamesAVG!B:B,MATCH($B115,PUNT_L5gamesAVG!$I:$I,0))</f>
        <v>73</v>
      </c>
    </row>
    <row r="116" spans="1:15" x14ac:dyDescent="0.2">
      <c r="A116">
        <v>4246</v>
      </c>
      <c r="B116" t="s">
        <v>181</v>
      </c>
      <c r="C116" t="s">
        <v>676</v>
      </c>
      <c r="D116" t="s">
        <v>717</v>
      </c>
      <c r="E116" t="s">
        <v>321</v>
      </c>
      <c r="F116" t="s">
        <v>718</v>
      </c>
      <c r="G116">
        <v>10</v>
      </c>
      <c r="H116" t="s">
        <v>258</v>
      </c>
      <c r="I116" t="s">
        <v>258</v>
      </c>
      <c r="J116" t="s">
        <v>611</v>
      </c>
      <c r="K116" t="str">
        <f>INDEX(PUNT_SeasonAVG!I:I,MATCH($B116,PUNT_SeasonAVG!$I:$I,0))</f>
        <v>Mike Conley</v>
      </c>
      <c r="L116" t="str">
        <f>INDEX(PUNT_SeasonAVG!K:K,MATCH($B116,PUNT_SeasonAVG!$I:$I,0))</f>
        <v>UTA</v>
      </c>
      <c r="M116" s="5">
        <f>INDEX(PUNT_SeasonAVG!B:B,MATCH($B116,PUNT_SeasonAVG!$I:$I,0))</f>
        <v>112</v>
      </c>
      <c r="N116" s="5">
        <f>INDEX(PUNT_L10gamesAVG!B:B,MATCH($B116,PUNT_L10gamesAVG!$I:$I,0))</f>
        <v>118</v>
      </c>
      <c r="O116" s="5">
        <f>INDEX(PUNT_L5gamesAVG!B:B,MATCH($B116,PUNT_L5gamesAVG!$I:$I,0))</f>
        <v>99</v>
      </c>
    </row>
    <row r="117" spans="1:15" x14ac:dyDescent="0.2">
      <c r="A117">
        <v>5639</v>
      </c>
      <c r="B117" t="s">
        <v>385</v>
      </c>
      <c r="C117" t="s">
        <v>676</v>
      </c>
      <c r="D117" t="s">
        <v>1007</v>
      </c>
      <c r="E117" t="s">
        <v>335</v>
      </c>
      <c r="F117" t="s">
        <v>659</v>
      </c>
      <c r="G117">
        <v>32</v>
      </c>
      <c r="H117" t="s">
        <v>633</v>
      </c>
      <c r="I117" t="s">
        <v>259</v>
      </c>
      <c r="J117" t="s">
        <v>621</v>
      </c>
      <c r="K117" t="str">
        <f>INDEX(PUNT_SeasonAVG!I:I,MATCH($B117,PUNT_SeasonAVG!$I:$I,0))</f>
        <v>Marquese Chriss</v>
      </c>
      <c r="L117" t="str">
        <f>INDEX(PUNT_SeasonAVG!K:K,MATCH($B117,PUNT_SeasonAVG!$I:$I,0))</f>
        <v>GSW</v>
      </c>
      <c r="M117" s="5">
        <f>INDEX(PUNT_SeasonAVG!B:B,MATCH($B117,PUNT_SeasonAVG!$I:$I,0))</f>
        <v>157</v>
      </c>
      <c r="N117" s="5">
        <f>INDEX(PUNT_L10gamesAVG!B:B,MATCH($B117,PUNT_L10gamesAVG!$I:$I,0))</f>
        <v>119</v>
      </c>
      <c r="O117" s="5">
        <f>INDEX(PUNT_L5gamesAVG!B:B,MATCH($B117,PUNT_L5gamesAVG!$I:$I,0))</f>
        <v>67</v>
      </c>
    </row>
    <row r="118" spans="1:15" x14ac:dyDescent="0.2">
      <c r="A118">
        <v>4886</v>
      </c>
      <c r="B118" t="s">
        <v>175</v>
      </c>
      <c r="C118" t="s">
        <v>623</v>
      </c>
      <c r="D118" t="s">
        <v>808</v>
      </c>
      <c r="E118" t="s">
        <v>310</v>
      </c>
      <c r="F118" t="s">
        <v>668</v>
      </c>
      <c r="G118">
        <v>17</v>
      </c>
      <c r="H118" t="s">
        <v>45</v>
      </c>
      <c r="I118" t="s">
        <v>45</v>
      </c>
      <c r="J118" t="s">
        <v>611</v>
      </c>
      <c r="K118" t="str">
        <f>INDEX(PUNT_SeasonAVG!I:I,MATCH($B118,PUNT_SeasonAVG!$I:$I,0))</f>
        <v>Jonas Valanciunas</v>
      </c>
      <c r="L118" t="str">
        <f>INDEX(PUNT_SeasonAVG!K:K,MATCH($B118,PUNT_SeasonAVG!$I:$I,0))</f>
        <v>MEM</v>
      </c>
      <c r="M118" s="5">
        <f>INDEX(PUNT_SeasonAVG!B:B,MATCH($B118,PUNT_SeasonAVG!$I:$I,0))</f>
        <v>117</v>
      </c>
      <c r="N118" s="5">
        <f>INDEX(PUNT_L10gamesAVG!B:B,MATCH($B118,PUNT_L10gamesAVG!$I:$I,0))</f>
        <v>120</v>
      </c>
      <c r="O118" s="5">
        <f>INDEX(PUNT_L5gamesAVG!B:B,MATCH($B118,PUNT_L5gamesAVG!$I:$I,0))</f>
        <v>120</v>
      </c>
    </row>
    <row r="119" spans="1:15" x14ac:dyDescent="0.2">
      <c r="A119">
        <v>4486</v>
      </c>
      <c r="B119" t="s">
        <v>172</v>
      </c>
      <c r="C119" t="s">
        <v>657</v>
      </c>
      <c r="D119" t="s">
        <v>749</v>
      </c>
      <c r="E119" t="s">
        <v>291</v>
      </c>
      <c r="F119" t="s">
        <v>708</v>
      </c>
      <c r="G119">
        <v>9</v>
      </c>
      <c r="H119" t="s">
        <v>633</v>
      </c>
      <c r="I119" t="s">
        <v>259</v>
      </c>
      <c r="J119" t="s">
        <v>611</v>
      </c>
      <c r="K119" t="str">
        <f>INDEX(PUNT_SeasonAVG!I:I,MATCH($B119,PUNT_SeasonAVG!$I:$I,0))</f>
        <v>Serge Ibaka</v>
      </c>
      <c r="L119" t="str">
        <f>INDEX(PUNT_SeasonAVG!K:K,MATCH($B119,PUNT_SeasonAVG!$I:$I,0))</f>
        <v>TOR</v>
      </c>
      <c r="M119" s="5">
        <f>INDEX(PUNT_SeasonAVG!B:B,MATCH($B119,PUNT_SeasonAVG!$I:$I,0))</f>
        <v>114</v>
      </c>
      <c r="N119" s="5">
        <f>INDEX(PUNT_L10gamesAVG!B:B,MATCH($B119,PUNT_L10gamesAVG!$I:$I,0))</f>
        <v>121</v>
      </c>
      <c r="O119" s="5">
        <f>INDEX(PUNT_L5gamesAVG!B:B,MATCH($B119,PUNT_L5gamesAVG!$I:$I,0))</f>
        <v>123</v>
      </c>
    </row>
    <row r="120" spans="1:15" x14ac:dyDescent="0.2">
      <c r="A120">
        <v>4387</v>
      </c>
      <c r="B120" t="s">
        <v>139</v>
      </c>
      <c r="C120" t="s">
        <v>654</v>
      </c>
      <c r="D120" t="s">
        <v>732</v>
      </c>
      <c r="E120" t="s">
        <v>301</v>
      </c>
      <c r="F120" t="s">
        <v>636</v>
      </c>
      <c r="G120">
        <v>25</v>
      </c>
      <c r="H120" t="s">
        <v>258</v>
      </c>
      <c r="I120" t="s">
        <v>258</v>
      </c>
      <c r="J120" t="s">
        <v>611</v>
      </c>
      <c r="K120" t="str">
        <f>INDEX(PUNT_SeasonAVG!I:I,MATCH($B120,PUNT_SeasonAVG!$I:$I,0))</f>
        <v>Derrick Rose</v>
      </c>
      <c r="L120" t="str">
        <f>INDEX(PUNT_SeasonAVG!K:K,MATCH($B120,PUNT_SeasonAVG!$I:$I,0))</f>
        <v>DET</v>
      </c>
      <c r="M120" s="5">
        <f>INDEX(PUNT_SeasonAVG!B:B,MATCH($B120,PUNT_SeasonAVG!$I:$I,0))</f>
        <v>97</v>
      </c>
      <c r="N120" s="5">
        <f>INDEX(PUNT_L10gamesAVG!B:B,MATCH($B120,PUNT_L10gamesAVG!$I:$I,0))</f>
        <v>122</v>
      </c>
      <c r="O120" s="5">
        <f>INDEX(PUNT_L5gamesAVG!B:B,MATCH($B120,PUNT_L5gamesAVG!$I:$I,0))</f>
        <v>145</v>
      </c>
    </row>
    <row r="121" spans="1:15" x14ac:dyDescent="0.2">
      <c r="A121">
        <v>5466</v>
      </c>
      <c r="B121" t="s">
        <v>215</v>
      </c>
      <c r="C121" t="s">
        <v>729</v>
      </c>
      <c r="D121" t="s">
        <v>956</v>
      </c>
      <c r="E121" t="s">
        <v>335</v>
      </c>
      <c r="F121" t="s">
        <v>659</v>
      </c>
      <c r="G121">
        <v>2</v>
      </c>
      <c r="H121" t="s">
        <v>633</v>
      </c>
      <c r="I121" t="s">
        <v>259</v>
      </c>
      <c r="J121" t="s">
        <v>730</v>
      </c>
      <c r="K121" t="str">
        <f>INDEX(PUNT_SeasonAVG!I:I,MATCH($B121,PUNT_SeasonAVG!$I:$I,0))</f>
        <v>Willie Cauley-Stein</v>
      </c>
      <c r="L121" t="str">
        <f>INDEX(PUNT_SeasonAVG!K:K,MATCH($B121,PUNT_SeasonAVG!$I:$I,0))</f>
        <v>GSW</v>
      </c>
      <c r="M121" s="5">
        <f>INDEX(PUNT_SeasonAVG!B:B,MATCH($B121,PUNT_SeasonAVG!$I:$I,0))</f>
        <v>137</v>
      </c>
      <c r="N121" s="5">
        <f>INDEX(PUNT_L10gamesAVG!B:B,MATCH($B121,PUNT_L10gamesAVG!$I:$I,0))</f>
        <v>123</v>
      </c>
      <c r="O121" s="5">
        <f>INDEX(PUNT_L5gamesAVG!B:B,MATCH($B121,PUNT_L5gamesAVG!$I:$I,0))</f>
        <v>139</v>
      </c>
    </row>
    <row r="122" spans="1:15" x14ac:dyDescent="0.2">
      <c r="A122">
        <v>5855</v>
      </c>
      <c r="B122" t="s">
        <v>129</v>
      </c>
      <c r="C122" t="s">
        <v>626</v>
      </c>
      <c r="D122" t="s">
        <v>1130</v>
      </c>
      <c r="E122" t="s">
        <v>316</v>
      </c>
      <c r="F122" t="s">
        <v>688</v>
      </c>
      <c r="G122">
        <v>13</v>
      </c>
      <c r="H122" t="s">
        <v>45</v>
      </c>
      <c r="I122" t="s">
        <v>45</v>
      </c>
      <c r="J122" t="s">
        <v>611</v>
      </c>
      <c r="K122" t="str">
        <f>INDEX(PUNT_SeasonAVG!I:I,MATCH($B122,PUNT_SeasonAVG!$I:$I,0))</f>
        <v>Thomas Bryant</v>
      </c>
      <c r="L122" t="str">
        <f>INDEX(PUNT_SeasonAVG!K:K,MATCH($B122,PUNT_SeasonAVG!$I:$I,0))</f>
        <v>WAS</v>
      </c>
      <c r="M122" s="5">
        <f>INDEX(PUNT_SeasonAVG!B:B,MATCH($B122,PUNT_SeasonAVG!$I:$I,0))</f>
        <v>90</v>
      </c>
      <c r="N122" s="5">
        <f>INDEX(PUNT_L10gamesAVG!B:B,MATCH($B122,PUNT_L10gamesAVG!$I:$I,0))</f>
        <v>124</v>
      </c>
      <c r="O122" s="5">
        <f>INDEX(PUNT_L5gamesAVG!B:B,MATCH($B122,PUNT_L5gamesAVG!$I:$I,0))</f>
        <v>155</v>
      </c>
    </row>
    <row r="123" spans="1:15" x14ac:dyDescent="0.2">
      <c r="A123">
        <v>6311</v>
      </c>
      <c r="B123" t="s">
        <v>406</v>
      </c>
      <c r="C123" t="s">
        <v>648</v>
      </c>
      <c r="D123" t="s">
        <v>1548</v>
      </c>
      <c r="E123" t="s">
        <v>335</v>
      </c>
      <c r="F123" t="s">
        <v>659</v>
      </c>
      <c r="G123">
        <v>12</v>
      </c>
      <c r="H123" t="s">
        <v>258</v>
      </c>
      <c r="I123" t="s">
        <v>258</v>
      </c>
      <c r="J123" t="s">
        <v>611</v>
      </c>
      <c r="K123" t="str">
        <f>INDEX(PUNT_SeasonAVG!I:I,MATCH($B123,PUNT_SeasonAVG!$I:$I,0))</f>
        <v>Ky Bowman</v>
      </c>
      <c r="L123" t="str">
        <f>INDEX(PUNT_SeasonAVG!K:K,MATCH($B123,PUNT_SeasonAVG!$I:$I,0))</f>
        <v>GSW</v>
      </c>
      <c r="M123" s="5">
        <f>INDEX(PUNT_SeasonAVG!B:B,MATCH($B123,PUNT_SeasonAVG!$I:$I,0))</f>
        <v>177</v>
      </c>
      <c r="N123" s="5">
        <f>INDEX(PUNT_L10gamesAVG!B:B,MATCH($B123,PUNT_L10gamesAVG!$I:$I,0))</f>
        <v>125</v>
      </c>
      <c r="O123" s="5">
        <f>INDEX(PUNT_L5gamesAVG!B:B,MATCH($B123,PUNT_L5gamesAVG!$I:$I,0))</f>
        <v>66</v>
      </c>
    </row>
    <row r="124" spans="1:15" x14ac:dyDescent="0.2">
      <c r="A124">
        <v>6173</v>
      </c>
      <c r="B124" t="s">
        <v>368</v>
      </c>
      <c r="C124" t="s">
        <v>45</v>
      </c>
      <c r="D124" t="s">
        <v>635</v>
      </c>
      <c r="E124" t="s">
        <v>324</v>
      </c>
      <c r="F124" t="s">
        <v>625</v>
      </c>
      <c r="G124">
        <v>23</v>
      </c>
      <c r="H124" t="s">
        <v>620</v>
      </c>
      <c r="I124" t="s">
        <v>258</v>
      </c>
      <c r="J124" t="s">
        <v>621</v>
      </c>
      <c r="K124" t="str">
        <f>INDEX(PUNT_SeasonAVG!I:I,MATCH($B124,PUNT_SeasonAVG!$I:$I,0))</f>
        <v>Cameron Johnson</v>
      </c>
      <c r="L124" t="str">
        <f>INDEX(PUNT_SeasonAVG!K:K,MATCH($B124,PUNT_SeasonAVG!$I:$I,0))</f>
        <v>PHO</v>
      </c>
      <c r="M124" s="5">
        <f>INDEX(PUNT_SeasonAVG!B:B,MATCH($B124,PUNT_SeasonAVG!$I:$I,0))</f>
        <v>185</v>
      </c>
      <c r="N124" s="5">
        <f>INDEX(PUNT_L10gamesAVG!B:B,MATCH($B124,PUNT_L10gamesAVG!$I:$I,0))</f>
        <v>126</v>
      </c>
      <c r="O124" s="5">
        <f>INDEX(PUNT_L5gamesAVG!B:B,MATCH($B124,PUNT_L5gamesAVG!$I:$I,0))</f>
        <v>121</v>
      </c>
    </row>
    <row r="125" spans="1:15" x14ac:dyDescent="0.2">
      <c r="A125">
        <v>4507</v>
      </c>
      <c r="B125" t="s">
        <v>158</v>
      </c>
      <c r="C125" t="s">
        <v>258</v>
      </c>
      <c r="D125" t="s">
        <v>753</v>
      </c>
      <c r="E125" t="s">
        <v>309</v>
      </c>
      <c r="F125" t="s">
        <v>653</v>
      </c>
      <c r="G125">
        <v>7</v>
      </c>
      <c r="H125" t="s">
        <v>258</v>
      </c>
      <c r="I125" t="s">
        <v>258</v>
      </c>
      <c r="J125" t="s">
        <v>621</v>
      </c>
      <c r="K125" t="str">
        <f>INDEX(PUNT_SeasonAVG!I:I,MATCH($B125,PUNT_SeasonAVG!$I:$I,0))</f>
        <v>Goran Dragic</v>
      </c>
      <c r="L125" t="str">
        <f>INDEX(PUNT_SeasonAVG!K:K,MATCH($B125,PUNT_SeasonAVG!$I:$I,0))</f>
        <v>MIA</v>
      </c>
      <c r="M125" s="5">
        <f>INDEX(PUNT_SeasonAVG!B:B,MATCH($B125,PUNT_SeasonAVG!$I:$I,0))</f>
        <v>120</v>
      </c>
      <c r="N125" s="5">
        <f>INDEX(PUNT_L10gamesAVG!B:B,MATCH($B125,PUNT_L10gamesAVG!$I:$I,0))</f>
        <v>127</v>
      </c>
      <c r="O125" s="5">
        <f>INDEX(PUNT_L5gamesAVG!B:B,MATCH($B125,PUNT_L5gamesAVG!$I:$I,0))</f>
        <v>199</v>
      </c>
    </row>
    <row r="126" spans="1:15" x14ac:dyDescent="0.2">
      <c r="A126">
        <v>4682</v>
      </c>
      <c r="B126" t="s">
        <v>222</v>
      </c>
      <c r="C126" t="s">
        <v>258</v>
      </c>
      <c r="D126" t="s">
        <v>776</v>
      </c>
      <c r="E126" t="s">
        <v>306</v>
      </c>
      <c r="F126" t="s">
        <v>715</v>
      </c>
      <c r="G126">
        <v>17</v>
      </c>
      <c r="H126" t="s">
        <v>620</v>
      </c>
      <c r="I126" t="s">
        <v>258</v>
      </c>
      <c r="J126" t="s">
        <v>621</v>
      </c>
      <c r="K126" t="str">
        <f>INDEX(PUNT_SeasonAVG!I:I,MATCH($B126,PUNT_SeasonAVG!$I:$I,0))</f>
        <v>Garrett Temple</v>
      </c>
      <c r="L126" t="str">
        <f>INDEX(PUNT_SeasonAVG!K:K,MATCH($B126,PUNT_SeasonAVG!$I:$I,0))</f>
        <v>BKN</v>
      </c>
      <c r="M126" s="5">
        <f>INDEX(PUNT_SeasonAVG!B:B,MATCH($B126,PUNT_SeasonAVG!$I:$I,0))</f>
        <v>134</v>
      </c>
      <c r="N126" s="5">
        <f>INDEX(PUNT_L10gamesAVG!B:B,MATCH($B126,PUNT_L10gamesAVG!$I:$I,0))</f>
        <v>128</v>
      </c>
      <c r="O126" s="5">
        <f>INDEX(PUNT_L5gamesAVG!B:B,MATCH($B126,PUNT_L5gamesAVG!$I:$I,0))</f>
        <v>93</v>
      </c>
    </row>
    <row r="127" spans="1:15" x14ac:dyDescent="0.2">
      <c r="A127">
        <v>5763</v>
      </c>
      <c r="B127" t="s">
        <v>234</v>
      </c>
      <c r="C127" t="s">
        <v>676</v>
      </c>
      <c r="D127" t="s">
        <v>1084</v>
      </c>
      <c r="E127" t="s">
        <v>303</v>
      </c>
      <c r="F127" t="s">
        <v>740</v>
      </c>
      <c r="G127">
        <v>20</v>
      </c>
      <c r="H127" t="s">
        <v>258</v>
      </c>
      <c r="I127" t="s">
        <v>258</v>
      </c>
      <c r="J127" t="s">
        <v>621</v>
      </c>
      <c r="K127" t="str">
        <f>INDEX(PUNT_SeasonAVG!I:I,MATCH($B127,PUNT_SeasonAVG!$I:$I,0))</f>
        <v>Markelle Fultz</v>
      </c>
      <c r="L127" t="str">
        <f>INDEX(PUNT_SeasonAVG!K:K,MATCH($B127,PUNT_SeasonAVG!$I:$I,0))</f>
        <v>ORL</v>
      </c>
      <c r="M127" s="5">
        <f>INDEX(PUNT_SeasonAVG!B:B,MATCH($B127,PUNT_SeasonAVG!$I:$I,0))</f>
        <v>150</v>
      </c>
      <c r="N127" s="5">
        <f>INDEX(PUNT_L10gamesAVG!B:B,MATCH($B127,PUNT_L10gamesAVG!$I:$I,0))</f>
        <v>129</v>
      </c>
      <c r="O127" s="5">
        <f>INDEX(PUNT_L5gamesAVG!B:B,MATCH($B127,PUNT_L5gamesAVG!$I:$I,0))</f>
        <v>134</v>
      </c>
    </row>
    <row r="128" spans="1:15" x14ac:dyDescent="0.2">
      <c r="A128">
        <v>6076</v>
      </c>
      <c r="B128" t="s">
        <v>228</v>
      </c>
      <c r="C128" t="s">
        <v>648</v>
      </c>
      <c r="D128" t="s">
        <v>677</v>
      </c>
      <c r="E128" t="s">
        <v>292</v>
      </c>
      <c r="F128" t="s">
        <v>704</v>
      </c>
      <c r="G128">
        <v>34</v>
      </c>
      <c r="H128" t="s">
        <v>259</v>
      </c>
      <c r="I128" t="s">
        <v>259</v>
      </c>
      <c r="J128" t="s">
        <v>621</v>
      </c>
      <c r="K128" t="str">
        <f>INDEX(PUNT_SeasonAVG!I:I,MATCH($B128,PUNT_SeasonAVG!$I:$I,0))</f>
        <v>Kenrich Williams</v>
      </c>
      <c r="L128" t="str">
        <f>INDEX(PUNT_SeasonAVG!K:K,MATCH($B128,PUNT_SeasonAVG!$I:$I,0))</f>
        <v>NOR</v>
      </c>
      <c r="M128" s="5">
        <f>INDEX(PUNT_SeasonAVG!B:B,MATCH($B128,PUNT_SeasonAVG!$I:$I,0))</f>
        <v>166</v>
      </c>
      <c r="N128" s="5">
        <f>INDEX(PUNT_L10gamesAVG!B:B,MATCH($B128,PUNT_L10gamesAVG!$I:$I,0))</f>
        <v>130</v>
      </c>
      <c r="O128" s="5">
        <f>INDEX(PUNT_L5gamesAVG!B:B,MATCH($B128,PUNT_L5gamesAVG!$I:$I,0))</f>
        <v>185</v>
      </c>
    </row>
    <row r="129" spans="1:15" x14ac:dyDescent="0.2">
      <c r="A129">
        <v>6166</v>
      </c>
      <c r="B129" t="s">
        <v>250</v>
      </c>
      <c r="C129" t="s">
        <v>654</v>
      </c>
      <c r="D129" t="s">
        <v>1391</v>
      </c>
      <c r="E129" t="s">
        <v>330</v>
      </c>
      <c r="F129" t="s">
        <v>619</v>
      </c>
      <c r="G129">
        <v>12</v>
      </c>
      <c r="H129" t="s">
        <v>259</v>
      </c>
      <c r="I129" t="s">
        <v>259</v>
      </c>
      <c r="J129" t="s">
        <v>611</v>
      </c>
      <c r="K129" t="str">
        <f>INDEX(PUNT_SeasonAVG!I:I,MATCH($B129,PUNT_SeasonAVG!$I:$I,0))</f>
        <v>De'Andre Hunter</v>
      </c>
      <c r="L129" t="str">
        <f>INDEX(PUNT_SeasonAVG!K:K,MATCH($B129,PUNT_SeasonAVG!$I:$I,0))</f>
        <v>ATL</v>
      </c>
      <c r="M129" s="5">
        <f>INDEX(PUNT_SeasonAVG!B:B,MATCH($B129,PUNT_SeasonAVG!$I:$I,0))</f>
        <v>171</v>
      </c>
      <c r="N129" s="5">
        <f>INDEX(PUNT_L10gamesAVG!B:B,MATCH($B129,PUNT_L10gamesAVG!$I:$I,0))</f>
        <v>131</v>
      </c>
      <c r="O129" s="5">
        <f>INDEX(PUNT_L5gamesAVG!B:B,MATCH($B129,PUNT_L5gamesAVG!$I:$I,0))</f>
        <v>110</v>
      </c>
    </row>
    <row r="130" spans="1:15" x14ac:dyDescent="0.2">
      <c r="A130">
        <v>4497</v>
      </c>
      <c r="B130" t="s">
        <v>208</v>
      </c>
      <c r="C130" t="s">
        <v>654</v>
      </c>
      <c r="D130" t="s">
        <v>752</v>
      </c>
      <c r="E130" t="s">
        <v>306</v>
      </c>
      <c r="F130" t="s">
        <v>715</v>
      </c>
      <c r="G130">
        <v>6</v>
      </c>
      <c r="H130" t="s">
        <v>45</v>
      </c>
      <c r="I130" t="s">
        <v>45</v>
      </c>
      <c r="J130" t="s">
        <v>611</v>
      </c>
      <c r="K130" t="str">
        <f>INDEX(PUNT_SeasonAVG!I:I,MATCH($B130,PUNT_SeasonAVG!$I:$I,0))</f>
        <v>DeAndre Jordan</v>
      </c>
      <c r="L130" t="str">
        <f>INDEX(PUNT_SeasonAVG!K:K,MATCH($B130,PUNT_SeasonAVG!$I:$I,0))</f>
        <v>BKN</v>
      </c>
      <c r="M130" s="5">
        <f>INDEX(PUNT_SeasonAVG!B:B,MATCH($B130,PUNT_SeasonAVG!$I:$I,0))</f>
        <v>178</v>
      </c>
      <c r="N130" s="5">
        <f>INDEX(PUNT_L10gamesAVG!B:B,MATCH($B130,PUNT_L10gamesAVG!$I:$I,0))</f>
        <v>132</v>
      </c>
      <c r="O130" s="5">
        <f>INDEX(PUNT_L5gamesAVG!B:B,MATCH($B130,PUNT_L5gamesAVG!$I:$I,0))</f>
        <v>222</v>
      </c>
    </row>
    <row r="131" spans="1:15" x14ac:dyDescent="0.2">
      <c r="A131">
        <v>5344</v>
      </c>
      <c r="B131" t="s">
        <v>174</v>
      </c>
      <c r="C131" t="s">
        <v>623</v>
      </c>
      <c r="D131" t="s">
        <v>661</v>
      </c>
      <c r="E131" t="s">
        <v>306</v>
      </c>
      <c r="F131" t="s">
        <v>715</v>
      </c>
      <c r="G131">
        <v>12</v>
      </c>
      <c r="H131" t="s">
        <v>620</v>
      </c>
      <c r="I131" t="s">
        <v>258</v>
      </c>
      <c r="J131" t="s">
        <v>611</v>
      </c>
      <c r="K131" t="str">
        <f>INDEX(PUNT_SeasonAVG!I:I,MATCH($B131,PUNT_SeasonAVG!$I:$I,0))</f>
        <v>Joe Harris</v>
      </c>
      <c r="L131" t="str">
        <f>INDEX(PUNT_SeasonAVG!K:K,MATCH($B131,PUNT_SeasonAVG!$I:$I,0))</f>
        <v>BKN</v>
      </c>
      <c r="M131" s="5">
        <f>INDEX(PUNT_SeasonAVG!B:B,MATCH($B131,PUNT_SeasonAVG!$I:$I,0))</f>
        <v>110</v>
      </c>
      <c r="N131" s="5">
        <f>INDEX(PUNT_L10gamesAVG!B:B,MATCH($B131,PUNT_L10gamesAVG!$I:$I,0))</f>
        <v>133</v>
      </c>
      <c r="O131" s="5">
        <f>INDEX(PUNT_L5gamesAVG!B:B,MATCH($B131,PUNT_L5gamesAVG!$I:$I,0))</f>
        <v>88</v>
      </c>
    </row>
    <row r="132" spans="1:15" x14ac:dyDescent="0.2">
      <c r="A132">
        <v>5325</v>
      </c>
      <c r="B132" t="s">
        <v>177</v>
      </c>
      <c r="C132" t="s">
        <v>626</v>
      </c>
      <c r="D132" t="s">
        <v>919</v>
      </c>
      <c r="E132" t="s">
        <v>300</v>
      </c>
      <c r="F132" t="s">
        <v>796</v>
      </c>
      <c r="G132">
        <v>1</v>
      </c>
      <c r="H132" t="s">
        <v>259</v>
      </c>
      <c r="I132" t="s">
        <v>259</v>
      </c>
      <c r="J132" t="s">
        <v>611</v>
      </c>
      <c r="K132" t="str">
        <f>INDEX(PUNT_SeasonAVG!I:I,MATCH($B132,PUNT_SeasonAVG!$I:$I,0))</f>
        <v>T.J. Warren</v>
      </c>
      <c r="L132" t="str">
        <f>INDEX(PUNT_SeasonAVG!K:K,MATCH($B132,PUNT_SeasonAVG!$I:$I,0))</f>
        <v>IND</v>
      </c>
      <c r="M132" s="5">
        <f>INDEX(PUNT_SeasonAVG!B:B,MATCH($B132,PUNT_SeasonAVG!$I:$I,0))</f>
        <v>128</v>
      </c>
      <c r="N132" s="5">
        <f>INDEX(PUNT_L10gamesAVG!B:B,MATCH($B132,PUNT_L10gamesAVG!$I:$I,0))</f>
        <v>134</v>
      </c>
      <c r="O132" s="5">
        <f>INDEX(PUNT_L5gamesAVG!B:B,MATCH($B132,PUNT_L5gamesAVG!$I:$I,0))</f>
        <v>158</v>
      </c>
    </row>
    <row r="133" spans="1:15" x14ac:dyDescent="0.2">
      <c r="A133">
        <v>5636</v>
      </c>
      <c r="B133" t="s">
        <v>186</v>
      </c>
      <c r="C133" t="s">
        <v>648</v>
      </c>
      <c r="D133" t="s">
        <v>1004</v>
      </c>
      <c r="E133" t="s">
        <v>298</v>
      </c>
      <c r="F133" t="s">
        <v>644</v>
      </c>
      <c r="G133">
        <v>32</v>
      </c>
      <c r="H133" t="s">
        <v>258</v>
      </c>
      <c r="I133" t="s">
        <v>258</v>
      </c>
      <c r="J133" t="s">
        <v>730</v>
      </c>
      <c r="K133" t="str">
        <f>INDEX(PUNT_SeasonAVG!I:I,MATCH($B133,PUNT_SeasonAVG!$I:$I,0))</f>
        <v>Kris Dunn</v>
      </c>
      <c r="L133" t="str">
        <f>INDEX(PUNT_SeasonAVG!K:K,MATCH($B133,PUNT_SeasonAVG!$I:$I,0))</f>
        <v>CHI</v>
      </c>
      <c r="M133" s="5">
        <f>INDEX(PUNT_SeasonAVG!B:B,MATCH($B133,PUNT_SeasonAVG!$I:$I,0))</f>
        <v>136</v>
      </c>
      <c r="N133" s="5">
        <f>INDEX(PUNT_L10gamesAVG!B:B,MATCH($B133,PUNT_L10gamesAVG!$I:$I,0))</f>
        <v>135</v>
      </c>
      <c r="O133" s="5">
        <f>INDEX(PUNT_L5gamesAVG!B:B,MATCH($B133,PUNT_L5gamesAVG!$I:$I,0))</f>
        <v>226</v>
      </c>
    </row>
    <row r="134" spans="1:15" x14ac:dyDescent="0.2">
      <c r="A134">
        <v>6028</v>
      </c>
      <c r="B134" t="s">
        <v>377</v>
      </c>
      <c r="C134" t="s">
        <v>654</v>
      </c>
      <c r="D134" t="s">
        <v>1202</v>
      </c>
      <c r="E134" t="s">
        <v>333</v>
      </c>
      <c r="F134" t="s">
        <v>650</v>
      </c>
      <c r="G134">
        <v>0</v>
      </c>
      <c r="H134" t="s">
        <v>258</v>
      </c>
      <c r="I134" t="s">
        <v>258</v>
      </c>
      <c r="J134" t="s">
        <v>730</v>
      </c>
      <c r="K134" t="str">
        <f>INDEX(PUNT_SeasonAVG!I:I,MATCH($B134,PUNT_SeasonAVG!$I:$I,0))</f>
        <v>Donte DiVincenzo</v>
      </c>
      <c r="L134" t="str">
        <f>INDEX(PUNT_SeasonAVG!K:K,MATCH($B134,PUNT_SeasonAVG!$I:$I,0))</f>
        <v>MIL</v>
      </c>
      <c r="M134" s="5">
        <f>INDEX(PUNT_SeasonAVG!B:B,MATCH($B134,PUNT_SeasonAVG!$I:$I,0))</f>
        <v>148</v>
      </c>
      <c r="N134" s="5">
        <f>INDEX(PUNT_L10gamesAVG!B:B,MATCH($B134,PUNT_L10gamesAVG!$I:$I,0))</f>
        <v>136</v>
      </c>
      <c r="O134" s="5">
        <f>INDEX(PUNT_L5gamesAVG!B:B,MATCH($B134,PUNT_L5gamesAVG!$I:$I,0))</f>
        <v>146</v>
      </c>
    </row>
    <row r="135" spans="1:15" x14ac:dyDescent="0.2">
      <c r="A135">
        <v>6018</v>
      </c>
      <c r="B135" t="s">
        <v>243</v>
      </c>
      <c r="C135" t="s">
        <v>729</v>
      </c>
      <c r="D135" t="s">
        <v>1195</v>
      </c>
      <c r="E135" t="s">
        <v>298</v>
      </c>
      <c r="F135" t="s">
        <v>644</v>
      </c>
      <c r="G135">
        <v>34</v>
      </c>
      <c r="H135" t="s">
        <v>45</v>
      </c>
      <c r="I135" t="s">
        <v>45</v>
      </c>
      <c r="J135" t="s">
        <v>611</v>
      </c>
      <c r="K135" t="str">
        <f>INDEX(PUNT_SeasonAVG!I:I,MATCH($B135,PUNT_SeasonAVG!$I:$I,0))</f>
        <v>Wendell Carter Jr.</v>
      </c>
      <c r="L135" t="str">
        <f>INDEX(PUNT_SeasonAVG!K:K,MATCH($B135,PUNT_SeasonAVG!$I:$I,0))</f>
        <v>CHI</v>
      </c>
      <c r="M135" s="5">
        <f>INDEX(PUNT_SeasonAVG!B:B,MATCH($B135,PUNT_SeasonAVG!$I:$I,0))</f>
        <v>165</v>
      </c>
      <c r="N135" s="5">
        <f>INDEX(PUNT_L10gamesAVG!B:B,MATCH($B135,PUNT_L10gamesAVG!$I:$I,0))</f>
        <v>137</v>
      </c>
      <c r="O135" s="5">
        <f>INDEX(PUNT_L5gamesAVG!B:B,MATCH($B135,PUNT_L5gamesAVG!$I:$I,0))</f>
        <v>122</v>
      </c>
    </row>
    <row r="136" spans="1:15" x14ac:dyDescent="0.2">
      <c r="A136">
        <v>4471</v>
      </c>
      <c r="B136" t="s">
        <v>360</v>
      </c>
      <c r="C136" t="s">
        <v>654</v>
      </c>
      <c r="D136" t="s">
        <v>739</v>
      </c>
      <c r="E136" t="s">
        <v>303</v>
      </c>
      <c r="F136" t="s">
        <v>740</v>
      </c>
      <c r="G136">
        <v>14</v>
      </c>
      <c r="H136" t="s">
        <v>258</v>
      </c>
      <c r="I136" t="s">
        <v>258</v>
      </c>
      <c r="J136" t="s">
        <v>621</v>
      </c>
      <c r="K136" t="str">
        <f>INDEX(PUNT_SeasonAVG!I:I,MATCH($B136,PUNT_SeasonAVG!$I:$I,0))</f>
        <v>D.J. Augustin</v>
      </c>
      <c r="L136" t="str">
        <f>INDEX(PUNT_SeasonAVG!K:K,MATCH($B136,PUNT_SeasonAVG!$I:$I,0))</f>
        <v>ORL</v>
      </c>
      <c r="M136" s="5">
        <f>INDEX(PUNT_SeasonAVG!B:B,MATCH($B136,PUNT_SeasonAVG!$I:$I,0))</f>
        <v>186</v>
      </c>
      <c r="N136" s="5">
        <f>INDEX(PUNT_L10gamesAVG!B:B,MATCH($B136,PUNT_L10gamesAVG!$I:$I,0))</f>
        <v>138</v>
      </c>
      <c r="O136" s="5">
        <f>INDEX(PUNT_L5gamesAVG!B:B,MATCH($B136,PUNT_L5gamesAVG!$I:$I,0))</f>
        <v>160</v>
      </c>
    </row>
    <row r="137" spans="1:15" x14ac:dyDescent="0.2">
      <c r="A137">
        <v>6019</v>
      </c>
      <c r="B137" t="s">
        <v>189</v>
      </c>
      <c r="C137" t="s">
        <v>45</v>
      </c>
      <c r="D137" t="s">
        <v>1196</v>
      </c>
      <c r="E137" t="s">
        <v>304</v>
      </c>
      <c r="F137" t="s">
        <v>671</v>
      </c>
      <c r="G137">
        <v>2</v>
      </c>
      <c r="H137" t="s">
        <v>258</v>
      </c>
      <c r="I137" t="s">
        <v>258</v>
      </c>
      <c r="J137" t="s">
        <v>621</v>
      </c>
      <c r="K137" t="str">
        <f>INDEX(PUNT_SeasonAVG!I:I,MATCH($B137,PUNT_SeasonAVG!$I:$I,0))</f>
        <v>Collin Sexton</v>
      </c>
      <c r="L137" t="str">
        <f>INDEX(PUNT_SeasonAVG!K:K,MATCH($B137,PUNT_SeasonAVG!$I:$I,0))</f>
        <v>CLE</v>
      </c>
      <c r="M137" s="5">
        <f>INDEX(PUNT_SeasonAVG!B:B,MATCH($B137,PUNT_SeasonAVG!$I:$I,0))</f>
        <v>145</v>
      </c>
      <c r="N137" s="5">
        <f>INDEX(PUNT_L10gamesAVG!B:B,MATCH($B137,PUNT_L10gamesAVG!$I:$I,0))</f>
        <v>139</v>
      </c>
      <c r="O137" s="5">
        <f>INDEX(PUNT_L5gamesAVG!B:B,MATCH($B137,PUNT_L5gamesAVG!$I:$I,0))</f>
        <v>138</v>
      </c>
    </row>
    <row r="138" spans="1:15" x14ac:dyDescent="0.2">
      <c r="A138">
        <v>4911</v>
      </c>
      <c r="B138" t="s">
        <v>422</v>
      </c>
      <c r="C138" t="s">
        <v>45</v>
      </c>
      <c r="D138" t="s">
        <v>824</v>
      </c>
      <c r="E138" t="s">
        <v>325</v>
      </c>
      <c r="F138" t="s">
        <v>673</v>
      </c>
      <c r="G138">
        <v>9</v>
      </c>
      <c r="H138" t="s">
        <v>258</v>
      </c>
      <c r="I138" t="s">
        <v>258</v>
      </c>
      <c r="J138" t="s">
        <v>621</v>
      </c>
      <c r="K138" t="str">
        <f>INDEX(PUNT_SeasonAVG!I:I,MATCH($B138,PUNT_SeasonAVG!$I:$I,0))</f>
        <v>Cory Joseph</v>
      </c>
      <c r="L138" t="str">
        <f>INDEX(PUNT_SeasonAVG!K:K,MATCH($B138,PUNT_SeasonAVG!$I:$I,0))</f>
        <v>SAC</v>
      </c>
      <c r="M138" s="5">
        <f>INDEX(PUNT_SeasonAVG!B:B,MATCH($B138,PUNT_SeasonAVG!$I:$I,0))</f>
        <v>198</v>
      </c>
      <c r="N138" s="5">
        <f>INDEX(PUNT_L10gamesAVG!B:B,MATCH($B138,PUNT_L10gamesAVG!$I:$I,0))</f>
        <v>140</v>
      </c>
      <c r="O138" s="5">
        <f>INDEX(PUNT_L5gamesAVG!B:B,MATCH($B138,PUNT_L5gamesAVG!$I:$I,0))</f>
        <v>89</v>
      </c>
    </row>
    <row r="139" spans="1:15" x14ac:dyDescent="0.2">
      <c r="A139">
        <v>5318</v>
      </c>
      <c r="B139" t="s">
        <v>200</v>
      </c>
      <c r="C139" t="s">
        <v>623</v>
      </c>
      <c r="D139" t="s">
        <v>913</v>
      </c>
      <c r="E139" t="s">
        <v>319</v>
      </c>
      <c r="F139" t="s">
        <v>765</v>
      </c>
      <c r="G139">
        <v>30</v>
      </c>
      <c r="H139" t="s">
        <v>633</v>
      </c>
      <c r="I139" t="s">
        <v>259</v>
      </c>
      <c r="J139" t="s">
        <v>611</v>
      </c>
      <c r="K139" t="str">
        <f>INDEX(PUNT_SeasonAVG!I:I,MATCH($B139,PUNT_SeasonAVG!$I:$I,0))</f>
        <v>Julius Randle</v>
      </c>
      <c r="L139" t="str">
        <f>INDEX(PUNT_SeasonAVG!K:K,MATCH($B139,PUNT_SeasonAVG!$I:$I,0))</f>
        <v>NYK</v>
      </c>
      <c r="M139" s="5">
        <f>INDEX(PUNT_SeasonAVG!B:B,MATCH($B139,PUNT_SeasonAVG!$I:$I,0))</f>
        <v>133</v>
      </c>
      <c r="N139" s="5">
        <f>INDEX(PUNT_L10gamesAVG!B:B,MATCH($B139,PUNT_L10gamesAVG!$I:$I,0))</f>
        <v>141</v>
      </c>
      <c r="O139" s="5">
        <f>INDEX(PUNT_L5gamesAVG!B:B,MATCH($B139,PUNT_L5gamesAVG!$I:$I,0))</f>
        <v>115</v>
      </c>
    </row>
    <row r="140" spans="1:15" x14ac:dyDescent="0.2">
      <c r="A140">
        <v>5014</v>
      </c>
      <c r="B140" t="s">
        <v>221</v>
      </c>
      <c r="C140" t="s">
        <v>626</v>
      </c>
      <c r="D140" t="s">
        <v>841</v>
      </c>
      <c r="E140" t="s">
        <v>303</v>
      </c>
      <c r="F140" t="s">
        <v>740</v>
      </c>
      <c r="G140">
        <v>8</v>
      </c>
      <c r="H140" t="s">
        <v>620</v>
      </c>
      <c r="I140" t="s">
        <v>258</v>
      </c>
      <c r="J140" t="s">
        <v>621</v>
      </c>
      <c r="K140" t="str">
        <f>INDEX(PUNT_SeasonAVG!I:I,MATCH($B140,PUNT_SeasonAVG!$I:$I,0))</f>
        <v>Terrence Ross</v>
      </c>
      <c r="L140" t="str">
        <f>INDEX(PUNT_SeasonAVG!K:K,MATCH($B140,PUNT_SeasonAVG!$I:$I,0))</f>
        <v>ORL</v>
      </c>
      <c r="M140" s="5">
        <f>INDEX(PUNT_SeasonAVG!B:B,MATCH($B140,PUNT_SeasonAVG!$I:$I,0))</f>
        <v>155</v>
      </c>
      <c r="N140" s="5">
        <f>INDEX(PUNT_L10gamesAVG!B:B,MATCH($B140,PUNT_L10gamesAVG!$I:$I,0))</f>
        <v>142</v>
      </c>
      <c r="O140" s="5">
        <f>INDEX(PUNT_L5gamesAVG!B:B,MATCH($B140,PUNT_L5gamesAVG!$I:$I,0))</f>
        <v>166</v>
      </c>
    </row>
    <row r="141" spans="1:15" x14ac:dyDescent="0.2">
      <c r="A141">
        <v>5880</v>
      </c>
      <c r="B141" t="s">
        <v>238</v>
      </c>
      <c r="C141" t="s">
        <v>654</v>
      </c>
      <c r="D141" t="s">
        <v>1148</v>
      </c>
      <c r="E141" t="s">
        <v>313</v>
      </c>
      <c r="F141" t="s">
        <v>788</v>
      </c>
      <c r="G141">
        <v>27</v>
      </c>
      <c r="H141" t="s">
        <v>633</v>
      </c>
      <c r="I141" t="s">
        <v>259</v>
      </c>
      <c r="J141" t="s">
        <v>621</v>
      </c>
      <c r="K141" t="str">
        <f>INDEX(PUNT_SeasonAVG!I:I,MATCH($B141,PUNT_SeasonAVG!$I:$I,0))</f>
        <v>Daniel Theis</v>
      </c>
      <c r="L141" t="str">
        <f>INDEX(PUNT_SeasonAVG!K:K,MATCH($B141,PUNT_SeasonAVG!$I:$I,0))</f>
        <v>BOS</v>
      </c>
      <c r="M141" s="5">
        <f>INDEX(PUNT_SeasonAVG!B:B,MATCH($B141,PUNT_SeasonAVG!$I:$I,0))</f>
        <v>151</v>
      </c>
      <c r="N141" s="5">
        <f>INDEX(PUNT_L10gamesAVG!B:B,MATCH($B141,PUNT_L10gamesAVG!$I:$I,0))</f>
        <v>143</v>
      </c>
      <c r="O141" s="5">
        <f>INDEX(PUNT_L5gamesAVG!B:B,MATCH($B141,PUNT_L5gamesAVG!$I:$I,0))</f>
        <v>132</v>
      </c>
    </row>
    <row r="142" spans="1:15" x14ac:dyDescent="0.2">
      <c r="A142">
        <v>6175</v>
      </c>
      <c r="B142" t="s">
        <v>188</v>
      </c>
      <c r="C142" t="s">
        <v>626</v>
      </c>
      <c r="D142" t="s">
        <v>1398</v>
      </c>
      <c r="E142" t="s">
        <v>309</v>
      </c>
      <c r="F142" t="s">
        <v>653</v>
      </c>
      <c r="G142">
        <v>14</v>
      </c>
      <c r="H142" t="s">
        <v>620</v>
      </c>
      <c r="I142" t="s">
        <v>258</v>
      </c>
      <c r="J142" t="s">
        <v>621</v>
      </c>
      <c r="K142" t="str">
        <f>INDEX(PUNT_SeasonAVG!I:I,MATCH($B142,PUNT_SeasonAVG!$I:$I,0))</f>
        <v>Tyler Herro</v>
      </c>
      <c r="L142" t="str">
        <f>INDEX(PUNT_SeasonAVG!K:K,MATCH($B142,PUNT_SeasonAVG!$I:$I,0))</f>
        <v>MIA</v>
      </c>
      <c r="M142" s="5">
        <f>INDEX(PUNT_SeasonAVG!B:B,MATCH($B142,PUNT_SeasonAVG!$I:$I,0))</f>
        <v>115</v>
      </c>
      <c r="N142" s="5">
        <f>INDEX(PUNT_L10gamesAVG!B:B,MATCH($B142,PUNT_L10gamesAVG!$I:$I,0))</f>
        <v>144</v>
      </c>
      <c r="O142" s="5">
        <f>INDEX(PUNT_L5gamesAVG!B:B,MATCH($B142,PUNT_L5gamesAVG!$I:$I,0))</f>
        <v>106</v>
      </c>
    </row>
    <row r="143" spans="1:15" x14ac:dyDescent="0.2">
      <c r="A143">
        <v>5506</v>
      </c>
      <c r="B143" t="s">
        <v>225</v>
      </c>
      <c r="C143" t="s">
        <v>638</v>
      </c>
      <c r="D143" t="s">
        <v>934</v>
      </c>
      <c r="E143" t="s">
        <v>291</v>
      </c>
      <c r="F143" t="s">
        <v>708</v>
      </c>
      <c r="G143">
        <v>24</v>
      </c>
      <c r="H143" t="s">
        <v>620</v>
      </c>
      <c r="I143" t="s">
        <v>258</v>
      </c>
      <c r="J143" t="s">
        <v>611</v>
      </c>
      <c r="K143" t="str">
        <f>INDEX(PUNT_SeasonAVG!I:I,MATCH($B143,PUNT_SeasonAVG!$I:$I,0))</f>
        <v>Norman Powell</v>
      </c>
      <c r="L143" t="str">
        <f>INDEX(PUNT_SeasonAVG!K:K,MATCH($B143,PUNT_SeasonAVG!$I:$I,0))</f>
        <v>TOR</v>
      </c>
      <c r="M143" s="5">
        <f>INDEX(PUNT_SeasonAVG!B:B,MATCH($B143,PUNT_SeasonAVG!$I:$I,0))</f>
        <v>162</v>
      </c>
      <c r="N143" s="5">
        <f>INDEX(PUNT_L10gamesAVG!B:B,MATCH($B143,PUNT_L10gamesAVG!$I:$I,0))</f>
        <v>145</v>
      </c>
      <c r="O143" s="5">
        <f>INDEX(PUNT_L5gamesAVG!B:B,MATCH($B143,PUNT_L5gamesAVG!$I:$I,0))</f>
        <v>170</v>
      </c>
    </row>
    <row r="144" spans="1:15" x14ac:dyDescent="0.2">
      <c r="A144">
        <v>3706</v>
      </c>
      <c r="B144" t="s">
        <v>642</v>
      </c>
      <c r="C144" t="s">
        <v>45</v>
      </c>
      <c r="D144" t="s">
        <v>643</v>
      </c>
      <c r="E144" t="s">
        <v>327</v>
      </c>
      <c r="F144" t="s">
        <v>632</v>
      </c>
      <c r="G144">
        <v>0</v>
      </c>
      <c r="H144" t="s">
        <v>259</v>
      </c>
      <c r="I144" t="s">
        <v>259</v>
      </c>
      <c r="J144" t="s">
        <v>611</v>
      </c>
      <c r="K144" t="str">
        <f>INDEX(PUNT_SeasonAVG!I:I,MATCH($B144,PUNT_SeasonAVG!$I:$I,0))</f>
        <v>Carmelo Anthony</v>
      </c>
      <c r="L144" t="str">
        <f>INDEX(PUNT_SeasonAVG!K:K,MATCH($B144,PUNT_SeasonAVG!$I:$I,0))</f>
        <v>POR</v>
      </c>
      <c r="M144" s="5">
        <f>INDEX(PUNT_SeasonAVG!B:B,MATCH($B144,PUNT_SeasonAVG!$I:$I,0))</f>
        <v>135</v>
      </c>
      <c r="N144" s="5">
        <f>INDEX(PUNT_L10gamesAVG!B:B,MATCH($B144,PUNT_L10gamesAVG!$I:$I,0))</f>
        <v>146</v>
      </c>
      <c r="O144" s="5">
        <f>INDEX(PUNT_L5gamesAVG!B:B,MATCH($B144,PUNT_L5gamesAVG!$I:$I,0))</f>
        <v>154</v>
      </c>
    </row>
    <row r="145" spans="1:15" x14ac:dyDescent="0.2">
      <c r="A145">
        <v>5652</v>
      </c>
      <c r="B145" t="s">
        <v>397</v>
      </c>
      <c r="C145" t="s">
        <v>654</v>
      </c>
      <c r="D145" t="s">
        <v>1019</v>
      </c>
      <c r="E145" t="s">
        <v>330</v>
      </c>
      <c r="F145" t="s">
        <v>619</v>
      </c>
      <c r="G145">
        <v>95</v>
      </c>
      <c r="H145" t="s">
        <v>259</v>
      </c>
      <c r="I145" t="s">
        <v>259</v>
      </c>
      <c r="J145" t="s">
        <v>621</v>
      </c>
      <c r="K145" t="str">
        <f>INDEX(PUNT_SeasonAVG!I:I,MATCH($B145,PUNT_SeasonAVG!$I:$I,0))</f>
        <v>DeAndre' Bembry</v>
      </c>
      <c r="L145" t="str">
        <f>INDEX(PUNT_SeasonAVG!K:K,MATCH($B145,PUNT_SeasonAVG!$I:$I,0))</f>
        <v>ATL</v>
      </c>
      <c r="M145" s="5">
        <f>INDEX(PUNT_SeasonAVG!B:B,MATCH($B145,PUNT_SeasonAVG!$I:$I,0))</f>
        <v>188</v>
      </c>
      <c r="N145" s="5">
        <f>INDEX(PUNT_L10gamesAVG!B:B,MATCH($B145,PUNT_L10gamesAVG!$I:$I,0))</f>
        <v>147</v>
      </c>
      <c r="O145" s="5">
        <f>INDEX(PUNT_L5gamesAVG!B:B,MATCH($B145,PUNT_L5gamesAVG!$I:$I,0))</f>
        <v>102</v>
      </c>
    </row>
    <row r="146" spans="1:15" x14ac:dyDescent="0.2">
      <c r="A146">
        <v>5187</v>
      </c>
      <c r="B146" t="s">
        <v>169</v>
      </c>
      <c r="C146" t="s">
        <v>654</v>
      </c>
      <c r="D146" t="s">
        <v>882</v>
      </c>
      <c r="E146" t="s">
        <v>322</v>
      </c>
      <c r="F146" t="s">
        <v>94</v>
      </c>
      <c r="G146">
        <v>17</v>
      </c>
      <c r="H146" t="s">
        <v>258</v>
      </c>
      <c r="I146" t="s">
        <v>258</v>
      </c>
      <c r="J146" t="s">
        <v>611</v>
      </c>
      <c r="K146" t="str">
        <f>INDEX(PUNT_SeasonAVG!I:I,MATCH($B146,PUNT_SeasonAVG!$I:$I,0))</f>
        <v>Dennis Schroder</v>
      </c>
      <c r="L146" t="str">
        <f>INDEX(PUNT_SeasonAVG!K:K,MATCH($B146,PUNT_SeasonAVG!$I:$I,0))</f>
        <v>OKC</v>
      </c>
      <c r="M146" s="5">
        <f>INDEX(PUNT_SeasonAVG!B:B,MATCH($B146,PUNT_SeasonAVG!$I:$I,0))</f>
        <v>121</v>
      </c>
      <c r="N146" s="5">
        <f>INDEX(PUNT_L10gamesAVG!B:B,MATCH($B146,PUNT_L10gamesAVG!$I:$I,0))</f>
        <v>148</v>
      </c>
      <c r="O146" s="5">
        <f>INDEX(PUNT_L5gamesAVG!B:B,MATCH($B146,PUNT_L5gamesAVG!$I:$I,0))</f>
        <v>190</v>
      </c>
    </row>
    <row r="147" spans="1:15" x14ac:dyDescent="0.2">
      <c r="A147">
        <v>5660</v>
      </c>
      <c r="B147" t="s">
        <v>141</v>
      </c>
      <c r="C147" t="s">
        <v>654</v>
      </c>
      <c r="D147" t="s">
        <v>1006</v>
      </c>
      <c r="E147" t="s">
        <v>318</v>
      </c>
      <c r="F147" t="s">
        <v>700</v>
      </c>
      <c r="G147">
        <v>5</v>
      </c>
      <c r="H147" t="s">
        <v>258</v>
      </c>
      <c r="I147" t="s">
        <v>258</v>
      </c>
      <c r="J147" t="s">
        <v>611</v>
      </c>
      <c r="K147" t="str">
        <f>INDEX(PUNT_SeasonAVG!I:I,MATCH($B147,PUNT_SeasonAVG!$I:$I,0))</f>
        <v>Dejounte Murray</v>
      </c>
      <c r="L147" t="str">
        <f>INDEX(PUNT_SeasonAVG!K:K,MATCH($B147,PUNT_SeasonAVG!$I:$I,0))</f>
        <v>SAS</v>
      </c>
      <c r="M147" s="5">
        <f>INDEX(PUNT_SeasonAVG!B:B,MATCH($B147,PUNT_SeasonAVG!$I:$I,0))</f>
        <v>102</v>
      </c>
      <c r="N147" s="5">
        <f>INDEX(PUNT_L10gamesAVG!B:B,MATCH($B147,PUNT_L10gamesAVG!$I:$I,0))</f>
        <v>149</v>
      </c>
      <c r="O147" s="5">
        <f>INDEX(PUNT_L5gamesAVG!B:B,MATCH($B147,PUNT_L5gamesAVG!$I:$I,0))</f>
        <v>167</v>
      </c>
    </row>
    <row r="148" spans="1:15" x14ac:dyDescent="0.2">
      <c r="A148">
        <v>4136</v>
      </c>
      <c r="B148" t="s">
        <v>212</v>
      </c>
      <c r="C148" t="s">
        <v>681</v>
      </c>
      <c r="D148" t="s">
        <v>701</v>
      </c>
      <c r="E148" t="s">
        <v>318</v>
      </c>
      <c r="F148" t="s">
        <v>700</v>
      </c>
      <c r="G148">
        <v>22</v>
      </c>
      <c r="H148" t="s">
        <v>259</v>
      </c>
      <c r="I148" t="s">
        <v>259</v>
      </c>
      <c r="J148" t="s">
        <v>611</v>
      </c>
      <c r="K148" t="str">
        <f>INDEX(PUNT_SeasonAVG!I:I,MATCH($B148,PUNT_SeasonAVG!$I:$I,0))</f>
        <v>Rudy Gay</v>
      </c>
      <c r="L148" t="str">
        <f>INDEX(PUNT_SeasonAVG!K:K,MATCH($B148,PUNT_SeasonAVG!$I:$I,0))</f>
        <v>SAS</v>
      </c>
      <c r="M148" s="5">
        <f>INDEX(PUNT_SeasonAVG!B:B,MATCH($B148,PUNT_SeasonAVG!$I:$I,0))</f>
        <v>154</v>
      </c>
      <c r="N148" s="5">
        <f>INDEX(PUNT_L10gamesAVG!B:B,MATCH($B148,PUNT_L10gamesAVG!$I:$I,0))</f>
        <v>150</v>
      </c>
      <c r="O148" s="5">
        <f>INDEX(PUNT_L5gamesAVG!B:B,MATCH($B148,PUNT_L5gamesAVG!$I:$I,0))</f>
        <v>187</v>
      </c>
    </row>
    <row r="149" spans="1:15" x14ac:dyDescent="0.2">
      <c r="A149">
        <v>6036</v>
      </c>
      <c r="B149" t="s">
        <v>183</v>
      </c>
      <c r="C149" t="s">
        <v>676</v>
      </c>
      <c r="D149" t="s">
        <v>1208</v>
      </c>
      <c r="E149" t="s">
        <v>316</v>
      </c>
      <c r="F149" t="s">
        <v>688</v>
      </c>
      <c r="G149">
        <v>21</v>
      </c>
      <c r="H149" t="s">
        <v>633</v>
      </c>
      <c r="I149" t="s">
        <v>259</v>
      </c>
      <c r="J149" t="s">
        <v>621</v>
      </c>
      <c r="K149" t="str">
        <f>INDEX(PUNT_SeasonAVG!I:I,MATCH($B149,PUNT_SeasonAVG!$I:$I,0))</f>
        <v>Moritz Wagner</v>
      </c>
      <c r="L149" t="str">
        <f>INDEX(PUNT_SeasonAVG!K:K,MATCH($B149,PUNT_SeasonAVG!$I:$I,0))</f>
        <v>WAS</v>
      </c>
      <c r="M149" s="5">
        <f>INDEX(PUNT_SeasonAVG!B:B,MATCH($B149,PUNT_SeasonAVG!$I:$I,0))</f>
        <v>138</v>
      </c>
      <c r="N149" s="5">
        <f>INDEX(PUNT_L10gamesAVG!B:B,MATCH($B149,PUNT_L10gamesAVG!$I:$I,0))</f>
        <v>151</v>
      </c>
      <c r="O149" s="5">
        <f>INDEX(PUNT_L5gamesAVG!B:B,MATCH($B149,PUNT_L5gamesAVG!$I:$I,0))</f>
        <v>172</v>
      </c>
    </row>
    <row r="150" spans="1:15" x14ac:dyDescent="0.2">
      <c r="A150">
        <v>5643</v>
      </c>
      <c r="B150" t="s">
        <v>146</v>
      </c>
      <c r="C150" t="s">
        <v>626</v>
      </c>
      <c r="D150" t="s">
        <v>1011</v>
      </c>
      <c r="E150" t="s">
        <v>306</v>
      </c>
      <c r="F150" t="s">
        <v>715</v>
      </c>
      <c r="G150">
        <v>2</v>
      </c>
      <c r="H150" t="s">
        <v>259</v>
      </c>
      <c r="I150" t="s">
        <v>259</v>
      </c>
      <c r="J150" t="s">
        <v>621</v>
      </c>
      <c r="K150" t="str">
        <f>INDEX(PUNT_SeasonAVG!I:I,MATCH($B150,PUNT_SeasonAVG!$I:$I,0))</f>
        <v>Taurean Prince</v>
      </c>
      <c r="L150" t="str">
        <f>INDEX(PUNT_SeasonAVG!K:K,MATCH($B150,PUNT_SeasonAVG!$I:$I,0))</f>
        <v>BKN</v>
      </c>
      <c r="M150" s="5">
        <f>INDEX(PUNT_SeasonAVG!B:B,MATCH($B150,PUNT_SeasonAVG!$I:$I,0))</f>
        <v>100</v>
      </c>
      <c r="N150" s="5">
        <f>INDEX(PUNT_L10gamesAVG!B:B,MATCH($B150,PUNT_L10gamesAVG!$I:$I,0))</f>
        <v>152</v>
      </c>
      <c r="O150" s="5">
        <f>INDEX(PUNT_L5gamesAVG!B:B,MATCH($B150,PUNT_L5gamesAVG!$I:$I,0))</f>
        <v>113</v>
      </c>
    </row>
    <row r="151" spans="1:15" x14ac:dyDescent="0.2">
      <c r="A151">
        <v>5262</v>
      </c>
      <c r="B151" t="s">
        <v>219</v>
      </c>
      <c r="C151" t="s">
        <v>623</v>
      </c>
      <c r="D151" t="s">
        <v>684</v>
      </c>
      <c r="E151" t="s">
        <v>692</v>
      </c>
      <c r="F151" t="s">
        <v>35</v>
      </c>
      <c r="G151">
        <v>4</v>
      </c>
      <c r="H151" t="s">
        <v>633</v>
      </c>
      <c r="I151" t="s">
        <v>259</v>
      </c>
      <c r="J151" t="s">
        <v>621</v>
      </c>
      <c r="K151" t="str">
        <f>INDEX(PUNT_SeasonAVG!I:I,MATCH($B151,PUNT_SeasonAVG!$I:$I,0))</f>
        <v>JaMychal Green</v>
      </c>
      <c r="L151" t="str">
        <f>INDEX(PUNT_SeasonAVG!K:K,MATCH($B151,PUNT_SeasonAVG!$I:$I,0))</f>
        <v>LAC</v>
      </c>
      <c r="M151" s="5">
        <f>INDEX(PUNT_SeasonAVG!B:B,MATCH($B151,PUNT_SeasonAVG!$I:$I,0))</f>
        <v>172</v>
      </c>
      <c r="N151" s="5">
        <f>INDEX(PUNT_L10gamesAVG!B:B,MATCH($B151,PUNT_L10gamesAVG!$I:$I,0))</f>
        <v>154</v>
      </c>
      <c r="O151" s="5">
        <f>INDEX(PUNT_L5gamesAVG!B:B,MATCH($B151,PUNT_L5gamesAVG!$I:$I,0))</f>
        <v>198</v>
      </c>
    </row>
    <row r="152" spans="1:15" x14ac:dyDescent="0.2">
      <c r="A152">
        <v>4149</v>
      </c>
      <c r="B152" t="s">
        <v>373</v>
      </c>
      <c r="C152" t="s">
        <v>681</v>
      </c>
      <c r="D152" t="s">
        <v>706</v>
      </c>
      <c r="E152" t="s">
        <v>295</v>
      </c>
      <c r="F152" t="s">
        <v>42</v>
      </c>
      <c r="G152">
        <v>9</v>
      </c>
      <c r="H152" t="s">
        <v>258</v>
      </c>
      <c r="I152" t="s">
        <v>258</v>
      </c>
      <c r="J152" t="s">
        <v>621</v>
      </c>
      <c r="K152" t="str">
        <f>INDEX(PUNT_SeasonAVG!I:I,MATCH($B152,PUNT_SeasonAVG!$I:$I,0))</f>
        <v>Rajon Rondo</v>
      </c>
      <c r="L152" t="str">
        <f>INDEX(PUNT_SeasonAVG!K:K,MATCH($B152,PUNT_SeasonAVG!$I:$I,0))</f>
        <v>LAL</v>
      </c>
      <c r="M152" s="5">
        <f>INDEX(PUNT_SeasonAVG!B:B,MATCH($B152,PUNT_SeasonAVG!$I:$I,0))</f>
        <v>142</v>
      </c>
      <c r="N152" s="5">
        <f>INDEX(PUNT_L10gamesAVG!B:B,MATCH($B152,PUNT_L10gamesAVG!$I:$I,0))</f>
        <v>155</v>
      </c>
      <c r="O152" s="5">
        <f>INDEX(PUNT_L5gamesAVG!B:B,MATCH($B152,PUNT_L5gamesAVG!$I:$I,0))</f>
        <v>148</v>
      </c>
    </row>
    <row r="153" spans="1:15" x14ac:dyDescent="0.2">
      <c r="A153">
        <v>5858</v>
      </c>
      <c r="B153" t="s">
        <v>151</v>
      </c>
      <c r="C153" t="s">
        <v>654</v>
      </c>
      <c r="D153" t="s">
        <v>1133</v>
      </c>
      <c r="E153" t="s">
        <v>310</v>
      </c>
      <c r="F153" t="s">
        <v>668</v>
      </c>
      <c r="G153">
        <v>24</v>
      </c>
      <c r="H153" t="s">
        <v>620</v>
      </c>
      <c r="I153" t="s">
        <v>258</v>
      </c>
      <c r="J153" t="s">
        <v>621</v>
      </c>
      <c r="K153" t="str">
        <f>INDEX(PUNT_SeasonAVG!I:I,MATCH($B153,PUNT_SeasonAVG!$I:$I,0))</f>
        <v>Dillon Brooks</v>
      </c>
      <c r="L153" t="str">
        <f>INDEX(PUNT_SeasonAVG!K:K,MATCH($B153,PUNT_SeasonAVG!$I:$I,0))</f>
        <v>MEM</v>
      </c>
      <c r="M153" s="5">
        <f>INDEX(PUNT_SeasonAVG!B:B,MATCH($B153,PUNT_SeasonAVG!$I:$I,0))</f>
        <v>111</v>
      </c>
      <c r="N153" s="5">
        <f>INDEX(PUNT_L10gamesAVG!B:B,MATCH($B153,PUNT_L10gamesAVG!$I:$I,0))</f>
        <v>156</v>
      </c>
      <c r="O153" s="5">
        <f>INDEX(PUNT_L5gamesAVG!B:B,MATCH($B153,PUNT_L5gamesAVG!$I:$I,0))</f>
        <v>200</v>
      </c>
    </row>
    <row r="154" spans="1:15" x14ac:dyDescent="0.2">
      <c r="A154">
        <v>4800</v>
      </c>
      <c r="B154" t="s">
        <v>400</v>
      </c>
      <c r="C154" t="s">
        <v>686</v>
      </c>
      <c r="D154" t="s">
        <v>670</v>
      </c>
      <c r="E154" t="s">
        <v>316</v>
      </c>
      <c r="F154" t="s">
        <v>688</v>
      </c>
      <c r="G154">
        <v>14</v>
      </c>
      <c r="H154" t="s">
        <v>258</v>
      </c>
      <c r="I154" t="s">
        <v>258</v>
      </c>
      <c r="J154" t="s">
        <v>621</v>
      </c>
      <c r="K154" t="str">
        <f>INDEX(PUNT_SeasonAVG!I:I,MATCH($B154,PUNT_SeasonAVG!$I:$I,0))</f>
        <v>Ish Smith</v>
      </c>
      <c r="L154" t="str">
        <f>INDEX(PUNT_SeasonAVG!K:K,MATCH($B154,PUNT_SeasonAVG!$I:$I,0))</f>
        <v>WAS</v>
      </c>
      <c r="M154" s="5">
        <f>INDEX(PUNT_SeasonAVG!B:B,MATCH($B154,PUNT_SeasonAVG!$I:$I,0))</f>
        <v>180</v>
      </c>
      <c r="N154" s="5">
        <f>INDEX(PUNT_L10gamesAVG!B:B,MATCH($B154,PUNT_L10gamesAVG!$I:$I,0))</f>
        <v>157</v>
      </c>
      <c r="O154" s="5">
        <f>INDEX(PUNT_L5gamesAVG!B:B,MATCH($B154,PUNT_L5gamesAVG!$I:$I,0))</f>
        <v>96</v>
      </c>
    </row>
    <row r="155" spans="1:15" x14ac:dyDescent="0.2">
      <c r="A155">
        <v>4651</v>
      </c>
      <c r="B155" t="s">
        <v>199</v>
      </c>
      <c r="C155" t="s">
        <v>654</v>
      </c>
      <c r="D155" t="s">
        <v>684</v>
      </c>
      <c r="E155" t="s">
        <v>295</v>
      </c>
      <c r="F155" t="s">
        <v>42</v>
      </c>
      <c r="G155">
        <v>14</v>
      </c>
      <c r="H155" t="s">
        <v>620</v>
      </c>
      <c r="I155" t="s">
        <v>258</v>
      </c>
      <c r="J155" t="s">
        <v>621</v>
      </c>
      <c r="K155" t="str">
        <f>INDEX(PUNT_SeasonAVG!I:I,MATCH($B155,PUNT_SeasonAVG!$I:$I,0))</f>
        <v>Danny Green</v>
      </c>
      <c r="L155" t="str">
        <f>INDEX(PUNT_SeasonAVG!K:K,MATCH($B155,PUNT_SeasonAVG!$I:$I,0))</f>
        <v>LAL</v>
      </c>
      <c r="M155" s="5">
        <f>INDEX(PUNT_SeasonAVG!B:B,MATCH($B155,PUNT_SeasonAVG!$I:$I,0))</f>
        <v>131</v>
      </c>
      <c r="N155" s="5">
        <f>INDEX(PUNT_L10gamesAVG!B:B,MATCH($B155,PUNT_L10gamesAVG!$I:$I,0))</f>
        <v>158</v>
      </c>
      <c r="O155" s="5">
        <f>INDEX(PUNT_L5gamesAVG!B:B,MATCH($B155,PUNT_L5gamesAVG!$I:$I,0))</f>
        <v>180</v>
      </c>
    </row>
    <row r="156" spans="1:15" x14ac:dyDescent="0.2">
      <c r="A156">
        <v>5651</v>
      </c>
      <c r="B156" t="s">
        <v>202</v>
      </c>
      <c r="C156" t="s">
        <v>45</v>
      </c>
      <c r="D156" t="s">
        <v>1018</v>
      </c>
      <c r="E156" t="s">
        <v>306</v>
      </c>
      <c r="F156" t="s">
        <v>715</v>
      </c>
      <c r="G156">
        <v>22</v>
      </c>
      <c r="H156" t="s">
        <v>620</v>
      </c>
      <c r="I156" t="s">
        <v>258</v>
      </c>
      <c r="J156" t="s">
        <v>621</v>
      </c>
      <c r="K156" t="str">
        <f>INDEX(PUNT_SeasonAVG!I:I,MATCH($B156,PUNT_SeasonAVG!$I:$I,0))</f>
        <v>Caris LeVert</v>
      </c>
      <c r="L156" t="str">
        <f>INDEX(PUNT_SeasonAVG!K:K,MATCH($B156,PUNT_SeasonAVG!$I:$I,0))</f>
        <v>BKN</v>
      </c>
      <c r="M156" s="5">
        <f>INDEX(PUNT_SeasonAVG!B:B,MATCH($B156,PUNT_SeasonAVG!$I:$I,0))</f>
        <v>147</v>
      </c>
      <c r="N156" s="5">
        <f>INDEX(PUNT_L10gamesAVG!B:B,MATCH($B156,PUNT_L10gamesAVG!$I:$I,0))</f>
        <v>159</v>
      </c>
      <c r="O156" s="5">
        <f>INDEX(PUNT_L5gamesAVG!B:B,MATCH($B156,PUNT_L5gamesAVG!$I:$I,0))</f>
        <v>188</v>
      </c>
    </row>
    <row r="157" spans="1:15" x14ac:dyDescent="0.2">
      <c r="A157">
        <v>5102</v>
      </c>
      <c r="B157" t="s">
        <v>213</v>
      </c>
      <c r="C157" t="s">
        <v>648</v>
      </c>
      <c r="D157" t="s">
        <v>862</v>
      </c>
      <c r="E157" t="s">
        <v>327</v>
      </c>
      <c r="F157" t="s">
        <v>632</v>
      </c>
      <c r="G157">
        <v>24</v>
      </c>
      <c r="H157" t="s">
        <v>620</v>
      </c>
      <c r="I157" t="s">
        <v>258</v>
      </c>
      <c r="J157" t="s">
        <v>621</v>
      </c>
      <c r="K157" t="str">
        <f>INDEX(PUNT_SeasonAVG!I:I,MATCH($B157,PUNT_SeasonAVG!$I:$I,0))</f>
        <v>Kent Bazemore</v>
      </c>
      <c r="L157" t="str">
        <f>INDEX(PUNT_SeasonAVG!K:K,MATCH($B157,PUNT_SeasonAVG!$I:$I,0))</f>
        <v>POR</v>
      </c>
      <c r="M157" s="5">
        <f>INDEX(PUNT_SeasonAVG!B:B,MATCH($B157,PUNT_SeasonAVG!$I:$I,0))</f>
        <v>160</v>
      </c>
      <c r="N157" s="5">
        <f>INDEX(PUNT_L10gamesAVG!B:B,MATCH($B157,PUNT_L10gamesAVG!$I:$I,0))</f>
        <v>160</v>
      </c>
      <c r="O157" s="5">
        <f>INDEX(PUNT_L5gamesAVG!B:B,MATCH($B157,PUNT_L5gamesAVG!$I:$I,0))</f>
        <v>209</v>
      </c>
    </row>
    <row r="158" spans="1:15" x14ac:dyDescent="0.2">
      <c r="A158">
        <v>5357</v>
      </c>
      <c r="B158" t="s">
        <v>180</v>
      </c>
      <c r="C158" t="s">
        <v>623</v>
      </c>
      <c r="D158" t="s">
        <v>935</v>
      </c>
      <c r="E158" t="s">
        <v>304</v>
      </c>
      <c r="F158" t="s">
        <v>671</v>
      </c>
      <c r="G158">
        <v>8</v>
      </c>
      <c r="H158" t="s">
        <v>258</v>
      </c>
      <c r="I158" t="s">
        <v>258</v>
      </c>
      <c r="J158" t="s">
        <v>621</v>
      </c>
      <c r="K158" t="str">
        <f>INDEX(PUNT_SeasonAVG!I:I,MATCH($B158,PUNT_SeasonAVG!$I:$I,0))</f>
        <v>Jordan Clarkson</v>
      </c>
      <c r="L158" t="str">
        <f>INDEX(PUNT_SeasonAVG!K:K,MATCH($B158,PUNT_SeasonAVG!$I:$I,0))</f>
        <v>CLE</v>
      </c>
      <c r="M158" s="5">
        <f>INDEX(PUNT_SeasonAVG!B:B,MATCH($B158,PUNT_SeasonAVG!$I:$I,0))</f>
        <v>125</v>
      </c>
      <c r="N158" s="5">
        <f>INDEX(PUNT_L10gamesAVG!B:B,MATCH($B158,PUNT_L10gamesAVG!$I:$I,0))</f>
        <v>162</v>
      </c>
      <c r="O158" s="5">
        <f>INDEX(PUNT_L5gamesAVG!B:B,MATCH($B158,PUNT_L5gamesAVG!$I:$I,0))</f>
        <v>169</v>
      </c>
    </row>
    <row r="159" spans="1:15" x14ac:dyDescent="0.2">
      <c r="A159">
        <v>6174</v>
      </c>
      <c r="B159" t="s">
        <v>147</v>
      </c>
      <c r="C159" t="s">
        <v>630</v>
      </c>
      <c r="D159" t="s">
        <v>1397</v>
      </c>
      <c r="E159" t="s">
        <v>297</v>
      </c>
      <c r="F159" t="s">
        <v>678</v>
      </c>
      <c r="G159">
        <v>25</v>
      </c>
      <c r="H159" t="s">
        <v>259</v>
      </c>
      <c r="I159" t="s">
        <v>259</v>
      </c>
      <c r="J159" t="s">
        <v>611</v>
      </c>
      <c r="K159" t="str">
        <f>INDEX(PUNT_SeasonAVG!I:I,MATCH($B159,PUNT_SeasonAVG!$I:$I,0))</f>
        <v>PJ Washington</v>
      </c>
      <c r="L159" t="str">
        <f>INDEX(PUNT_SeasonAVG!K:K,MATCH($B159,PUNT_SeasonAVG!$I:$I,0))</f>
        <v>CHA</v>
      </c>
      <c r="M159" s="5">
        <f>INDEX(PUNT_SeasonAVG!B:B,MATCH($B159,PUNT_SeasonAVG!$I:$I,0))</f>
        <v>122</v>
      </c>
      <c r="N159" s="5">
        <f>INDEX(PUNT_L10gamesAVG!B:B,MATCH($B159,PUNT_L10gamesAVG!$I:$I,0))</f>
        <v>163</v>
      </c>
      <c r="O159" s="5">
        <f>INDEX(PUNT_L5gamesAVG!B:B,MATCH($B159,PUNT_L5gamesAVG!$I:$I,0))</f>
        <v>207</v>
      </c>
    </row>
    <row r="160" spans="1:15" x14ac:dyDescent="0.2">
      <c r="A160">
        <v>4203</v>
      </c>
      <c r="B160" t="s">
        <v>235</v>
      </c>
      <c r="C160" t="s">
        <v>623</v>
      </c>
      <c r="D160" t="s">
        <v>712</v>
      </c>
      <c r="E160" t="s">
        <v>315</v>
      </c>
      <c r="F160" t="s">
        <v>662</v>
      </c>
      <c r="G160">
        <v>5</v>
      </c>
      <c r="H160" t="s">
        <v>258</v>
      </c>
      <c r="I160" t="s">
        <v>258</v>
      </c>
      <c r="J160" t="s">
        <v>621</v>
      </c>
      <c r="K160" t="str">
        <f>INDEX(PUNT_SeasonAVG!I:I,MATCH($B160,PUNT_SeasonAVG!$I:$I,0))</f>
        <v>J.J. Barea</v>
      </c>
      <c r="L160" t="str">
        <f>INDEX(PUNT_SeasonAVG!K:K,MATCH($B160,PUNT_SeasonAVG!$I:$I,0))</f>
        <v>DAL</v>
      </c>
      <c r="M160" s="5">
        <f>INDEX(PUNT_SeasonAVG!B:B,MATCH($B160,PUNT_SeasonAVG!$I:$I,0))</f>
        <v>153</v>
      </c>
      <c r="N160" s="5">
        <f>INDEX(PUNT_L10gamesAVG!B:B,MATCH($B160,PUNT_L10gamesAVG!$I:$I,0))</f>
        <v>164</v>
      </c>
      <c r="O160" s="5">
        <f>INDEX(PUNT_L5gamesAVG!B:B,MATCH($B160,PUNT_L5gamesAVG!$I:$I,0))</f>
        <v>176</v>
      </c>
    </row>
    <row r="161" spans="1:15" x14ac:dyDescent="0.2">
      <c r="A161">
        <v>5835</v>
      </c>
      <c r="B161" t="s">
        <v>366</v>
      </c>
      <c r="C161" t="s">
        <v>623</v>
      </c>
      <c r="D161" t="s">
        <v>1104</v>
      </c>
      <c r="E161" t="s">
        <v>306</v>
      </c>
      <c r="F161" t="s">
        <v>715</v>
      </c>
      <c r="G161">
        <v>31</v>
      </c>
      <c r="H161" t="s">
        <v>633</v>
      </c>
      <c r="I161" t="s">
        <v>259</v>
      </c>
      <c r="J161" t="s">
        <v>611</v>
      </c>
      <c r="K161" t="str">
        <f>INDEX(PUNT_SeasonAVG!I:I,MATCH($B161,PUNT_SeasonAVG!$I:$I,0))</f>
        <v>Jarrett Allen</v>
      </c>
      <c r="L161" t="str">
        <f>INDEX(PUNT_SeasonAVG!K:K,MATCH($B161,PUNT_SeasonAVG!$I:$I,0))</f>
        <v>BKN</v>
      </c>
      <c r="M161" s="5">
        <f>INDEX(PUNT_SeasonAVG!B:B,MATCH($B161,PUNT_SeasonAVG!$I:$I,0))</f>
        <v>179</v>
      </c>
      <c r="N161" s="5">
        <f>INDEX(PUNT_L10gamesAVG!B:B,MATCH($B161,PUNT_L10gamesAVG!$I:$I,0))</f>
        <v>165</v>
      </c>
      <c r="O161" s="5">
        <f>INDEX(PUNT_L5gamesAVG!B:B,MATCH($B161,PUNT_L5gamesAVG!$I:$I,0))</f>
        <v>125</v>
      </c>
    </row>
    <row r="162" spans="1:15" x14ac:dyDescent="0.2">
      <c r="A162">
        <v>6280</v>
      </c>
      <c r="B162" t="s">
        <v>450</v>
      </c>
      <c r="C162" t="s">
        <v>626</v>
      </c>
      <c r="D162" t="s">
        <v>790</v>
      </c>
      <c r="E162" t="s">
        <v>291</v>
      </c>
      <c r="F162" t="s">
        <v>708</v>
      </c>
      <c r="G162">
        <v>0</v>
      </c>
      <c r="H162" t="s">
        <v>258</v>
      </c>
      <c r="I162" t="s">
        <v>258</v>
      </c>
      <c r="J162" t="s">
        <v>621</v>
      </c>
      <c r="K162" t="str">
        <f>INDEX(PUNT_SeasonAVG!I:I,MATCH($B162,PUNT_SeasonAVG!$I:$I,0))</f>
        <v>Terence Davis</v>
      </c>
      <c r="L162" t="str">
        <f>INDEX(PUNT_SeasonAVG!K:K,MATCH($B162,PUNT_SeasonAVG!$I:$I,0))</f>
        <v>TOR</v>
      </c>
      <c r="M162" s="5">
        <f>INDEX(PUNT_SeasonAVG!B:B,MATCH($B162,PUNT_SeasonAVG!$I:$I,0))</f>
        <v>229</v>
      </c>
      <c r="N162" s="5">
        <f>INDEX(PUNT_L10gamesAVG!B:B,MATCH($B162,PUNT_L10gamesAVG!$I:$I,0))</f>
        <v>166</v>
      </c>
      <c r="O162" s="5">
        <f>INDEX(PUNT_L5gamesAVG!B:B,MATCH($B162,PUNT_L5gamesAVG!$I:$I,0))</f>
        <v>130</v>
      </c>
    </row>
    <row r="163" spans="1:15" x14ac:dyDescent="0.2">
      <c r="A163">
        <v>6031</v>
      </c>
      <c r="B163" t="s">
        <v>233</v>
      </c>
      <c r="C163" t="s">
        <v>623</v>
      </c>
      <c r="D163" t="s">
        <v>1205</v>
      </c>
      <c r="E163" t="s">
        <v>307</v>
      </c>
      <c r="F163" t="s">
        <v>745</v>
      </c>
      <c r="G163">
        <v>20</v>
      </c>
      <c r="H163" t="s">
        <v>258</v>
      </c>
      <c r="I163" t="s">
        <v>258</v>
      </c>
      <c r="J163" t="s">
        <v>621</v>
      </c>
      <c r="K163" t="str">
        <f>INDEX(PUNT_SeasonAVG!I:I,MATCH($B163,PUNT_SeasonAVG!$I:$I,0))</f>
        <v>Josh Okogie</v>
      </c>
      <c r="L163" t="str">
        <f>INDEX(PUNT_SeasonAVG!K:K,MATCH($B163,PUNT_SeasonAVG!$I:$I,0))</f>
        <v>MIN</v>
      </c>
      <c r="M163" s="5">
        <f>INDEX(PUNT_SeasonAVG!B:B,MATCH($B163,PUNT_SeasonAVG!$I:$I,0))</f>
        <v>169</v>
      </c>
      <c r="N163" s="5">
        <f>INDEX(PUNT_L10gamesAVG!B:B,MATCH($B163,PUNT_L10gamesAVG!$I:$I,0))</f>
        <v>167</v>
      </c>
      <c r="O163" s="5">
        <f>INDEX(PUNT_L5gamesAVG!B:B,MATCH($B163,PUNT_L5gamesAVG!$I:$I,0))</f>
        <v>182</v>
      </c>
    </row>
    <row r="164" spans="1:15" x14ac:dyDescent="0.2">
      <c r="A164">
        <v>4969</v>
      </c>
      <c r="B164" t="s">
        <v>419</v>
      </c>
      <c r="C164" t="s">
        <v>741</v>
      </c>
      <c r="D164" t="s">
        <v>834</v>
      </c>
      <c r="E164" t="s">
        <v>313</v>
      </c>
      <c r="F164" t="s">
        <v>788</v>
      </c>
      <c r="G164">
        <v>9</v>
      </c>
      <c r="H164" t="s">
        <v>258</v>
      </c>
      <c r="I164" t="s">
        <v>258</v>
      </c>
      <c r="J164" t="s">
        <v>621</v>
      </c>
      <c r="K164" t="str">
        <f>INDEX(PUNT_SeasonAVG!I:I,MATCH($B164,PUNT_SeasonAVG!$I:$I,0))</f>
        <v>Brad Wanamaker</v>
      </c>
      <c r="L164" t="str">
        <f>INDEX(PUNT_SeasonAVG!K:K,MATCH($B164,PUNT_SeasonAVG!$I:$I,0))</f>
        <v>BOS</v>
      </c>
      <c r="M164" s="5">
        <f>INDEX(PUNT_SeasonAVG!B:B,MATCH($B164,PUNT_SeasonAVG!$I:$I,0))</f>
        <v>216</v>
      </c>
      <c r="N164" s="5">
        <f>INDEX(PUNT_L10gamesAVG!B:B,MATCH($B164,PUNT_L10gamesAVG!$I:$I,0))</f>
        <v>168</v>
      </c>
      <c r="O164" s="5">
        <f>INDEX(PUNT_L5gamesAVG!B:B,MATCH($B164,PUNT_L5gamesAVG!$I:$I,0))</f>
        <v>157</v>
      </c>
    </row>
    <row r="165" spans="1:15" x14ac:dyDescent="0.2">
      <c r="A165">
        <v>6167</v>
      </c>
      <c r="B165" t="s">
        <v>241</v>
      </c>
      <c r="C165" t="s">
        <v>654</v>
      </c>
      <c r="D165" t="s">
        <v>1392</v>
      </c>
      <c r="E165" t="s">
        <v>304</v>
      </c>
      <c r="F165" t="s">
        <v>671</v>
      </c>
      <c r="G165">
        <v>10</v>
      </c>
      <c r="H165" t="s">
        <v>258</v>
      </c>
      <c r="I165" t="s">
        <v>258</v>
      </c>
      <c r="J165" t="s">
        <v>621</v>
      </c>
      <c r="K165" t="str">
        <f>INDEX(PUNT_SeasonAVG!I:I,MATCH($B165,PUNT_SeasonAVG!$I:$I,0))</f>
        <v>Darius Garland</v>
      </c>
      <c r="L165" t="str">
        <f>INDEX(PUNT_SeasonAVG!K:K,MATCH($B165,PUNT_SeasonAVG!$I:$I,0))</f>
        <v>CLE</v>
      </c>
      <c r="M165" s="5">
        <f>INDEX(PUNT_SeasonAVG!B:B,MATCH($B165,PUNT_SeasonAVG!$I:$I,0))</f>
        <v>181</v>
      </c>
      <c r="N165" s="5">
        <f>INDEX(PUNT_L10gamesAVG!B:B,MATCH($B165,PUNT_L10gamesAVG!$I:$I,0))</f>
        <v>169</v>
      </c>
      <c r="O165" s="5">
        <f>INDEX(PUNT_L5gamesAVG!B:B,MATCH($B165,PUNT_L5gamesAVG!$I:$I,0))</f>
        <v>181</v>
      </c>
    </row>
    <row r="166" spans="1:15" x14ac:dyDescent="0.2">
      <c r="A166">
        <v>4894</v>
      </c>
      <c r="B166" t="s">
        <v>237</v>
      </c>
      <c r="C166" t="s">
        <v>676</v>
      </c>
      <c r="D166" t="s">
        <v>814</v>
      </c>
      <c r="E166" t="s">
        <v>301</v>
      </c>
      <c r="F166" t="s">
        <v>636</v>
      </c>
      <c r="G166">
        <v>8</v>
      </c>
      <c r="H166" t="s">
        <v>633</v>
      </c>
      <c r="I166" t="s">
        <v>259</v>
      </c>
      <c r="J166" t="s">
        <v>621</v>
      </c>
      <c r="K166" t="str">
        <f>INDEX(PUNT_SeasonAVG!I:I,MATCH($B166,PUNT_SeasonAVG!$I:$I,0))</f>
        <v>Markieff Morris</v>
      </c>
      <c r="L166" t="str">
        <f>INDEX(PUNT_SeasonAVG!K:K,MATCH($B166,PUNT_SeasonAVG!$I:$I,0))</f>
        <v>DET</v>
      </c>
      <c r="M166" s="5">
        <f>INDEX(PUNT_SeasonAVG!B:B,MATCH($B166,PUNT_SeasonAVG!$I:$I,0))</f>
        <v>195</v>
      </c>
      <c r="N166" s="5">
        <f>INDEX(PUNT_L10gamesAVG!B:B,MATCH($B166,PUNT_L10gamesAVG!$I:$I,0))</f>
        <v>170</v>
      </c>
      <c r="O166" s="5">
        <f>INDEX(PUNT_L5gamesAVG!B:B,MATCH($B166,PUNT_L5gamesAVG!$I:$I,0))</f>
        <v>237</v>
      </c>
    </row>
    <row r="167" spans="1:15" x14ac:dyDescent="0.2">
      <c r="A167">
        <v>5142</v>
      </c>
      <c r="B167" t="s">
        <v>365</v>
      </c>
      <c r="C167" t="s">
        <v>623</v>
      </c>
      <c r="D167" t="s">
        <v>759</v>
      </c>
      <c r="E167" t="s">
        <v>300</v>
      </c>
      <c r="F167" t="s">
        <v>796</v>
      </c>
      <c r="G167">
        <v>8</v>
      </c>
      <c r="H167" t="s">
        <v>620</v>
      </c>
      <c r="I167" t="s">
        <v>258</v>
      </c>
      <c r="J167" t="s">
        <v>621</v>
      </c>
      <c r="K167" t="str">
        <f>INDEX(PUNT_SeasonAVG!I:I,MATCH($B167,PUNT_SeasonAVG!$I:$I,0))</f>
        <v>Justin Holiday</v>
      </c>
      <c r="L167" t="str">
        <f>INDEX(PUNT_SeasonAVG!K:K,MATCH($B167,PUNT_SeasonAVG!$I:$I,0))</f>
        <v>IND</v>
      </c>
      <c r="M167" s="5">
        <f>INDEX(PUNT_SeasonAVG!B:B,MATCH($B167,PUNT_SeasonAVG!$I:$I,0))</f>
        <v>173</v>
      </c>
      <c r="N167" s="5">
        <f>INDEX(PUNT_L10gamesAVG!B:B,MATCH($B167,PUNT_L10gamesAVG!$I:$I,0))</f>
        <v>171</v>
      </c>
      <c r="O167" s="5">
        <f>INDEX(PUNT_L5gamesAVG!B:B,MATCH($B167,PUNT_L5gamesAVG!$I:$I,0))</f>
        <v>127</v>
      </c>
    </row>
    <row r="168" spans="1:15" x14ac:dyDescent="0.2">
      <c r="A168">
        <v>5678</v>
      </c>
      <c r="B168" t="s">
        <v>224</v>
      </c>
      <c r="C168" t="s">
        <v>623</v>
      </c>
      <c r="D168" t="s">
        <v>1039</v>
      </c>
      <c r="E168" t="s">
        <v>307</v>
      </c>
      <c r="F168" t="s">
        <v>745</v>
      </c>
      <c r="G168">
        <v>10</v>
      </c>
      <c r="H168" t="s">
        <v>259</v>
      </c>
      <c r="I168" t="s">
        <v>259</v>
      </c>
      <c r="J168" t="s">
        <v>621</v>
      </c>
      <c r="K168" t="str">
        <f>INDEX(PUNT_SeasonAVG!I:I,MATCH($B168,PUNT_SeasonAVG!$I:$I,0))</f>
        <v>Jake Layman</v>
      </c>
      <c r="L168" t="str">
        <f>INDEX(PUNT_SeasonAVG!K:K,MATCH($B168,PUNT_SeasonAVG!$I:$I,0))</f>
        <v>MIN</v>
      </c>
      <c r="M168" s="5">
        <f>INDEX(PUNT_SeasonAVG!B:B,MATCH($B168,PUNT_SeasonAVG!$I:$I,0))</f>
        <v>184</v>
      </c>
      <c r="N168" s="5">
        <f>INDEX(PUNT_L10gamesAVG!B:B,MATCH($B168,PUNT_L10gamesAVG!$I:$I,0))</f>
        <v>173</v>
      </c>
      <c r="O168" s="5">
        <f>INDEX(PUNT_L5gamesAVG!B:B,MATCH($B168,PUNT_L5gamesAVG!$I:$I,0))</f>
        <v>197</v>
      </c>
    </row>
    <row r="169" spans="1:15" x14ac:dyDescent="0.2">
      <c r="A169">
        <v>4487</v>
      </c>
      <c r="B169" t="s">
        <v>375</v>
      </c>
      <c r="C169" t="s">
        <v>638</v>
      </c>
      <c r="D169" t="s">
        <v>750</v>
      </c>
      <c r="E169" t="s">
        <v>297</v>
      </c>
      <c r="F169" t="s">
        <v>678</v>
      </c>
      <c r="G169">
        <v>5</v>
      </c>
      <c r="H169" t="s">
        <v>620</v>
      </c>
      <c r="I169" t="s">
        <v>258</v>
      </c>
      <c r="J169" t="s">
        <v>621</v>
      </c>
      <c r="K169" t="str">
        <f>INDEX(PUNT_SeasonAVG!I:I,MATCH($B169,PUNT_SeasonAVG!$I:$I,0))</f>
        <v>Nicolas Batum</v>
      </c>
      <c r="L169" t="str">
        <f>INDEX(PUNT_SeasonAVG!K:K,MATCH($B169,PUNT_SeasonAVG!$I:$I,0))</f>
        <v>CHA</v>
      </c>
      <c r="M169" s="5">
        <f>INDEX(PUNT_SeasonAVG!B:B,MATCH($B169,PUNT_SeasonAVG!$I:$I,0))</f>
        <v>164</v>
      </c>
      <c r="N169" s="5">
        <f>INDEX(PUNT_L10gamesAVG!B:B,MATCH($B169,PUNT_L10gamesAVG!$I:$I,0))</f>
        <v>174</v>
      </c>
      <c r="O169" s="5">
        <f>INDEX(PUNT_L5gamesAVG!B:B,MATCH($B169,PUNT_L5gamesAVG!$I:$I,0))</f>
        <v>163</v>
      </c>
    </row>
    <row r="170" spans="1:15" x14ac:dyDescent="0.2">
      <c r="A170">
        <v>5726</v>
      </c>
      <c r="B170" t="s">
        <v>204</v>
      </c>
      <c r="C170" t="s">
        <v>741</v>
      </c>
      <c r="D170" t="s">
        <v>1066</v>
      </c>
      <c r="E170" t="s">
        <v>318</v>
      </c>
      <c r="F170" t="s">
        <v>700</v>
      </c>
      <c r="G170">
        <v>11</v>
      </c>
      <c r="H170" t="s">
        <v>258</v>
      </c>
      <c r="I170" t="s">
        <v>258</v>
      </c>
      <c r="J170" t="s">
        <v>621</v>
      </c>
      <c r="K170" t="str">
        <f>INDEX(PUNT_SeasonAVG!I:I,MATCH($B170,PUNT_SeasonAVG!$I:$I,0))</f>
        <v>Bryn Forbes</v>
      </c>
      <c r="L170" t="str">
        <f>INDEX(PUNT_SeasonAVG!K:K,MATCH($B170,PUNT_SeasonAVG!$I:$I,0))</f>
        <v>SAS</v>
      </c>
      <c r="M170" s="5">
        <f>INDEX(PUNT_SeasonAVG!B:B,MATCH($B170,PUNT_SeasonAVG!$I:$I,0))</f>
        <v>152</v>
      </c>
      <c r="N170" s="5">
        <f>INDEX(PUNT_L10gamesAVG!B:B,MATCH($B170,PUNT_L10gamesAVG!$I:$I,0))</f>
        <v>175</v>
      </c>
      <c r="O170" s="5">
        <f>INDEX(PUNT_L5gamesAVG!B:B,MATCH($B170,PUNT_L5gamesAVG!$I:$I,0))</f>
        <v>196</v>
      </c>
    </row>
    <row r="171" spans="1:15" x14ac:dyDescent="0.2">
      <c r="A171">
        <v>5905</v>
      </c>
      <c r="B171" t="s">
        <v>247</v>
      </c>
      <c r="C171" t="s">
        <v>681</v>
      </c>
      <c r="D171" t="s">
        <v>1164</v>
      </c>
      <c r="E171" t="s">
        <v>321</v>
      </c>
      <c r="F171" t="s">
        <v>718</v>
      </c>
      <c r="G171">
        <v>23</v>
      </c>
      <c r="H171" t="s">
        <v>259</v>
      </c>
      <c r="I171" t="s">
        <v>259</v>
      </c>
      <c r="J171" t="s">
        <v>621</v>
      </c>
      <c r="K171" t="str">
        <f>INDEX(PUNT_SeasonAVG!I:I,MATCH($B171,PUNT_SeasonAVG!$I:$I,0))</f>
        <v>Royce O'Neale</v>
      </c>
      <c r="L171" t="str">
        <f>INDEX(PUNT_SeasonAVG!K:K,MATCH($B171,PUNT_SeasonAVG!$I:$I,0))</f>
        <v>UTA</v>
      </c>
      <c r="M171" s="5">
        <f>INDEX(PUNT_SeasonAVG!B:B,MATCH($B171,PUNT_SeasonAVG!$I:$I,0))</f>
        <v>187</v>
      </c>
      <c r="N171" s="5">
        <f>INDEX(PUNT_L10gamesAVG!B:B,MATCH($B171,PUNT_L10gamesAVG!$I:$I,0))</f>
        <v>176</v>
      </c>
      <c r="O171" s="5">
        <f>INDEX(PUNT_L5gamesAVG!B:B,MATCH($B171,PUNT_L5gamesAVG!$I:$I,0))</f>
        <v>223</v>
      </c>
    </row>
    <row r="172" spans="1:15" x14ac:dyDescent="0.2">
      <c r="A172">
        <v>4660</v>
      </c>
      <c r="B172" t="s">
        <v>223</v>
      </c>
      <c r="C172" t="s">
        <v>630</v>
      </c>
      <c r="D172" t="s">
        <v>775</v>
      </c>
      <c r="E172" t="s">
        <v>318</v>
      </c>
      <c r="F172" t="s">
        <v>700</v>
      </c>
      <c r="G172">
        <v>8</v>
      </c>
      <c r="H172" t="s">
        <v>258</v>
      </c>
      <c r="I172" t="s">
        <v>258</v>
      </c>
      <c r="J172" t="s">
        <v>621</v>
      </c>
      <c r="K172" t="str">
        <f>INDEX(PUNT_SeasonAVG!I:I,MATCH($B172,PUNT_SeasonAVG!$I:$I,0))</f>
        <v>Patty Mills</v>
      </c>
      <c r="L172" t="str">
        <f>INDEX(PUNT_SeasonAVG!K:K,MATCH($B172,PUNT_SeasonAVG!$I:$I,0))</f>
        <v>SAS</v>
      </c>
      <c r="M172" s="5">
        <f>INDEX(PUNT_SeasonAVG!B:B,MATCH($B172,PUNT_SeasonAVG!$I:$I,0))</f>
        <v>156</v>
      </c>
      <c r="N172" s="5">
        <f>INDEX(PUNT_L10gamesAVG!B:B,MATCH($B172,PUNT_L10gamesAVG!$I:$I,0))</f>
        <v>177</v>
      </c>
      <c r="O172" s="5">
        <f>INDEX(PUNT_L5gamesAVG!B:B,MATCH($B172,PUNT_L5gamesAVG!$I:$I,0))</f>
        <v>126</v>
      </c>
    </row>
    <row r="173" spans="1:15" x14ac:dyDescent="0.2">
      <c r="A173">
        <v>5194</v>
      </c>
      <c r="B173" t="s">
        <v>423</v>
      </c>
      <c r="C173" t="s">
        <v>626</v>
      </c>
      <c r="D173" t="s">
        <v>885</v>
      </c>
      <c r="E173" t="s">
        <v>315</v>
      </c>
      <c r="F173" t="s">
        <v>662</v>
      </c>
      <c r="G173">
        <v>11</v>
      </c>
      <c r="H173" t="s">
        <v>620</v>
      </c>
      <c r="I173" t="s">
        <v>258</v>
      </c>
      <c r="J173" t="s">
        <v>611</v>
      </c>
      <c r="K173" t="str">
        <f>INDEX(PUNT_SeasonAVG!I:I,MATCH($B173,PUNT_SeasonAVG!$I:$I,0))</f>
        <v>Tim Hardaway Jr.</v>
      </c>
      <c r="L173" t="str">
        <f>INDEX(PUNT_SeasonAVG!K:K,MATCH($B173,PUNT_SeasonAVG!$I:$I,0))</f>
        <v>DAL</v>
      </c>
      <c r="M173" s="5">
        <f>INDEX(PUNT_SeasonAVG!B:B,MATCH($B173,PUNT_SeasonAVG!$I:$I,0))</f>
        <v>204</v>
      </c>
      <c r="N173" s="5">
        <f>INDEX(PUNT_L10gamesAVG!B:B,MATCH($B173,PUNT_L10gamesAVG!$I:$I,0))</f>
        <v>178</v>
      </c>
      <c r="O173" s="5">
        <f>INDEX(PUNT_L5gamesAVG!B:B,MATCH($B173,PUNT_L5gamesAVG!$I:$I,0))</f>
        <v>101</v>
      </c>
    </row>
    <row r="174" spans="1:15" x14ac:dyDescent="0.2">
      <c r="A174">
        <v>5295</v>
      </c>
      <c r="B174" t="s">
        <v>178</v>
      </c>
      <c r="C174" t="s">
        <v>666</v>
      </c>
      <c r="D174" t="s">
        <v>738</v>
      </c>
      <c r="E174" t="s">
        <v>303</v>
      </c>
      <c r="F174" t="s">
        <v>740</v>
      </c>
      <c r="G174">
        <v>0</v>
      </c>
      <c r="H174" t="s">
        <v>259</v>
      </c>
      <c r="I174" t="s">
        <v>259</v>
      </c>
      <c r="J174" t="s">
        <v>611</v>
      </c>
      <c r="K174" t="str">
        <f>INDEX(PUNT_SeasonAVG!I:I,MATCH($B174,PUNT_SeasonAVG!$I:$I,0))</f>
        <v>Aaron Gordon</v>
      </c>
      <c r="L174" t="str">
        <f>INDEX(PUNT_SeasonAVG!K:K,MATCH($B174,PUNT_SeasonAVG!$I:$I,0))</f>
        <v>ORL</v>
      </c>
      <c r="M174" s="5">
        <f>INDEX(PUNT_SeasonAVG!B:B,MATCH($B174,PUNT_SeasonAVG!$I:$I,0))</f>
        <v>141</v>
      </c>
      <c r="N174" s="5">
        <f>INDEX(PUNT_L10gamesAVG!B:B,MATCH($B174,PUNT_L10gamesAVG!$I:$I,0))</f>
        <v>179</v>
      </c>
      <c r="O174" s="5">
        <f>INDEX(PUNT_L5gamesAVG!B:B,MATCH($B174,PUNT_L5gamesAVG!$I:$I,0))</f>
        <v>164</v>
      </c>
    </row>
    <row r="175" spans="1:15" x14ac:dyDescent="0.2">
      <c r="A175">
        <v>6030</v>
      </c>
      <c r="B175" t="s">
        <v>229</v>
      </c>
      <c r="C175" t="s">
        <v>648</v>
      </c>
      <c r="D175" t="s">
        <v>1204</v>
      </c>
      <c r="E175" t="s">
        <v>330</v>
      </c>
      <c r="F175" t="s">
        <v>619</v>
      </c>
      <c r="G175">
        <v>3</v>
      </c>
      <c r="H175" t="s">
        <v>258</v>
      </c>
      <c r="I175" t="s">
        <v>258</v>
      </c>
      <c r="J175" t="s">
        <v>621</v>
      </c>
      <c r="K175" t="str">
        <f>INDEX(PUNT_SeasonAVG!I:I,MATCH($B175,PUNT_SeasonAVG!$I:$I,0))</f>
        <v>Kevin Huerter</v>
      </c>
      <c r="L175" t="str">
        <f>INDEX(PUNT_SeasonAVG!K:K,MATCH($B175,PUNT_SeasonAVG!$I:$I,0))</f>
        <v>ATL</v>
      </c>
      <c r="M175" s="5">
        <f>INDEX(PUNT_SeasonAVG!B:B,MATCH($B175,PUNT_SeasonAVG!$I:$I,0))</f>
        <v>168</v>
      </c>
      <c r="N175" s="5">
        <f>INDEX(PUNT_L10gamesAVG!B:B,MATCH($B175,PUNT_L10gamesAVG!$I:$I,0))</f>
        <v>180</v>
      </c>
      <c r="O175" s="5">
        <f>INDEX(PUNT_L5gamesAVG!B:B,MATCH($B175,PUNT_L5gamesAVG!$I:$I,0))</f>
        <v>150</v>
      </c>
    </row>
    <row r="176" spans="1:15" x14ac:dyDescent="0.2">
      <c r="A176">
        <v>5482</v>
      </c>
      <c r="B176" t="s">
        <v>220</v>
      </c>
      <c r="C176" t="s">
        <v>741</v>
      </c>
      <c r="D176" t="s">
        <v>968</v>
      </c>
      <c r="E176" t="s">
        <v>319</v>
      </c>
      <c r="F176" t="s">
        <v>765</v>
      </c>
      <c r="G176">
        <v>1</v>
      </c>
      <c r="H176" t="s">
        <v>633</v>
      </c>
      <c r="I176" t="s">
        <v>259</v>
      </c>
      <c r="J176" t="s">
        <v>621</v>
      </c>
      <c r="K176" t="str">
        <f>INDEX(PUNT_SeasonAVG!I:I,MATCH($B176,PUNT_SeasonAVG!$I:$I,0))</f>
        <v>Bobby Portis</v>
      </c>
      <c r="L176" t="str">
        <f>INDEX(PUNT_SeasonAVG!K:K,MATCH($B176,PUNT_SeasonAVG!$I:$I,0))</f>
        <v>NYK</v>
      </c>
      <c r="M176" s="5">
        <f>INDEX(PUNT_SeasonAVG!B:B,MATCH($B176,PUNT_SeasonAVG!$I:$I,0))</f>
        <v>174</v>
      </c>
      <c r="N176" s="5">
        <f>INDEX(PUNT_L10gamesAVG!B:B,MATCH($B176,PUNT_L10gamesAVG!$I:$I,0))</f>
        <v>181</v>
      </c>
      <c r="O176" s="5">
        <f>INDEX(PUNT_L5gamesAVG!B:B,MATCH($B176,PUNT_L5gamesAVG!$I:$I,0))</f>
        <v>214</v>
      </c>
    </row>
    <row r="177" spans="1:15" x14ac:dyDescent="0.2">
      <c r="A177">
        <v>5158</v>
      </c>
      <c r="B177" t="s">
        <v>364</v>
      </c>
      <c r="C177" t="s">
        <v>741</v>
      </c>
      <c r="D177" t="s">
        <v>873</v>
      </c>
      <c r="E177" t="s">
        <v>332</v>
      </c>
      <c r="F177" t="s">
        <v>628</v>
      </c>
      <c r="G177">
        <v>16</v>
      </c>
      <c r="H177" t="s">
        <v>258</v>
      </c>
      <c r="I177" t="s">
        <v>258</v>
      </c>
      <c r="J177" t="s">
        <v>621</v>
      </c>
      <c r="K177" t="str">
        <f>INDEX(PUNT_SeasonAVG!I:I,MATCH($B177,PUNT_SeasonAVG!$I:$I,0))</f>
        <v>Ben McLemore</v>
      </c>
      <c r="L177" t="str">
        <f>INDEX(PUNT_SeasonAVG!K:K,MATCH($B177,PUNT_SeasonAVG!$I:$I,0))</f>
        <v>HOU</v>
      </c>
      <c r="M177" s="5">
        <f>INDEX(PUNT_SeasonAVG!B:B,MATCH($B177,PUNT_SeasonAVG!$I:$I,0))</f>
        <v>231</v>
      </c>
      <c r="N177" s="5">
        <f>INDEX(PUNT_L10gamesAVG!B:B,MATCH($B177,PUNT_L10gamesAVG!$I:$I,0))</f>
        <v>182</v>
      </c>
      <c r="O177" s="5">
        <f>INDEX(PUNT_L5gamesAVG!B:B,MATCH($B177,PUNT_L5gamesAVG!$I:$I,0))</f>
        <v>203</v>
      </c>
    </row>
    <row r="178" spans="1:15" x14ac:dyDescent="0.2">
      <c r="A178">
        <v>5824</v>
      </c>
      <c r="B178" t="s">
        <v>363</v>
      </c>
      <c r="C178" t="s">
        <v>676</v>
      </c>
      <c r="D178" t="s">
        <v>1094</v>
      </c>
      <c r="E178" t="s">
        <v>297</v>
      </c>
      <c r="F178" t="s">
        <v>678</v>
      </c>
      <c r="G178">
        <v>1</v>
      </c>
      <c r="H178" t="s">
        <v>258</v>
      </c>
      <c r="I178" t="s">
        <v>258</v>
      </c>
      <c r="J178" t="s">
        <v>621</v>
      </c>
      <c r="K178" t="str">
        <f>INDEX(PUNT_SeasonAVG!I:I,MATCH($B178,PUNT_SeasonAVG!$I:$I,0))</f>
        <v>Malik Monk</v>
      </c>
      <c r="L178" t="str">
        <f>INDEX(PUNT_SeasonAVG!K:K,MATCH($B178,PUNT_SeasonAVG!$I:$I,0))</f>
        <v>CHA</v>
      </c>
      <c r="M178" s="5">
        <f>INDEX(PUNT_SeasonAVG!B:B,MATCH($B178,PUNT_SeasonAVG!$I:$I,0))</f>
        <v>225</v>
      </c>
      <c r="N178" s="5">
        <f>INDEX(PUNT_L10gamesAVG!B:B,MATCH($B178,PUNT_L10gamesAVG!$I:$I,0))</f>
        <v>183</v>
      </c>
      <c r="O178" s="5">
        <f>INDEX(PUNT_L5gamesAVG!B:B,MATCH($B178,PUNT_L5gamesAVG!$I:$I,0))</f>
        <v>204</v>
      </c>
    </row>
    <row r="179" spans="1:15" x14ac:dyDescent="0.2">
      <c r="A179">
        <v>6209</v>
      </c>
      <c r="B179" t="s">
        <v>182</v>
      </c>
      <c r="C179" t="s">
        <v>741</v>
      </c>
      <c r="D179" t="s">
        <v>1409</v>
      </c>
      <c r="E179" t="s">
        <v>310</v>
      </c>
      <c r="F179" t="s">
        <v>668</v>
      </c>
      <c r="G179">
        <v>15</v>
      </c>
      <c r="H179" t="s">
        <v>633</v>
      </c>
      <c r="I179" t="s">
        <v>259</v>
      </c>
      <c r="J179" t="s">
        <v>611</v>
      </c>
      <c r="K179" t="str">
        <f>INDEX(PUNT_SeasonAVG!I:I,MATCH($B179,PUNT_SeasonAVG!$I:$I,0))</f>
        <v>Brandon Clarke</v>
      </c>
      <c r="L179" t="str">
        <f>INDEX(PUNT_SeasonAVG!K:K,MATCH($B179,PUNT_SeasonAVG!$I:$I,0))</f>
        <v>MEM</v>
      </c>
      <c r="M179" s="5">
        <f>INDEX(PUNT_SeasonAVG!B:B,MATCH($B179,PUNT_SeasonAVG!$I:$I,0))</f>
        <v>139</v>
      </c>
      <c r="N179" s="5">
        <f>INDEX(PUNT_L10gamesAVG!B:B,MATCH($B179,PUNT_L10gamesAVG!$I:$I,0))</f>
        <v>184</v>
      </c>
      <c r="O179" s="5">
        <f>INDEX(PUNT_L5gamesAVG!B:B,MATCH($B179,PUNT_L5gamesAVG!$I:$I,0))</f>
        <v>194</v>
      </c>
    </row>
    <row r="180" spans="1:15" x14ac:dyDescent="0.2">
      <c r="A180">
        <v>6021</v>
      </c>
      <c r="B180" t="s">
        <v>390</v>
      </c>
      <c r="C180" t="s">
        <v>676</v>
      </c>
      <c r="D180" t="s">
        <v>1198</v>
      </c>
      <c r="E180" t="s">
        <v>324</v>
      </c>
      <c r="F180" t="s">
        <v>625</v>
      </c>
      <c r="G180">
        <v>25</v>
      </c>
      <c r="H180" t="s">
        <v>620</v>
      </c>
      <c r="I180" t="s">
        <v>258</v>
      </c>
      <c r="J180" t="s">
        <v>621</v>
      </c>
      <c r="K180" t="str">
        <f>INDEX(PUNT_SeasonAVG!I:I,MATCH($B180,PUNT_SeasonAVG!$I:$I,0))</f>
        <v>Mikal Bridges</v>
      </c>
      <c r="L180" t="str">
        <f>INDEX(PUNT_SeasonAVG!K:K,MATCH($B180,PUNT_SeasonAVG!$I:$I,0))</f>
        <v>PHO</v>
      </c>
      <c r="M180" s="5">
        <f>INDEX(PUNT_SeasonAVG!B:B,MATCH($B180,PUNT_SeasonAVG!$I:$I,0))</f>
        <v>194</v>
      </c>
      <c r="N180" s="5">
        <f>INDEX(PUNT_L10gamesAVG!B:B,MATCH($B180,PUNT_L10gamesAVG!$I:$I,0))</f>
        <v>185</v>
      </c>
      <c r="O180" s="5">
        <f>INDEX(PUNT_L5gamesAVG!B:B,MATCH($B180,PUNT_L5gamesAVG!$I:$I,0))</f>
        <v>137</v>
      </c>
    </row>
    <row r="181" spans="1:15" x14ac:dyDescent="0.2">
      <c r="A181">
        <v>5733</v>
      </c>
      <c r="B181" t="s">
        <v>251</v>
      </c>
      <c r="C181" t="s">
        <v>654</v>
      </c>
      <c r="D181" t="s">
        <v>748</v>
      </c>
      <c r="E181" t="s">
        <v>335</v>
      </c>
      <c r="F181" t="s">
        <v>659</v>
      </c>
      <c r="G181">
        <v>1</v>
      </c>
      <c r="H181" t="s">
        <v>258</v>
      </c>
      <c r="I181" t="s">
        <v>258</v>
      </c>
      <c r="J181" t="s">
        <v>621</v>
      </c>
      <c r="K181" t="str">
        <f>INDEX(PUNT_SeasonAVG!I:I,MATCH($B181,PUNT_SeasonAVG!$I:$I,0))</f>
        <v>Damion Lee</v>
      </c>
      <c r="L181" t="str">
        <f>INDEX(PUNT_SeasonAVG!K:K,MATCH($B181,PUNT_SeasonAVG!$I:$I,0))</f>
        <v>GSW</v>
      </c>
      <c r="M181" s="5">
        <f>INDEX(PUNT_SeasonAVG!B:B,MATCH($B181,PUNT_SeasonAVG!$I:$I,0))</f>
        <v>193</v>
      </c>
      <c r="N181" s="5">
        <f>INDEX(PUNT_L10gamesAVG!B:B,MATCH($B181,PUNT_L10gamesAVG!$I:$I,0))</f>
        <v>186</v>
      </c>
      <c r="O181" s="5">
        <f>INDEX(PUNT_L5gamesAVG!B:B,MATCH($B181,PUNT_L5gamesAVG!$I:$I,0))</f>
        <v>191</v>
      </c>
    </row>
    <row r="182" spans="1:15" x14ac:dyDescent="0.2">
      <c r="A182">
        <v>5393</v>
      </c>
      <c r="B182" t="s">
        <v>244</v>
      </c>
      <c r="C182" t="s">
        <v>623</v>
      </c>
      <c r="D182" t="s">
        <v>943</v>
      </c>
      <c r="E182" t="s">
        <v>321</v>
      </c>
      <c r="F182" t="s">
        <v>718</v>
      </c>
      <c r="G182">
        <v>2</v>
      </c>
      <c r="H182" t="s">
        <v>620</v>
      </c>
      <c r="I182" t="s">
        <v>258</v>
      </c>
      <c r="J182" t="s">
        <v>611</v>
      </c>
      <c r="K182" t="str">
        <f>INDEX(PUNT_SeasonAVG!I:I,MATCH($B182,PUNT_SeasonAVG!$I:$I,0))</f>
        <v>Joe Ingles</v>
      </c>
      <c r="L182" t="str">
        <f>INDEX(PUNT_SeasonAVG!K:K,MATCH($B182,PUNT_SeasonAVG!$I:$I,0))</f>
        <v>UTA</v>
      </c>
      <c r="M182" s="5">
        <f>INDEX(PUNT_SeasonAVG!B:B,MATCH($B182,PUNT_SeasonAVG!$I:$I,0))</f>
        <v>163</v>
      </c>
      <c r="N182" s="5">
        <f>INDEX(PUNT_L10gamesAVG!B:B,MATCH($B182,PUNT_L10gamesAVG!$I:$I,0))</f>
        <v>187</v>
      </c>
      <c r="O182" s="5">
        <f>INDEX(PUNT_L5gamesAVG!B:B,MATCH($B182,PUNT_L5gamesAVG!$I:$I,0))</f>
        <v>144</v>
      </c>
    </row>
    <row r="183" spans="1:15" x14ac:dyDescent="0.2">
      <c r="A183">
        <v>6168</v>
      </c>
      <c r="B183" t="s">
        <v>456</v>
      </c>
      <c r="C183" t="s">
        <v>623</v>
      </c>
      <c r="D183" t="s">
        <v>1393</v>
      </c>
      <c r="E183" t="s">
        <v>307</v>
      </c>
      <c r="F183" t="s">
        <v>745</v>
      </c>
      <c r="G183">
        <v>23</v>
      </c>
      <c r="H183" t="s">
        <v>620</v>
      </c>
      <c r="I183" t="s">
        <v>258</v>
      </c>
      <c r="J183" t="s">
        <v>621</v>
      </c>
      <c r="K183" t="str">
        <f>INDEX(PUNT_SeasonAVG!I:I,MATCH($B183,PUNT_SeasonAVG!$I:$I,0))</f>
        <v>Jarrett Culver</v>
      </c>
      <c r="L183" t="str">
        <f>INDEX(PUNT_SeasonAVG!K:K,MATCH($B183,PUNT_SeasonAVG!$I:$I,0))</f>
        <v>MIN</v>
      </c>
      <c r="M183" s="5">
        <f>INDEX(PUNT_SeasonAVG!B:B,MATCH($B183,PUNT_SeasonAVG!$I:$I,0))</f>
        <v>251</v>
      </c>
      <c r="N183" s="5">
        <f>INDEX(PUNT_L10gamesAVG!B:B,MATCH($B183,PUNT_L10gamesAVG!$I:$I,0))</f>
        <v>188</v>
      </c>
      <c r="O183" s="5">
        <f>INDEX(PUNT_L5gamesAVG!B:B,MATCH($B183,PUNT_L5gamesAVG!$I:$I,0))</f>
        <v>156</v>
      </c>
    </row>
    <row r="184" spans="1:15" x14ac:dyDescent="0.2">
      <c r="A184">
        <v>4290</v>
      </c>
      <c r="B184" t="s">
        <v>248</v>
      </c>
      <c r="C184" t="s">
        <v>626</v>
      </c>
      <c r="D184" t="s">
        <v>723</v>
      </c>
      <c r="E184" t="s">
        <v>298</v>
      </c>
      <c r="F184" t="s">
        <v>644</v>
      </c>
      <c r="G184">
        <v>21</v>
      </c>
      <c r="H184" t="s">
        <v>259</v>
      </c>
      <c r="I184" t="s">
        <v>259</v>
      </c>
      <c r="J184" t="s">
        <v>621</v>
      </c>
      <c r="K184" t="str">
        <f>INDEX(PUNT_SeasonAVG!I:I,MATCH($B184,PUNT_SeasonAVG!$I:$I,0))</f>
        <v>Thaddeus Young</v>
      </c>
      <c r="L184" t="str">
        <f>INDEX(PUNT_SeasonAVG!K:K,MATCH($B184,PUNT_SeasonAVG!$I:$I,0))</f>
        <v>CHI</v>
      </c>
      <c r="M184" s="5">
        <f>INDEX(PUNT_SeasonAVG!B:B,MATCH($B184,PUNT_SeasonAVG!$I:$I,0))</f>
        <v>192</v>
      </c>
      <c r="N184" s="5">
        <f>INDEX(PUNT_L10gamesAVG!B:B,MATCH($B184,PUNT_L10gamesAVG!$I:$I,0))</f>
        <v>189</v>
      </c>
      <c r="O184" s="5">
        <f>INDEX(PUNT_L5gamesAVG!B:B,MATCH($B184,PUNT_L5gamesAVG!$I:$I,0))</f>
        <v>216</v>
      </c>
    </row>
    <row r="185" spans="1:15" x14ac:dyDescent="0.2">
      <c r="A185">
        <v>5859</v>
      </c>
      <c r="B185" t="s">
        <v>435</v>
      </c>
      <c r="C185" t="s">
        <v>657</v>
      </c>
      <c r="D185" t="s">
        <v>933</v>
      </c>
      <c r="E185" t="s">
        <v>333</v>
      </c>
      <c r="F185" t="s">
        <v>650</v>
      </c>
      <c r="G185">
        <v>23</v>
      </c>
      <c r="H185" t="s">
        <v>620</v>
      </c>
      <c r="I185" t="s">
        <v>258</v>
      </c>
      <c r="J185" t="s">
        <v>621</v>
      </c>
      <c r="K185" t="str">
        <f>INDEX(PUNT_SeasonAVG!I:I,MATCH($B185,PUNT_SeasonAVG!$I:$I,0))</f>
        <v>Sterling Brown</v>
      </c>
      <c r="L185" t="str">
        <f>INDEX(PUNT_SeasonAVG!K:K,MATCH($B185,PUNT_SeasonAVG!$I:$I,0))</f>
        <v>MIL</v>
      </c>
      <c r="M185" s="5">
        <f>INDEX(PUNT_SeasonAVG!B:B,MATCH($B185,PUNT_SeasonAVG!$I:$I,0))</f>
        <v>235</v>
      </c>
      <c r="N185" s="5">
        <f>INDEX(PUNT_L10gamesAVG!B:B,MATCH($B185,PUNT_L10gamesAVG!$I:$I,0))</f>
        <v>190</v>
      </c>
      <c r="O185" s="5">
        <f>INDEX(PUNT_L5gamesAVG!B:B,MATCH($B185,PUNT_L5gamesAVG!$I:$I,0))</f>
        <v>221</v>
      </c>
    </row>
    <row r="186" spans="1:15" x14ac:dyDescent="0.2">
      <c r="A186">
        <v>5582</v>
      </c>
      <c r="B186" t="s">
        <v>369</v>
      </c>
      <c r="C186" t="s">
        <v>626</v>
      </c>
      <c r="D186" t="s">
        <v>996</v>
      </c>
      <c r="E186" t="s">
        <v>300</v>
      </c>
      <c r="F186" t="s">
        <v>796</v>
      </c>
      <c r="G186">
        <v>9</v>
      </c>
      <c r="H186" t="s">
        <v>258</v>
      </c>
      <c r="I186" t="s">
        <v>258</v>
      </c>
      <c r="J186" t="s">
        <v>621</v>
      </c>
      <c r="K186" t="str">
        <f>INDEX(PUNT_SeasonAVG!I:I,MATCH($B186,PUNT_SeasonAVG!$I:$I,0))</f>
        <v>T.J. McConnell</v>
      </c>
      <c r="L186" t="str">
        <f>INDEX(PUNT_SeasonAVG!K:K,MATCH($B186,PUNT_SeasonAVG!$I:$I,0))</f>
        <v>IND</v>
      </c>
      <c r="M186" s="5">
        <f>INDEX(PUNT_SeasonAVG!B:B,MATCH($B186,PUNT_SeasonAVG!$I:$I,0))</f>
        <v>207</v>
      </c>
      <c r="N186" s="5">
        <f>INDEX(PUNT_L10gamesAVG!B:B,MATCH($B186,PUNT_L10gamesAVG!$I:$I,0))</f>
        <v>191</v>
      </c>
      <c r="O186" s="5">
        <f>INDEX(PUNT_L5gamesAVG!B:B,MATCH($B186,PUNT_L5gamesAVG!$I:$I,0))</f>
        <v>177</v>
      </c>
    </row>
    <row r="187" spans="1:15" x14ac:dyDescent="0.2">
      <c r="A187">
        <v>5840</v>
      </c>
      <c r="B187" t="s">
        <v>362</v>
      </c>
      <c r="C187" t="s">
        <v>648</v>
      </c>
      <c r="D187" t="s">
        <v>1112</v>
      </c>
      <c r="E187" t="s">
        <v>295</v>
      </c>
      <c r="F187" t="s">
        <v>42</v>
      </c>
      <c r="G187">
        <v>0</v>
      </c>
      <c r="H187" t="s">
        <v>259</v>
      </c>
      <c r="I187" t="s">
        <v>259</v>
      </c>
      <c r="J187" t="s">
        <v>730</v>
      </c>
      <c r="K187" t="str">
        <f>INDEX(PUNT_SeasonAVG!I:I,MATCH($B187,PUNT_SeasonAVG!$I:$I,0))</f>
        <v>Kyle Kuzma</v>
      </c>
      <c r="L187" t="str">
        <f>INDEX(PUNT_SeasonAVG!K:K,MATCH($B187,PUNT_SeasonAVG!$I:$I,0))</f>
        <v>LAL</v>
      </c>
      <c r="M187" s="5">
        <f>INDEX(PUNT_SeasonAVG!B:B,MATCH($B187,PUNT_SeasonAVG!$I:$I,0))</f>
        <v>219</v>
      </c>
      <c r="N187" s="5">
        <f>INDEX(PUNT_L10gamesAVG!B:B,MATCH($B187,PUNT_L10gamesAVG!$I:$I,0))</f>
        <v>192</v>
      </c>
      <c r="O187" s="5">
        <f>INDEX(PUNT_L5gamesAVG!B:B,MATCH($B187,PUNT_L5gamesAVG!$I:$I,0))</f>
        <v>263</v>
      </c>
    </row>
    <row r="188" spans="1:15" x14ac:dyDescent="0.2">
      <c r="A188">
        <v>6047</v>
      </c>
      <c r="B188" t="s">
        <v>197</v>
      </c>
      <c r="C188" t="s">
        <v>676</v>
      </c>
      <c r="D188" t="s">
        <v>1150</v>
      </c>
      <c r="E188" t="s">
        <v>319</v>
      </c>
      <c r="F188" t="s">
        <v>765</v>
      </c>
      <c r="G188">
        <v>23</v>
      </c>
      <c r="H188" t="s">
        <v>45</v>
      </c>
      <c r="I188" t="s">
        <v>45</v>
      </c>
      <c r="J188" t="s">
        <v>611</v>
      </c>
      <c r="K188" t="str">
        <f>INDEX(PUNT_SeasonAVG!I:I,MATCH($B188,PUNT_SeasonAVG!$I:$I,0))</f>
        <v>Mitchell Robinson</v>
      </c>
      <c r="L188" t="str">
        <f>INDEX(PUNT_SeasonAVG!K:K,MATCH($B188,PUNT_SeasonAVG!$I:$I,0))</f>
        <v>NYK</v>
      </c>
      <c r="M188" s="5">
        <f>INDEX(PUNT_SeasonAVG!B:B,MATCH($B188,PUNT_SeasonAVG!$I:$I,0))</f>
        <v>144</v>
      </c>
      <c r="N188" s="5">
        <f>INDEX(PUNT_L10gamesAVG!B:B,MATCH($B188,PUNT_L10gamesAVG!$I:$I,0))</f>
        <v>193</v>
      </c>
      <c r="O188" s="5">
        <f>INDEX(PUNT_L5gamesAVG!B:B,MATCH($B188,PUNT_L5gamesAVG!$I:$I,0))</f>
        <v>175</v>
      </c>
    </row>
    <row r="189" spans="1:15" x14ac:dyDescent="0.2">
      <c r="A189">
        <v>4488</v>
      </c>
      <c r="B189" t="s">
        <v>249</v>
      </c>
      <c r="C189" t="s">
        <v>258</v>
      </c>
      <c r="D189" t="s">
        <v>751</v>
      </c>
      <c r="E189" t="s">
        <v>333</v>
      </c>
      <c r="F189" t="s">
        <v>650</v>
      </c>
      <c r="G189">
        <v>3</v>
      </c>
      <c r="H189" t="s">
        <v>258</v>
      </c>
      <c r="I189" t="s">
        <v>258</v>
      </c>
      <c r="J189" t="s">
        <v>621</v>
      </c>
      <c r="K189" t="str">
        <f>INDEX(PUNT_SeasonAVG!I:I,MATCH($B189,PUNT_SeasonAVG!$I:$I,0))</f>
        <v>George Hill</v>
      </c>
      <c r="L189" t="str">
        <f>INDEX(PUNT_SeasonAVG!K:K,MATCH($B189,PUNT_SeasonAVG!$I:$I,0))</f>
        <v>MIL</v>
      </c>
      <c r="M189" s="5">
        <f>INDEX(PUNT_SeasonAVG!B:B,MATCH($B189,PUNT_SeasonAVG!$I:$I,0))</f>
        <v>176</v>
      </c>
      <c r="N189" s="5">
        <f>INDEX(PUNT_L10gamesAVG!B:B,MATCH($B189,PUNT_L10gamesAVG!$I:$I,0))</f>
        <v>195</v>
      </c>
      <c r="O189" s="5">
        <f>INDEX(PUNT_L5gamesAVG!B:B,MATCH($B189,PUNT_L5gamesAVG!$I:$I,0))</f>
        <v>195</v>
      </c>
    </row>
    <row r="190" spans="1:15" x14ac:dyDescent="0.2">
      <c r="A190">
        <v>6041</v>
      </c>
      <c r="B190" t="s">
        <v>388</v>
      </c>
      <c r="C190" t="s">
        <v>762</v>
      </c>
      <c r="D190" t="s">
        <v>1213</v>
      </c>
      <c r="E190" t="s">
        <v>335</v>
      </c>
      <c r="F190" t="s">
        <v>659</v>
      </c>
      <c r="G190">
        <v>4</v>
      </c>
      <c r="H190" t="s">
        <v>259</v>
      </c>
      <c r="I190" t="s">
        <v>259</v>
      </c>
      <c r="J190" t="s">
        <v>621</v>
      </c>
      <c r="K190" t="str">
        <f>INDEX(PUNT_SeasonAVG!I:I,MATCH($B190,PUNT_SeasonAVG!$I:$I,0))</f>
        <v>Omari Spellman</v>
      </c>
      <c r="L190" t="str">
        <f>INDEX(PUNT_SeasonAVG!K:K,MATCH($B190,PUNT_SeasonAVG!$I:$I,0))</f>
        <v>GSW</v>
      </c>
      <c r="M190" s="5">
        <f>INDEX(PUNT_SeasonAVG!B:B,MATCH($B190,PUNT_SeasonAVG!$I:$I,0))</f>
        <v>183</v>
      </c>
      <c r="N190" s="5">
        <f>INDEX(PUNT_L10gamesAVG!B:B,MATCH($B190,PUNT_L10gamesAVG!$I:$I,0))</f>
        <v>196</v>
      </c>
      <c r="O190" s="5">
        <f>INDEX(PUNT_L5gamesAVG!B:B,MATCH($B190,PUNT_L5gamesAVG!$I:$I,0))</f>
        <v>119</v>
      </c>
    </row>
    <row r="191" spans="1:15" x14ac:dyDescent="0.2">
      <c r="A191">
        <v>5330</v>
      </c>
      <c r="B191" t="s">
        <v>185</v>
      </c>
      <c r="C191" t="s">
        <v>258</v>
      </c>
      <c r="D191" t="s">
        <v>661</v>
      </c>
      <c r="E191" t="s">
        <v>328</v>
      </c>
      <c r="F191" t="s">
        <v>711</v>
      </c>
      <c r="G191">
        <v>14</v>
      </c>
      <c r="H191" t="s">
        <v>620</v>
      </c>
      <c r="I191" t="s">
        <v>258</v>
      </c>
      <c r="J191" t="s">
        <v>611</v>
      </c>
      <c r="K191" t="str">
        <f>INDEX(PUNT_SeasonAVG!I:I,MATCH($B191,PUNT_SeasonAVG!$I:$I,0))</f>
        <v>Gary Harris</v>
      </c>
      <c r="L191" t="str">
        <f>INDEX(PUNT_SeasonAVG!K:K,MATCH($B191,PUNT_SeasonAVG!$I:$I,0))</f>
        <v>DEN</v>
      </c>
      <c r="M191" s="5">
        <f>INDEX(PUNT_SeasonAVG!B:B,MATCH($B191,PUNT_SeasonAVG!$I:$I,0))</f>
        <v>158</v>
      </c>
      <c r="N191" s="5">
        <f>INDEX(PUNT_L10gamesAVG!B:B,MATCH($B191,PUNT_L10gamesAVG!$I:$I,0))</f>
        <v>197</v>
      </c>
      <c r="O191" s="5">
        <f>INDEX(PUNT_L5gamesAVG!B:B,MATCH($B191,PUNT_L5gamesAVG!$I:$I,0))</f>
        <v>249</v>
      </c>
    </row>
    <row r="192" spans="1:15" x14ac:dyDescent="0.2">
      <c r="A192">
        <v>6056</v>
      </c>
      <c r="B192" t="s">
        <v>265</v>
      </c>
      <c r="C192" t="s">
        <v>800</v>
      </c>
      <c r="D192" t="s">
        <v>1029</v>
      </c>
      <c r="E192" t="s">
        <v>322</v>
      </c>
      <c r="F192" t="s">
        <v>94</v>
      </c>
      <c r="G192">
        <v>6</v>
      </c>
      <c r="H192" t="s">
        <v>258</v>
      </c>
      <c r="I192" t="s">
        <v>258</v>
      </c>
      <c r="J192" t="s">
        <v>621</v>
      </c>
      <c r="K192" t="str">
        <f>INDEX(PUNT_SeasonAVG!I:I,MATCH($B192,PUNT_SeasonAVG!$I:$I,0))</f>
        <v>Hamidou Diallo</v>
      </c>
      <c r="L192" t="str">
        <f>INDEX(PUNT_SeasonAVG!K:K,MATCH($B192,PUNT_SeasonAVG!$I:$I,0))</f>
        <v>OKC</v>
      </c>
      <c r="M192" s="5">
        <f>INDEX(PUNT_SeasonAVG!B:B,MATCH($B192,PUNT_SeasonAVG!$I:$I,0))</f>
        <v>206</v>
      </c>
      <c r="N192" s="5">
        <f>INDEX(PUNT_L10gamesAVG!B:B,MATCH($B192,PUNT_L10gamesAVG!$I:$I,0))</f>
        <v>198</v>
      </c>
      <c r="O192" s="5">
        <f>INDEX(PUNT_L5gamesAVG!B:B,MATCH($B192,PUNT_L5gamesAVG!$I:$I,0))</f>
        <v>192</v>
      </c>
    </row>
    <row r="193" spans="1:15" x14ac:dyDescent="0.2">
      <c r="A193">
        <v>5334</v>
      </c>
      <c r="B193" t="s">
        <v>214</v>
      </c>
      <c r="C193" t="s">
        <v>681</v>
      </c>
      <c r="D193" t="s">
        <v>923</v>
      </c>
      <c r="E193" t="s">
        <v>327</v>
      </c>
      <c r="F193" t="s">
        <v>632</v>
      </c>
      <c r="G193">
        <v>5</v>
      </c>
      <c r="H193" t="s">
        <v>620</v>
      </c>
      <c r="I193" t="s">
        <v>258</v>
      </c>
      <c r="J193" t="s">
        <v>621</v>
      </c>
      <c r="K193" t="str">
        <f>INDEX(PUNT_SeasonAVG!I:I,MATCH($B193,PUNT_SeasonAVG!$I:$I,0))</f>
        <v>Rodney Hood</v>
      </c>
      <c r="L193" t="str">
        <f>INDEX(PUNT_SeasonAVG!K:K,MATCH($B193,PUNT_SeasonAVG!$I:$I,0))</f>
        <v>POR</v>
      </c>
      <c r="M193" s="5">
        <f>INDEX(PUNT_SeasonAVG!B:B,MATCH($B193,PUNT_SeasonAVG!$I:$I,0))</f>
        <v>159</v>
      </c>
      <c r="N193" s="5">
        <f>INDEX(PUNT_L10gamesAVG!B:B,MATCH($B193,PUNT_L10gamesAVG!$I:$I,0))</f>
        <v>199</v>
      </c>
      <c r="O193" s="5">
        <f>INDEX(PUNT_L5gamesAVG!B:B,MATCH($B193,PUNT_L5gamesAVG!$I:$I,0))</f>
        <v>171</v>
      </c>
    </row>
    <row r="194" spans="1:15" x14ac:dyDescent="0.2">
      <c r="A194">
        <v>4942</v>
      </c>
      <c r="B194" t="s">
        <v>168</v>
      </c>
      <c r="C194" t="s">
        <v>686</v>
      </c>
      <c r="D194" t="s">
        <v>832</v>
      </c>
      <c r="E194" t="s">
        <v>316</v>
      </c>
      <c r="F194" t="s">
        <v>688</v>
      </c>
      <c r="G194">
        <v>4</v>
      </c>
      <c r="H194" t="s">
        <v>258</v>
      </c>
      <c r="I194" t="s">
        <v>258</v>
      </c>
      <c r="J194" t="s">
        <v>621</v>
      </c>
      <c r="K194" t="str">
        <f>INDEX(PUNT_SeasonAVG!I:I,MATCH($B194,PUNT_SeasonAVG!$I:$I,0))</f>
        <v>Isaiah Thomas</v>
      </c>
      <c r="L194" t="str">
        <f>INDEX(PUNT_SeasonAVG!K:K,MATCH($B194,PUNT_SeasonAVG!$I:$I,0))</f>
        <v>WAS</v>
      </c>
      <c r="M194" s="5">
        <f>INDEX(PUNT_SeasonAVG!B:B,MATCH($B194,PUNT_SeasonAVG!$I:$I,0))</f>
        <v>143</v>
      </c>
      <c r="N194" s="5">
        <f>INDEX(PUNT_L10gamesAVG!B:B,MATCH($B194,PUNT_L10gamesAVG!$I:$I,0))</f>
        <v>200</v>
      </c>
      <c r="O194" s="5">
        <f>INDEX(PUNT_L5gamesAVG!B:B,MATCH($B194,PUNT_L5gamesAVG!$I:$I,0))</f>
        <v>224</v>
      </c>
    </row>
    <row r="195" spans="1:15" x14ac:dyDescent="0.2">
      <c r="A195">
        <v>5894</v>
      </c>
      <c r="B195" t="s">
        <v>440</v>
      </c>
      <c r="C195" t="s">
        <v>45</v>
      </c>
      <c r="D195" t="s">
        <v>1159</v>
      </c>
      <c r="E195" t="s">
        <v>291</v>
      </c>
      <c r="F195" t="s">
        <v>708</v>
      </c>
      <c r="G195">
        <v>25</v>
      </c>
      <c r="H195" t="s">
        <v>633</v>
      </c>
      <c r="I195" t="s">
        <v>259</v>
      </c>
      <c r="J195" t="s">
        <v>621</v>
      </c>
      <c r="K195" t="str">
        <f>INDEX(PUNT_SeasonAVG!I:I,MATCH($B195,PUNT_SeasonAVG!$I:$I,0))</f>
        <v>Chris Boucher</v>
      </c>
      <c r="L195" t="str">
        <f>INDEX(PUNT_SeasonAVG!K:K,MATCH($B195,PUNT_SeasonAVG!$I:$I,0))</f>
        <v>TOR</v>
      </c>
      <c r="M195" s="5">
        <f>INDEX(PUNT_SeasonAVG!B:B,MATCH($B195,PUNT_SeasonAVG!$I:$I,0))</f>
        <v>248</v>
      </c>
      <c r="N195" s="5">
        <f>INDEX(PUNT_L10gamesAVG!B:B,MATCH($B195,PUNT_L10gamesAVG!$I:$I,0))</f>
        <v>201</v>
      </c>
      <c r="O195" s="5">
        <f>INDEX(PUNT_L5gamesAVG!B:B,MATCH($B195,PUNT_L5gamesAVG!$I:$I,0))</f>
        <v>206</v>
      </c>
    </row>
    <row r="196" spans="1:15" x14ac:dyDescent="0.2">
      <c r="A196">
        <v>5661</v>
      </c>
      <c r="B196" t="s">
        <v>431</v>
      </c>
      <c r="C196" t="s">
        <v>654</v>
      </c>
      <c r="D196" t="s">
        <v>970</v>
      </c>
      <c r="E196" t="s">
        <v>330</v>
      </c>
      <c r="F196" t="s">
        <v>619</v>
      </c>
      <c r="G196">
        <v>30</v>
      </c>
      <c r="H196" t="s">
        <v>45</v>
      </c>
      <c r="I196" t="s">
        <v>45</v>
      </c>
      <c r="J196" t="s">
        <v>621</v>
      </c>
      <c r="K196" t="str">
        <f>INDEX(PUNT_SeasonAVG!I:I,MATCH($B196,PUNT_SeasonAVG!$I:$I,0))</f>
        <v>Damian Jones</v>
      </c>
      <c r="L196" t="str">
        <f>INDEX(PUNT_SeasonAVG!K:K,MATCH($B196,PUNT_SeasonAVG!$I:$I,0))</f>
        <v>ATL</v>
      </c>
      <c r="M196" s="5">
        <f>INDEX(PUNT_SeasonAVG!B:B,MATCH($B196,PUNT_SeasonAVG!$I:$I,0))</f>
        <v>266</v>
      </c>
      <c r="N196" s="5">
        <f>INDEX(PUNT_L10gamesAVG!B:B,MATCH($B196,PUNT_L10gamesAVG!$I:$I,0))</f>
        <v>202</v>
      </c>
      <c r="O196" s="5">
        <f>INDEX(PUNT_L5gamesAVG!B:B,MATCH($B196,PUNT_L5gamesAVG!$I:$I,0))</f>
        <v>250</v>
      </c>
    </row>
    <row r="197" spans="1:15" x14ac:dyDescent="0.2">
      <c r="A197">
        <v>6229</v>
      </c>
      <c r="B197" t="s">
        <v>232</v>
      </c>
      <c r="C197" t="s">
        <v>690</v>
      </c>
      <c r="D197" t="s">
        <v>1430</v>
      </c>
      <c r="E197" t="s">
        <v>335</v>
      </c>
      <c r="F197" t="s">
        <v>659</v>
      </c>
      <c r="G197">
        <v>7</v>
      </c>
      <c r="H197" t="s">
        <v>259</v>
      </c>
      <c r="I197" t="s">
        <v>259</v>
      </c>
      <c r="J197" t="s">
        <v>611</v>
      </c>
      <c r="K197" t="str">
        <f>INDEX(PUNT_SeasonAVG!I:I,MATCH($B197,PUNT_SeasonAVG!$I:$I,0))</f>
        <v>Eric Paschall</v>
      </c>
      <c r="L197" t="str">
        <f>INDEX(PUNT_SeasonAVG!K:K,MATCH($B197,PUNT_SeasonAVG!$I:$I,0))</f>
        <v>GSW</v>
      </c>
      <c r="M197" s="5">
        <f>INDEX(PUNT_SeasonAVG!B:B,MATCH($B197,PUNT_SeasonAVG!$I:$I,0))</f>
        <v>161</v>
      </c>
      <c r="N197" s="5">
        <f>INDEX(PUNT_L10gamesAVG!B:B,MATCH($B197,PUNT_L10gamesAVG!$I:$I,0))</f>
        <v>203</v>
      </c>
      <c r="O197" s="5">
        <f>INDEX(PUNT_L5gamesAVG!B:B,MATCH($B197,PUNT_L5gamesAVG!$I:$I,0))</f>
        <v>178</v>
      </c>
    </row>
    <row r="198" spans="1:15" x14ac:dyDescent="0.2">
      <c r="A198">
        <v>4480</v>
      </c>
      <c r="B198" t="s">
        <v>361</v>
      </c>
      <c r="C198" t="s">
        <v>623</v>
      </c>
      <c r="D198" t="s">
        <v>746</v>
      </c>
      <c r="E198" t="s">
        <v>295</v>
      </c>
      <c r="F198" t="s">
        <v>42</v>
      </c>
      <c r="G198">
        <v>7</v>
      </c>
      <c r="H198" t="s">
        <v>45</v>
      </c>
      <c r="I198" t="s">
        <v>45</v>
      </c>
      <c r="J198" t="s">
        <v>611</v>
      </c>
      <c r="K198" t="str">
        <f>INDEX(PUNT_SeasonAVG!I:I,MATCH($B198,PUNT_SeasonAVG!$I:$I,0))</f>
        <v>JaVale McGee</v>
      </c>
      <c r="L198" t="str">
        <f>INDEX(PUNT_SeasonAVG!K:K,MATCH($B198,PUNT_SeasonAVG!$I:$I,0))</f>
        <v>LAL</v>
      </c>
      <c r="M198" s="5">
        <f>INDEX(PUNT_SeasonAVG!B:B,MATCH($B198,PUNT_SeasonAVG!$I:$I,0))</f>
        <v>221</v>
      </c>
      <c r="N198" s="5">
        <f>INDEX(PUNT_L10gamesAVG!B:B,MATCH($B198,PUNT_L10gamesAVG!$I:$I,0))</f>
        <v>204</v>
      </c>
      <c r="O198" s="5">
        <f>INDEX(PUNT_L5gamesAVG!B:B,MATCH($B198,PUNT_L5gamesAVG!$I:$I,0))</f>
        <v>253</v>
      </c>
    </row>
    <row r="199" spans="1:15" x14ac:dyDescent="0.2">
      <c r="A199">
        <v>5491</v>
      </c>
      <c r="B199" t="s">
        <v>245</v>
      </c>
      <c r="C199" t="s">
        <v>45</v>
      </c>
      <c r="D199" t="s">
        <v>975</v>
      </c>
      <c r="E199" t="s">
        <v>304</v>
      </c>
      <c r="F199" t="s">
        <v>671</v>
      </c>
      <c r="G199">
        <v>16</v>
      </c>
      <c r="H199" t="s">
        <v>259</v>
      </c>
      <c r="I199" t="s">
        <v>259</v>
      </c>
      <c r="J199" t="s">
        <v>621</v>
      </c>
      <c r="K199" t="str">
        <f>INDEX(PUNT_SeasonAVG!I:I,MATCH($B199,PUNT_SeasonAVG!$I:$I,0))</f>
        <v>Cedi Osman</v>
      </c>
      <c r="L199" t="str">
        <f>INDEX(PUNT_SeasonAVG!K:K,MATCH($B199,PUNT_SeasonAVG!$I:$I,0))</f>
        <v>CLE</v>
      </c>
      <c r="M199" s="5">
        <f>INDEX(PUNT_SeasonAVG!B:B,MATCH($B199,PUNT_SeasonAVG!$I:$I,0))</f>
        <v>167</v>
      </c>
      <c r="N199" s="5">
        <f>INDEX(PUNT_L10gamesAVG!B:B,MATCH($B199,PUNT_L10gamesAVG!$I:$I,0))</f>
        <v>205</v>
      </c>
      <c r="O199" s="5">
        <f>INDEX(PUNT_L5gamesAVG!B:B,MATCH($B199,PUNT_L5gamesAVG!$I:$I,0))</f>
        <v>117</v>
      </c>
    </row>
    <row r="200" spans="1:15" x14ac:dyDescent="0.2">
      <c r="A200">
        <v>5823</v>
      </c>
      <c r="B200" t="s">
        <v>252</v>
      </c>
      <c r="C200" t="s">
        <v>646</v>
      </c>
      <c r="D200" t="s">
        <v>1093</v>
      </c>
      <c r="E200" t="s">
        <v>327</v>
      </c>
      <c r="F200" t="s">
        <v>632</v>
      </c>
      <c r="G200">
        <v>33</v>
      </c>
      <c r="H200" t="s">
        <v>633</v>
      </c>
      <c r="I200" t="s">
        <v>259</v>
      </c>
      <c r="J200" t="s">
        <v>621</v>
      </c>
      <c r="K200" t="str">
        <f>INDEX(PUNT_SeasonAVG!I:I,MATCH($B200,PUNT_SeasonAVG!$I:$I,0))</f>
        <v>Zach Collins</v>
      </c>
      <c r="L200" t="str">
        <f>INDEX(PUNT_SeasonAVG!K:K,MATCH($B200,PUNT_SeasonAVG!$I:$I,0))</f>
        <v>POR</v>
      </c>
      <c r="M200" s="5">
        <f>INDEX(PUNT_SeasonAVG!B:B,MATCH($B200,PUNT_SeasonAVG!$I:$I,0))</f>
        <v>197</v>
      </c>
      <c r="N200" s="5">
        <f>INDEX(PUNT_L10gamesAVG!B:B,MATCH($B200,PUNT_L10gamesAVG!$I:$I,0))</f>
        <v>206</v>
      </c>
      <c r="O200" s="5">
        <f>INDEX(PUNT_L5gamesAVG!B:B,MATCH($B200,PUNT_L5gamesAVG!$I:$I,0))</f>
        <v>210</v>
      </c>
    </row>
    <row r="201" spans="1:15" x14ac:dyDescent="0.2">
      <c r="A201">
        <v>5640</v>
      </c>
      <c r="B201" t="s">
        <v>451</v>
      </c>
      <c r="C201" t="s">
        <v>623</v>
      </c>
      <c r="D201" t="s">
        <v>1008</v>
      </c>
      <c r="E201" t="s">
        <v>318</v>
      </c>
      <c r="F201" t="s">
        <v>700</v>
      </c>
      <c r="G201">
        <v>25</v>
      </c>
      <c r="H201" t="s">
        <v>45</v>
      </c>
      <c r="I201" t="s">
        <v>45</v>
      </c>
      <c r="J201" t="s">
        <v>621</v>
      </c>
      <c r="K201" t="str">
        <f>INDEX(PUNT_SeasonAVG!I:I,MATCH($B201,PUNT_SeasonAVG!$I:$I,0))</f>
        <v>Jakob Poeltl</v>
      </c>
      <c r="L201" t="str">
        <f>INDEX(PUNT_SeasonAVG!K:K,MATCH($B201,PUNT_SeasonAVG!$I:$I,0))</f>
        <v>SAS</v>
      </c>
      <c r="M201" s="5">
        <f>INDEX(PUNT_SeasonAVG!B:B,MATCH($B201,PUNT_SeasonAVG!$I:$I,0))</f>
        <v>243</v>
      </c>
      <c r="N201" s="5">
        <f>INDEX(PUNT_L10gamesAVG!B:B,MATCH($B201,PUNT_L10gamesAVG!$I:$I,0))</f>
        <v>207</v>
      </c>
      <c r="O201" s="5">
        <f>INDEX(PUNT_L5gamesAVG!B:B,MATCH($B201,PUNT_L5gamesAVG!$I:$I,0))</f>
        <v>161</v>
      </c>
    </row>
    <row r="202" spans="1:15" x14ac:dyDescent="0.2">
      <c r="A202">
        <v>5659</v>
      </c>
      <c r="B202" t="s">
        <v>474</v>
      </c>
      <c r="C202" t="s">
        <v>657</v>
      </c>
      <c r="D202" t="s">
        <v>1026</v>
      </c>
      <c r="E202" t="s">
        <v>327</v>
      </c>
      <c r="F202" t="s">
        <v>632</v>
      </c>
      <c r="G202">
        <v>17</v>
      </c>
      <c r="H202" t="s">
        <v>633</v>
      </c>
      <c r="I202" t="s">
        <v>259</v>
      </c>
      <c r="J202" t="s">
        <v>621</v>
      </c>
      <c r="K202" t="str">
        <f>INDEX(PUNT_SeasonAVG!I:I,MATCH($B202,PUNT_SeasonAVG!$I:$I,0))</f>
        <v>Skal Labissiere</v>
      </c>
      <c r="L202" t="str">
        <f>INDEX(PUNT_SeasonAVG!K:K,MATCH($B202,PUNT_SeasonAVG!$I:$I,0))</f>
        <v>POR</v>
      </c>
      <c r="M202" s="5">
        <f>INDEX(PUNT_SeasonAVG!B:B,MATCH($B202,PUNT_SeasonAVG!$I:$I,0))</f>
        <v>257</v>
      </c>
      <c r="N202" s="5">
        <f>INDEX(PUNT_L10gamesAVG!B:B,MATCH($B202,PUNT_L10gamesAVG!$I:$I,0))</f>
        <v>208</v>
      </c>
      <c r="O202" s="5">
        <f>INDEX(PUNT_L5gamesAVG!B:B,MATCH($B202,PUNT_L5gamesAVG!$I:$I,0))</f>
        <v>165</v>
      </c>
    </row>
    <row r="203" spans="1:15" x14ac:dyDescent="0.2">
      <c r="A203">
        <v>4718</v>
      </c>
      <c r="B203" t="s">
        <v>253</v>
      </c>
      <c r="C203" t="s">
        <v>654</v>
      </c>
      <c r="D203" t="s">
        <v>781</v>
      </c>
      <c r="E203" t="s">
        <v>292</v>
      </c>
      <c r="F203" t="s">
        <v>704</v>
      </c>
      <c r="G203">
        <v>22</v>
      </c>
      <c r="H203" t="s">
        <v>633</v>
      </c>
      <c r="I203" t="s">
        <v>259</v>
      </c>
      <c r="J203" t="s">
        <v>611</v>
      </c>
      <c r="K203" t="str">
        <f>INDEX(PUNT_SeasonAVG!I:I,MATCH($B203,PUNT_SeasonAVG!$I:$I,0))</f>
        <v>Derrick Favors</v>
      </c>
      <c r="L203" t="str">
        <f>INDEX(PUNT_SeasonAVG!K:K,MATCH($B203,PUNT_SeasonAVG!$I:$I,0))</f>
        <v>NOR</v>
      </c>
      <c r="M203" s="5">
        <f>INDEX(PUNT_SeasonAVG!B:B,MATCH($B203,PUNT_SeasonAVG!$I:$I,0))</f>
        <v>199</v>
      </c>
      <c r="N203" s="5">
        <f>INDEX(PUNT_L10gamesAVG!B:B,MATCH($B203,PUNT_L10gamesAVG!$I:$I,0))</f>
        <v>209</v>
      </c>
      <c r="O203" s="5">
        <f>INDEX(PUNT_L5gamesAVG!B:B,MATCH($B203,PUNT_L5gamesAVG!$I:$I,0))</f>
        <v>133</v>
      </c>
    </row>
    <row r="204" spans="1:15" x14ac:dyDescent="0.2">
      <c r="A204">
        <v>6017</v>
      </c>
      <c r="B204" t="s">
        <v>464</v>
      </c>
      <c r="C204" t="s">
        <v>676</v>
      </c>
      <c r="D204" t="s">
        <v>1194</v>
      </c>
      <c r="E204" t="s">
        <v>303</v>
      </c>
      <c r="F204" t="s">
        <v>740</v>
      </c>
      <c r="G204">
        <v>5</v>
      </c>
      <c r="H204" t="s">
        <v>45</v>
      </c>
      <c r="I204" t="s">
        <v>45</v>
      </c>
      <c r="J204" t="s">
        <v>611</v>
      </c>
      <c r="K204" t="str">
        <f>INDEX(PUNT_SeasonAVG!I:I,MATCH($B204,PUNT_SeasonAVG!$I:$I,0))</f>
        <v>Mohamed Bamba</v>
      </c>
      <c r="L204" t="str">
        <f>INDEX(PUNT_SeasonAVG!K:K,MATCH($B204,PUNT_SeasonAVG!$I:$I,0))</f>
        <v>ORL</v>
      </c>
      <c r="M204" s="5">
        <f>INDEX(PUNT_SeasonAVG!B:B,MATCH($B204,PUNT_SeasonAVG!$I:$I,0))</f>
        <v>230</v>
      </c>
      <c r="N204" s="5">
        <f>INDEX(PUNT_L10gamesAVG!B:B,MATCH($B204,PUNT_L10gamesAVG!$I:$I,0))</f>
        <v>210</v>
      </c>
      <c r="O204" s="5">
        <f>INDEX(PUNT_L5gamesAVG!B:B,MATCH($B204,PUNT_L5gamesAVG!$I:$I,0))</f>
        <v>141</v>
      </c>
    </row>
    <row r="205" spans="1:15" x14ac:dyDescent="0.2">
      <c r="A205">
        <v>6171</v>
      </c>
      <c r="B205" t="s">
        <v>231</v>
      </c>
      <c r="C205" t="s">
        <v>681</v>
      </c>
      <c r="D205" t="s">
        <v>1395</v>
      </c>
      <c r="E205" t="s">
        <v>316</v>
      </c>
      <c r="F205" t="s">
        <v>688</v>
      </c>
      <c r="G205">
        <v>8</v>
      </c>
      <c r="H205" t="s">
        <v>259</v>
      </c>
      <c r="I205" t="s">
        <v>259</v>
      </c>
      <c r="J205" t="s">
        <v>611</v>
      </c>
      <c r="K205" t="str">
        <f>INDEX(PUNT_SeasonAVG!I:I,MATCH($B205,PUNT_SeasonAVG!$I:$I,0))</f>
        <v>Rui Hachimura</v>
      </c>
      <c r="L205" t="str">
        <f>INDEX(PUNT_SeasonAVG!K:K,MATCH($B205,PUNT_SeasonAVG!$I:$I,0))</f>
        <v>WAS</v>
      </c>
      <c r="M205" s="5">
        <f>INDEX(PUNT_SeasonAVG!B:B,MATCH($B205,PUNT_SeasonAVG!$I:$I,0))</f>
        <v>189</v>
      </c>
      <c r="N205" s="5">
        <f>INDEX(PUNT_L10gamesAVG!B:B,MATCH($B205,PUNT_L10gamesAVG!$I:$I,0))</f>
        <v>211</v>
      </c>
      <c r="O205" s="5">
        <f>INDEX(PUNT_L5gamesAVG!B:B,MATCH($B205,PUNT_L5gamesAVG!$I:$I,0))</f>
        <v>211</v>
      </c>
    </row>
    <row r="206" spans="1:15" x14ac:dyDescent="0.2">
      <c r="A206">
        <v>5959</v>
      </c>
      <c r="B206" t="s">
        <v>376</v>
      </c>
      <c r="C206" t="s">
        <v>676</v>
      </c>
      <c r="D206" t="s">
        <v>1191</v>
      </c>
      <c r="E206" t="s">
        <v>325</v>
      </c>
      <c r="F206" t="s">
        <v>673</v>
      </c>
      <c r="G206">
        <v>35</v>
      </c>
      <c r="H206" t="s">
        <v>259</v>
      </c>
      <c r="I206" t="s">
        <v>259</v>
      </c>
      <c r="J206" t="s">
        <v>611</v>
      </c>
      <c r="K206" t="str">
        <f>INDEX(PUNT_SeasonAVG!I:I,MATCH($B206,PUNT_SeasonAVG!$I:$I,0))</f>
        <v>Marvin Bagley III</v>
      </c>
      <c r="L206" t="str">
        <f>INDEX(PUNT_SeasonAVG!K:K,MATCH($B206,PUNT_SeasonAVG!$I:$I,0))</f>
        <v>SAC</v>
      </c>
      <c r="M206" s="5">
        <f>INDEX(PUNT_SeasonAVG!B:B,MATCH($B206,PUNT_SeasonAVG!$I:$I,0))</f>
        <v>202</v>
      </c>
      <c r="N206" s="5">
        <f>INDEX(PUNT_L10gamesAVG!B:B,MATCH($B206,PUNT_L10gamesAVG!$I:$I,0))</f>
        <v>212</v>
      </c>
      <c r="O206" s="5">
        <f>INDEX(PUNT_L5gamesAVG!B:B,MATCH($B206,PUNT_L5gamesAVG!$I:$I,0))</f>
        <v>213</v>
      </c>
    </row>
    <row r="207" spans="1:15" x14ac:dyDescent="0.2">
      <c r="A207">
        <v>4750</v>
      </c>
      <c r="B207" t="s">
        <v>378</v>
      </c>
      <c r="C207" t="s">
        <v>666</v>
      </c>
      <c r="D207" t="s">
        <v>793</v>
      </c>
      <c r="E207" t="s">
        <v>295</v>
      </c>
      <c r="F207" t="s">
        <v>42</v>
      </c>
      <c r="G207">
        <v>11</v>
      </c>
      <c r="H207" t="s">
        <v>258</v>
      </c>
      <c r="I207" t="s">
        <v>258</v>
      </c>
      <c r="J207" t="s">
        <v>621</v>
      </c>
      <c r="K207" t="str">
        <f>INDEX(PUNT_SeasonAVG!I:I,MATCH($B207,PUNT_SeasonAVG!$I:$I,0))</f>
        <v>Avery Bradley</v>
      </c>
      <c r="L207" t="str">
        <f>INDEX(PUNT_SeasonAVG!K:K,MATCH($B207,PUNT_SeasonAVG!$I:$I,0))</f>
        <v>LAL</v>
      </c>
      <c r="M207" s="5">
        <f>INDEX(PUNT_SeasonAVG!B:B,MATCH($B207,PUNT_SeasonAVG!$I:$I,0))</f>
        <v>203</v>
      </c>
      <c r="N207" s="5">
        <f>INDEX(PUNT_L10gamesAVG!B:B,MATCH($B207,PUNT_L10gamesAVG!$I:$I,0))</f>
        <v>213</v>
      </c>
      <c r="O207" s="5">
        <f>INDEX(PUNT_L5gamesAVG!B:B,MATCH($B207,PUNT_L5gamesAVG!$I:$I,0))</f>
        <v>227</v>
      </c>
    </row>
    <row r="208" spans="1:15" x14ac:dyDescent="0.2">
      <c r="A208">
        <v>5693</v>
      </c>
      <c r="B208" t="s">
        <v>408</v>
      </c>
      <c r="C208" t="s">
        <v>654</v>
      </c>
      <c r="D208" t="s">
        <v>1047</v>
      </c>
      <c r="E208" t="s">
        <v>315</v>
      </c>
      <c r="F208" t="s">
        <v>662</v>
      </c>
      <c r="G208">
        <v>10</v>
      </c>
      <c r="H208" t="s">
        <v>259</v>
      </c>
      <c r="I208" t="s">
        <v>259</v>
      </c>
      <c r="J208" t="s">
        <v>621</v>
      </c>
      <c r="K208" t="str">
        <f>INDEX(PUNT_SeasonAVG!I:I,MATCH($B208,PUNT_SeasonAVG!$I:$I,0))</f>
        <v>Dorian Finney-Smith</v>
      </c>
      <c r="L208" t="str">
        <f>INDEX(PUNT_SeasonAVG!K:K,MATCH($B208,PUNT_SeasonAVG!$I:$I,0))</f>
        <v>DAL</v>
      </c>
      <c r="M208" s="5">
        <f>INDEX(PUNT_SeasonAVG!B:B,MATCH($B208,PUNT_SeasonAVG!$I:$I,0))</f>
        <v>213</v>
      </c>
      <c r="N208" s="5">
        <f>INDEX(PUNT_L10gamesAVG!B:B,MATCH($B208,PUNT_L10gamesAVG!$I:$I,0))</f>
        <v>214</v>
      </c>
      <c r="O208" s="5">
        <f>INDEX(PUNT_L5gamesAVG!B:B,MATCH($B208,PUNT_L5gamesAVG!$I:$I,0))</f>
        <v>153</v>
      </c>
    </row>
    <row r="209" spans="1:15" x14ac:dyDescent="0.2">
      <c r="A209">
        <v>5583</v>
      </c>
      <c r="B209" t="s">
        <v>449</v>
      </c>
      <c r="C209" t="s">
        <v>45</v>
      </c>
      <c r="D209" t="s">
        <v>997</v>
      </c>
      <c r="E209" t="s">
        <v>301</v>
      </c>
      <c r="F209" t="s">
        <v>636</v>
      </c>
      <c r="G209">
        <v>35</v>
      </c>
      <c r="H209" t="s">
        <v>633</v>
      </c>
      <c r="I209" t="s">
        <v>259</v>
      </c>
      <c r="J209" t="s">
        <v>621</v>
      </c>
      <c r="K209" t="str">
        <f>INDEX(PUNT_SeasonAVG!I:I,MATCH($B209,PUNT_SeasonAVG!$I:$I,0))</f>
        <v>Christian Wood</v>
      </c>
      <c r="L209" t="str">
        <f>INDEX(PUNT_SeasonAVG!K:K,MATCH($B209,PUNT_SeasonAVG!$I:$I,0))</f>
        <v>DET</v>
      </c>
      <c r="M209" s="5">
        <f>INDEX(PUNT_SeasonAVG!B:B,MATCH($B209,PUNT_SeasonAVG!$I:$I,0))</f>
        <v>252</v>
      </c>
      <c r="N209" s="5">
        <f>INDEX(PUNT_L10gamesAVG!B:B,MATCH($B209,PUNT_L10gamesAVG!$I:$I,0))</f>
        <v>215</v>
      </c>
      <c r="O209" s="5">
        <f>INDEX(PUNT_L5gamesAVG!B:B,MATCH($B209,PUNT_L5gamesAVG!$I:$I,0))</f>
        <v>186</v>
      </c>
    </row>
    <row r="210" spans="1:15" x14ac:dyDescent="0.2">
      <c r="A210">
        <v>6270</v>
      </c>
      <c r="B210" t="s">
        <v>436</v>
      </c>
      <c r="C210" t="s">
        <v>638</v>
      </c>
      <c r="D210" t="s">
        <v>1488</v>
      </c>
      <c r="E210" t="s">
        <v>292</v>
      </c>
      <c r="F210" t="s">
        <v>704</v>
      </c>
      <c r="G210">
        <v>20</v>
      </c>
      <c r="H210" t="s">
        <v>259</v>
      </c>
      <c r="I210" t="s">
        <v>259</v>
      </c>
      <c r="J210" t="s">
        <v>621</v>
      </c>
      <c r="K210" t="str">
        <f>INDEX(PUNT_SeasonAVG!I:I,MATCH($B210,PUNT_SeasonAVG!$I:$I,0))</f>
        <v>Nicolo Melli</v>
      </c>
      <c r="L210" t="str">
        <f>INDEX(PUNT_SeasonAVG!K:K,MATCH($B210,PUNT_SeasonAVG!$I:$I,0))</f>
        <v>NOR</v>
      </c>
      <c r="M210" s="5">
        <f>INDEX(PUNT_SeasonAVG!B:B,MATCH($B210,PUNT_SeasonAVG!$I:$I,0))</f>
        <v>242</v>
      </c>
      <c r="N210" s="5">
        <f>INDEX(PUNT_L10gamesAVG!B:B,MATCH($B210,PUNT_L10gamesAVG!$I:$I,0))</f>
        <v>216</v>
      </c>
      <c r="O210" s="5">
        <f>INDEX(PUNT_L5gamesAVG!B:B,MATCH($B210,PUNT_L5gamesAVG!$I:$I,0))</f>
        <v>205</v>
      </c>
    </row>
    <row r="211" spans="1:15" x14ac:dyDescent="0.2">
      <c r="A211">
        <v>5480</v>
      </c>
      <c r="B211" t="s">
        <v>194</v>
      </c>
      <c r="C211" t="s">
        <v>654</v>
      </c>
      <c r="D211" t="s">
        <v>966</v>
      </c>
      <c r="E211" t="s">
        <v>315</v>
      </c>
      <c r="F211" t="s">
        <v>662</v>
      </c>
      <c r="G211">
        <v>55</v>
      </c>
      <c r="H211" t="s">
        <v>258</v>
      </c>
      <c r="I211" t="s">
        <v>258</v>
      </c>
      <c r="J211" t="s">
        <v>621</v>
      </c>
      <c r="K211" t="str">
        <f>INDEX(PUNT_SeasonAVG!I:I,MATCH($B211,PUNT_SeasonAVG!$I:$I,0))</f>
        <v>Delon Wright</v>
      </c>
      <c r="L211" t="str">
        <f>INDEX(PUNT_SeasonAVG!K:K,MATCH($B211,PUNT_SeasonAVG!$I:$I,0))</f>
        <v>DAL</v>
      </c>
      <c r="M211" s="5">
        <f>INDEX(PUNT_SeasonAVG!B:B,MATCH($B211,PUNT_SeasonAVG!$I:$I,0))</f>
        <v>170</v>
      </c>
      <c r="N211" s="5">
        <f>INDEX(PUNT_L10gamesAVG!B:B,MATCH($B211,PUNT_L10gamesAVG!$I:$I,0))</f>
        <v>217</v>
      </c>
      <c r="O211" s="5">
        <f>INDEX(PUNT_L5gamesAVG!B:B,MATCH($B211,PUNT_L5gamesAVG!$I:$I,0))</f>
        <v>264</v>
      </c>
    </row>
    <row r="212" spans="1:15" x14ac:dyDescent="0.2">
      <c r="A212">
        <v>5370</v>
      </c>
      <c r="B212" t="s">
        <v>489</v>
      </c>
      <c r="C212" t="s">
        <v>623</v>
      </c>
      <c r="D212" t="s">
        <v>938</v>
      </c>
      <c r="E212" t="s">
        <v>316</v>
      </c>
      <c r="F212" t="s">
        <v>688</v>
      </c>
      <c r="G212">
        <v>52</v>
      </c>
      <c r="H212" t="s">
        <v>258</v>
      </c>
      <c r="I212" t="s">
        <v>258</v>
      </c>
      <c r="J212" t="s">
        <v>621</v>
      </c>
      <c r="K212" t="str">
        <f>INDEX(PUNT_SeasonAVG!I:I,MATCH($B212,PUNT_SeasonAVG!$I:$I,0))</f>
        <v>Jordan McRae</v>
      </c>
      <c r="L212" t="str">
        <f>INDEX(PUNT_SeasonAVG!K:K,MATCH($B212,PUNT_SeasonAVG!$I:$I,0))</f>
        <v>WAS</v>
      </c>
      <c r="M212" s="5">
        <f>INDEX(PUNT_SeasonAVG!B:B,MATCH($B212,PUNT_SeasonAVG!$I:$I,0))</f>
        <v>209</v>
      </c>
      <c r="N212" s="5">
        <f>INDEX(PUNT_L10gamesAVG!B:B,MATCH($B212,PUNT_L10gamesAVG!$I:$I,0))</f>
        <v>218</v>
      </c>
      <c r="O212" s="5">
        <f>INDEX(PUNT_L5gamesAVG!B:B,MATCH($B212,PUNT_L5gamesAVG!$I:$I,0))</f>
        <v>128</v>
      </c>
    </row>
    <row r="213" spans="1:15" x14ac:dyDescent="0.2">
      <c r="A213">
        <v>5191</v>
      </c>
      <c r="B213" t="s">
        <v>387</v>
      </c>
      <c r="C213" t="s">
        <v>258</v>
      </c>
      <c r="D213" t="s">
        <v>884</v>
      </c>
      <c r="E213" t="s">
        <v>307</v>
      </c>
      <c r="F213" t="s">
        <v>745</v>
      </c>
      <c r="G213">
        <v>5</v>
      </c>
      <c r="H213" t="s">
        <v>633</v>
      </c>
      <c r="I213" t="s">
        <v>259</v>
      </c>
      <c r="J213" t="s">
        <v>621</v>
      </c>
      <c r="K213" t="str">
        <f>INDEX(PUNT_SeasonAVG!I:I,MATCH($B213,PUNT_SeasonAVG!$I:$I,0))</f>
        <v>Gorgui Dieng</v>
      </c>
      <c r="L213" t="str">
        <f>INDEX(PUNT_SeasonAVG!K:K,MATCH($B213,PUNT_SeasonAVG!$I:$I,0))</f>
        <v>MIN</v>
      </c>
      <c r="M213" s="5">
        <f>INDEX(PUNT_SeasonAVG!B:B,MATCH($B213,PUNT_SeasonAVG!$I:$I,0))</f>
        <v>200</v>
      </c>
      <c r="N213" s="5">
        <f>INDEX(PUNT_L10gamesAVG!B:B,MATCH($B213,PUNT_L10gamesAVG!$I:$I,0))</f>
        <v>219</v>
      </c>
      <c r="O213" s="5">
        <f>INDEX(PUNT_L5gamesAVG!B:B,MATCH($B213,PUNT_L5gamesAVG!$I:$I,0))</f>
        <v>183</v>
      </c>
    </row>
    <row r="214" spans="1:15" x14ac:dyDescent="0.2">
      <c r="A214">
        <v>5892</v>
      </c>
      <c r="B214" t="s">
        <v>201</v>
      </c>
      <c r="C214" t="s">
        <v>676</v>
      </c>
      <c r="D214" t="s">
        <v>1157</v>
      </c>
      <c r="E214" t="s">
        <v>315</v>
      </c>
      <c r="F214" t="s">
        <v>662</v>
      </c>
      <c r="G214">
        <v>42</v>
      </c>
      <c r="H214" t="s">
        <v>633</v>
      </c>
      <c r="I214" t="s">
        <v>259</v>
      </c>
      <c r="J214" t="s">
        <v>621</v>
      </c>
      <c r="K214" t="str">
        <f>INDEX(PUNT_SeasonAVG!I:I,MATCH($B214,PUNT_SeasonAVG!$I:$I,0))</f>
        <v>Maxi Kleber</v>
      </c>
      <c r="L214" t="str">
        <f>INDEX(PUNT_SeasonAVG!K:K,MATCH($B214,PUNT_SeasonAVG!$I:$I,0))</f>
        <v>DAL</v>
      </c>
      <c r="M214" s="5">
        <f>INDEX(PUNT_SeasonAVG!B:B,MATCH($B214,PUNT_SeasonAVG!$I:$I,0))</f>
        <v>175</v>
      </c>
      <c r="N214" s="5">
        <f>INDEX(PUNT_L10gamesAVG!B:B,MATCH($B214,PUNT_L10gamesAVG!$I:$I,0))</f>
        <v>220</v>
      </c>
      <c r="O214" s="5">
        <f>INDEX(PUNT_L5gamesAVG!B:B,MATCH($B214,PUNT_L5gamesAVG!$I:$I,0))</f>
        <v>243</v>
      </c>
    </row>
    <row r="215" spans="1:15" x14ac:dyDescent="0.2">
      <c r="A215">
        <v>5159</v>
      </c>
      <c r="B215" t="s">
        <v>447</v>
      </c>
      <c r="C215" t="s">
        <v>648</v>
      </c>
      <c r="D215" t="s">
        <v>874</v>
      </c>
      <c r="E215" t="s">
        <v>295</v>
      </c>
      <c r="F215" t="s">
        <v>42</v>
      </c>
      <c r="G215">
        <v>1</v>
      </c>
      <c r="H215" t="s">
        <v>620</v>
      </c>
      <c r="I215" t="s">
        <v>258</v>
      </c>
      <c r="J215" t="s">
        <v>621</v>
      </c>
      <c r="K215" t="str">
        <f>INDEX(PUNT_SeasonAVG!I:I,MATCH($B215,PUNT_SeasonAVG!$I:$I,0))</f>
        <v>Kentavious Caldwell-Pope</v>
      </c>
      <c r="L215" t="str">
        <f>INDEX(PUNT_SeasonAVG!K:K,MATCH($B215,PUNT_SeasonAVG!$I:$I,0))</f>
        <v>LAL</v>
      </c>
      <c r="M215" s="5">
        <f>INDEX(PUNT_SeasonAVG!B:B,MATCH($B215,PUNT_SeasonAVG!$I:$I,0))</f>
        <v>232</v>
      </c>
      <c r="N215" s="5">
        <f>INDEX(PUNT_L10gamesAVG!B:B,MATCH($B215,PUNT_L10gamesAVG!$I:$I,0))</f>
        <v>221</v>
      </c>
      <c r="O215" s="5">
        <f>INDEX(PUNT_L5gamesAVG!B:B,MATCH($B215,PUNT_L5gamesAVG!$I:$I,0))</f>
        <v>147</v>
      </c>
    </row>
    <row r="216" spans="1:15" x14ac:dyDescent="0.2">
      <c r="A216">
        <v>6037</v>
      </c>
      <c r="B216" t="s">
        <v>381</v>
      </c>
      <c r="C216" t="s">
        <v>640</v>
      </c>
      <c r="D216" t="s">
        <v>1209</v>
      </c>
      <c r="E216" t="s">
        <v>692</v>
      </c>
      <c r="F216" t="s">
        <v>35</v>
      </c>
      <c r="G216">
        <v>20</v>
      </c>
      <c r="H216" t="s">
        <v>258</v>
      </c>
      <c r="I216" t="s">
        <v>258</v>
      </c>
      <c r="J216" t="s">
        <v>621</v>
      </c>
      <c r="K216" t="str">
        <f>INDEX(PUNT_SeasonAVG!I:I,MATCH($B216,PUNT_SeasonAVG!$I:$I,0))</f>
        <v>Landry Shamet</v>
      </c>
      <c r="L216" t="str">
        <f>INDEX(PUNT_SeasonAVG!K:K,MATCH($B216,PUNT_SeasonAVG!$I:$I,0))</f>
        <v>LAC</v>
      </c>
      <c r="M216" s="5">
        <f>INDEX(PUNT_SeasonAVG!B:B,MATCH($B216,PUNT_SeasonAVG!$I:$I,0))</f>
        <v>212</v>
      </c>
      <c r="N216" s="5">
        <f>INDEX(PUNT_L10gamesAVG!B:B,MATCH($B216,PUNT_L10gamesAVG!$I:$I,0))</f>
        <v>222</v>
      </c>
      <c r="O216" s="5">
        <f>INDEX(PUNT_L5gamesAVG!B:B,MATCH($B216,PUNT_L5gamesAVG!$I:$I,0))</f>
        <v>236</v>
      </c>
    </row>
    <row r="217" spans="1:15" x14ac:dyDescent="0.2">
      <c r="A217">
        <v>5163</v>
      </c>
      <c r="B217" t="s">
        <v>448</v>
      </c>
      <c r="C217" t="s">
        <v>657</v>
      </c>
      <c r="D217" t="s">
        <v>879</v>
      </c>
      <c r="E217" t="s">
        <v>322</v>
      </c>
      <c r="F217" t="s">
        <v>94</v>
      </c>
      <c r="G217">
        <v>12</v>
      </c>
      <c r="H217" t="s">
        <v>45</v>
      </c>
      <c r="I217" t="s">
        <v>45</v>
      </c>
      <c r="J217" t="s">
        <v>611</v>
      </c>
      <c r="K217" t="str">
        <f>INDEX(PUNT_SeasonAVG!I:I,MATCH($B217,PUNT_SeasonAVG!$I:$I,0))</f>
        <v>Steven Adams</v>
      </c>
      <c r="L217" t="str">
        <f>INDEX(PUNT_SeasonAVG!K:K,MATCH($B217,PUNT_SeasonAVG!$I:$I,0))</f>
        <v>OKC</v>
      </c>
      <c r="M217" s="5">
        <f>INDEX(PUNT_SeasonAVG!B:B,MATCH($B217,PUNT_SeasonAVG!$I:$I,0))</f>
        <v>244</v>
      </c>
      <c r="N217" s="5">
        <f>INDEX(PUNT_L10gamesAVG!B:B,MATCH($B217,PUNT_L10gamesAVG!$I:$I,0))</f>
        <v>223</v>
      </c>
      <c r="O217" s="5">
        <f>INDEX(PUNT_L5gamesAVG!B:B,MATCH($B217,PUNT_L5gamesAVG!$I:$I,0))</f>
        <v>179</v>
      </c>
    </row>
    <row r="218" spans="1:15" x14ac:dyDescent="0.2">
      <c r="A218">
        <v>5842</v>
      </c>
      <c r="B218" t="s">
        <v>236</v>
      </c>
      <c r="C218" t="s">
        <v>654</v>
      </c>
      <c r="D218" t="s">
        <v>1052</v>
      </c>
      <c r="E218" t="s">
        <v>318</v>
      </c>
      <c r="F218" t="s">
        <v>700</v>
      </c>
      <c r="G218">
        <v>4</v>
      </c>
      <c r="H218" t="s">
        <v>258</v>
      </c>
      <c r="I218" t="s">
        <v>258</v>
      </c>
      <c r="J218" t="s">
        <v>621</v>
      </c>
      <c r="K218" t="str">
        <f>INDEX(PUNT_SeasonAVG!I:I,MATCH($B218,PUNT_SeasonAVG!$I:$I,0))</f>
        <v>Derrick White</v>
      </c>
      <c r="L218" t="str">
        <f>INDEX(PUNT_SeasonAVG!K:K,MATCH($B218,PUNT_SeasonAVG!$I:$I,0))</f>
        <v>SAS</v>
      </c>
      <c r="M218" s="5">
        <f>INDEX(PUNT_SeasonAVG!B:B,MATCH($B218,PUNT_SeasonAVG!$I:$I,0))</f>
        <v>201</v>
      </c>
      <c r="N218" s="5">
        <f>INDEX(PUNT_L10gamesAVG!B:B,MATCH($B218,PUNT_L10gamesAVG!$I:$I,0))</f>
        <v>224</v>
      </c>
      <c r="O218" s="5">
        <f>INDEX(PUNT_L5gamesAVG!B:B,MATCH($B218,PUNT_L5gamesAVG!$I:$I,0))</f>
        <v>241</v>
      </c>
    </row>
    <row r="219" spans="1:15" x14ac:dyDescent="0.2">
      <c r="A219">
        <v>5483</v>
      </c>
      <c r="B219" t="s">
        <v>246</v>
      </c>
      <c r="C219" t="s">
        <v>681</v>
      </c>
      <c r="D219" t="s">
        <v>969</v>
      </c>
      <c r="E219" t="s">
        <v>291</v>
      </c>
      <c r="F219" t="s">
        <v>708</v>
      </c>
      <c r="G219">
        <v>4</v>
      </c>
      <c r="H219" t="s">
        <v>259</v>
      </c>
      <c r="I219" t="s">
        <v>259</v>
      </c>
      <c r="J219" t="s">
        <v>621</v>
      </c>
      <c r="K219" t="str">
        <f>INDEX(PUNT_SeasonAVG!I:I,MATCH($B219,PUNT_SeasonAVG!$I:$I,0))</f>
        <v>Rondae Hollis-Jefferson</v>
      </c>
      <c r="L219" t="str">
        <f>INDEX(PUNT_SeasonAVG!K:K,MATCH($B219,PUNT_SeasonAVG!$I:$I,0))</f>
        <v>TOR</v>
      </c>
      <c r="M219" s="5">
        <f>INDEX(PUNT_SeasonAVG!B:B,MATCH($B219,PUNT_SeasonAVG!$I:$I,0))</f>
        <v>215</v>
      </c>
      <c r="N219" s="5">
        <f>INDEX(PUNT_L10gamesAVG!B:B,MATCH($B219,PUNT_L10gamesAVG!$I:$I,0))</f>
        <v>225</v>
      </c>
      <c r="O219" s="5">
        <f>INDEX(PUNT_L5gamesAVG!B:B,MATCH($B219,PUNT_L5gamesAVG!$I:$I,0))</f>
        <v>247</v>
      </c>
    </row>
    <row r="220" spans="1:15" x14ac:dyDescent="0.2">
      <c r="A220">
        <v>6206</v>
      </c>
      <c r="B220" t="s">
        <v>372</v>
      </c>
      <c r="C220" t="s">
        <v>258</v>
      </c>
      <c r="D220" t="s">
        <v>1405</v>
      </c>
      <c r="E220" t="s">
        <v>300</v>
      </c>
      <c r="F220" t="s">
        <v>796</v>
      </c>
      <c r="G220">
        <v>88</v>
      </c>
      <c r="H220" t="s">
        <v>45</v>
      </c>
      <c r="I220" t="s">
        <v>45</v>
      </c>
      <c r="J220" t="s">
        <v>621</v>
      </c>
      <c r="K220" t="str">
        <f>INDEX(PUNT_SeasonAVG!I:I,MATCH($B220,PUNT_SeasonAVG!$I:$I,0))</f>
        <v>Goga Bitadze</v>
      </c>
      <c r="L220" t="str">
        <f>INDEX(PUNT_SeasonAVG!K:K,MATCH($B220,PUNT_SeasonAVG!$I:$I,0))</f>
        <v>IND</v>
      </c>
      <c r="M220" s="5">
        <f>INDEX(PUNT_SeasonAVG!B:B,MATCH($B220,PUNT_SeasonAVG!$I:$I,0))</f>
        <v>249</v>
      </c>
      <c r="N220" s="5">
        <f>INDEX(PUNT_L10gamesAVG!B:B,MATCH($B220,PUNT_L10gamesAVG!$I:$I,0))</f>
        <v>226</v>
      </c>
      <c r="O220" s="5">
        <f>INDEX(PUNT_L5gamesAVG!B:B,MATCH($B220,PUNT_L5gamesAVG!$I:$I,0))</f>
        <v>326</v>
      </c>
    </row>
    <row r="221" spans="1:15" x14ac:dyDescent="0.2">
      <c r="A221">
        <v>5190</v>
      </c>
      <c r="B221" t="s">
        <v>367</v>
      </c>
      <c r="C221" t="s">
        <v>626</v>
      </c>
      <c r="D221" t="s">
        <v>883</v>
      </c>
      <c r="E221" t="s">
        <v>301</v>
      </c>
      <c r="F221" t="s">
        <v>636</v>
      </c>
      <c r="G221">
        <v>17</v>
      </c>
      <c r="H221" t="s">
        <v>620</v>
      </c>
      <c r="I221" t="s">
        <v>258</v>
      </c>
      <c r="J221" t="s">
        <v>621</v>
      </c>
      <c r="K221" t="str">
        <f>INDEX(PUNT_SeasonAVG!I:I,MATCH($B221,PUNT_SeasonAVG!$I:$I,0))</f>
        <v>Tony Snell</v>
      </c>
      <c r="L221" t="str">
        <f>INDEX(PUNT_SeasonAVG!K:K,MATCH($B221,PUNT_SeasonAVG!$I:$I,0))</f>
        <v>DET</v>
      </c>
      <c r="M221" s="5">
        <f>INDEX(PUNT_SeasonAVG!B:B,MATCH($B221,PUNT_SeasonAVG!$I:$I,0))</f>
        <v>217</v>
      </c>
      <c r="N221" s="5">
        <f>INDEX(PUNT_L10gamesAVG!B:B,MATCH($B221,PUNT_L10gamesAVG!$I:$I,0))</f>
        <v>227</v>
      </c>
      <c r="O221" s="5">
        <f>INDEX(PUNT_L5gamesAVG!B:B,MATCH($B221,PUNT_L5gamesAVG!$I:$I,0))</f>
        <v>268</v>
      </c>
    </row>
    <row r="222" spans="1:15" x14ac:dyDescent="0.2">
      <c r="A222">
        <v>6172</v>
      </c>
      <c r="B222" t="s">
        <v>264</v>
      </c>
      <c r="C222" t="s">
        <v>45</v>
      </c>
      <c r="D222" t="s">
        <v>1396</v>
      </c>
      <c r="E222" t="s">
        <v>330</v>
      </c>
      <c r="F222" t="s">
        <v>619</v>
      </c>
      <c r="G222">
        <v>22</v>
      </c>
      <c r="H222" t="s">
        <v>620</v>
      </c>
      <c r="I222" t="s">
        <v>258</v>
      </c>
      <c r="J222" t="s">
        <v>621</v>
      </c>
      <c r="K222" t="str">
        <f>INDEX(PUNT_SeasonAVG!I:I,MATCH($B222,PUNT_SeasonAVG!$I:$I,0))</f>
        <v>Cam Reddish</v>
      </c>
      <c r="L222" t="str">
        <f>INDEX(PUNT_SeasonAVG!K:K,MATCH($B222,PUNT_SeasonAVG!$I:$I,0))</f>
        <v>ATL</v>
      </c>
      <c r="M222" s="5">
        <f>INDEX(PUNT_SeasonAVG!B:B,MATCH($B222,PUNT_SeasonAVG!$I:$I,0))</f>
        <v>205</v>
      </c>
      <c r="N222" s="5">
        <f>INDEX(PUNT_L10gamesAVG!B:B,MATCH($B222,PUNT_L10gamesAVG!$I:$I,0))</f>
        <v>228</v>
      </c>
      <c r="O222" s="5">
        <f>INDEX(PUNT_L5gamesAVG!B:B,MATCH($B222,PUNT_L5gamesAVG!$I:$I,0))</f>
        <v>202</v>
      </c>
    </row>
    <row r="223" spans="1:15" x14ac:dyDescent="0.2">
      <c r="A223">
        <v>5469</v>
      </c>
      <c r="B223" t="s">
        <v>382</v>
      </c>
      <c r="C223" t="s">
        <v>259</v>
      </c>
      <c r="D223" t="s">
        <v>958</v>
      </c>
      <c r="E223" t="s">
        <v>324</v>
      </c>
      <c r="F223" t="s">
        <v>625</v>
      </c>
      <c r="G223">
        <v>8</v>
      </c>
      <c r="H223" t="s">
        <v>633</v>
      </c>
      <c r="I223" t="s">
        <v>259</v>
      </c>
      <c r="J223" t="s">
        <v>621</v>
      </c>
      <c r="K223" t="str">
        <f>INDEX(PUNT_SeasonAVG!I:I,MATCH($B223,PUNT_SeasonAVG!$I:$I,0))</f>
        <v>Frank Kaminsky</v>
      </c>
      <c r="L223" t="str">
        <f>INDEX(PUNT_SeasonAVG!K:K,MATCH($B223,PUNT_SeasonAVG!$I:$I,0))</f>
        <v>PHO</v>
      </c>
      <c r="M223" s="5">
        <f>INDEX(PUNT_SeasonAVG!B:B,MATCH($B223,PUNT_SeasonAVG!$I:$I,0))</f>
        <v>218</v>
      </c>
      <c r="N223" s="5">
        <f>INDEX(PUNT_L10gamesAVG!B:B,MATCH($B223,PUNT_L10gamesAVG!$I:$I,0))</f>
        <v>229</v>
      </c>
      <c r="O223" s="5">
        <f>INDEX(PUNT_L5gamesAVG!B:B,MATCH($B223,PUNT_L5gamesAVG!$I:$I,0))</f>
        <v>225</v>
      </c>
    </row>
    <row r="224" spans="1:15" x14ac:dyDescent="0.2">
      <c r="A224">
        <v>4469</v>
      </c>
      <c r="B224" t="s">
        <v>392</v>
      </c>
      <c r="C224" t="s">
        <v>690</v>
      </c>
      <c r="D224" t="s">
        <v>738</v>
      </c>
      <c r="E224" t="s">
        <v>332</v>
      </c>
      <c r="F224" t="s">
        <v>628</v>
      </c>
      <c r="G224">
        <v>10</v>
      </c>
      <c r="H224" t="s">
        <v>620</v>
      </c>
      <c r="I224" t="s">
        <v>258</v>
      </c>
      <c r="J224" t="s">
        <v>621</v>
      </c>
      <c r="K224" t="str">
        <f>INDEX(PUNT_SeasonAVG!I:I,MATCH($B224,PUNT_SeasonAVG!$I:$I,0))</f>
        <v>Eric Gordon</v>
      </c>
      <c r="L224" t="str">
        <f>INDEX(PUNT_SeasonAVG!K:K,MATCH($B224,PUNT_SeasonAVG!$I:$I,0))</f>
        <v>HOU</v>
      </c>
      <c r="M224" s="5">
        <f>INDEX(PUNT_SeasonAVG!B:B,MATCH($B224,PUNT_SeasonAVG!$I:$I,0))</f>
        <v>222</v>
      </c>
      <c r="N224" s="5">
        <f>INDEX(PUNT_L10gamesAVG!B:B,MATCH($B224,PUNT_L10gamesAVG!$I:$I,0))</f>
        <v>230</v>
      </c>
      <c r="O224" s="5">
        <f>INDEX(PUNT_L5gamesAVG!B:B,MATCH($B224,PUNT_L5gamesAVG!$I:$I,0))</f>
        <v>238</v>
      </c>
    </row>
    <row r="225" spans="1:15" x14ac:dyDescent="0.2">
      <c r="A225">
        <v>5322</v>
      </c>
      <c r="B225" t="s">
        <v>415</v>
      </c>
      <c r="C225" t="s">
        <v>654</v>
      </c>
      <c r="D225" t="s">
        <v>916</v>
      </c>
      <c r="E225" t="s">
        <v>300</v>
      </c>
      <c r="F225" t="s">
        <v>796</v>
      </c>
      <c r="G225">
        <v>20</v>
      </c>
      <c r="H225" t="s">
        <v>259</v>
      </c>
      <c r="I225" t="s">
        <v>259</v>
      </c>
      <c r="J225" t="s">
        <v>621</v>
      </c>
      <c r="K225" t="str">
        <f>INDEX(PUNT_SeasonAVG!I:I,MATCH($B225,PUNT_SeasonAVG!$I:$I,0))</f>
        <v>Doug McDermott</v>
      </c>
      <c r="L225" t="str">
        <f>INDEX(PUNT_SeasonAVG!K:K,MATCH($B225,PUNT_SeasonAVG!$I:$I,0))</f>
        <v>IND</v>
      </c>
      <c r="M225" s="5">
        <f>INDEX(PUNT_SeasonAVG!B:B,MATCH($B225,PUNT_SeasonAVG!$I:$I,0))</f>
        <v>274</v>
      </c>
      <c r="N225" s="5">
        <f>INDEX(PUNT_L10gamesAVG!B:B,MATCH($B225,PUNT_L10gamesAVG!$I:$I,0))</f>
        <v>231</v>
      </c>
      <c r="O225" s="5">
        <f>INDEX(PUNT_L5gamesAVG!B:B,MATCH($B225,PUNT_L5gamesAVG!$I:$I,0))</f>
        <v>313</v>
      </c>
    </row>
    <row r="226" spans="1:15" x14ac:dyDescent="0.2">
      <c r="A226">
        <v>5834</v>
      </c>
      <c r="B226" t="s">
        <v>443</v>
      </c>
      <c r="C226" t="s">
        <v>626</v>
      </c>
      <c r="D226" t="s">
        <v>1103</v>
      </c>
      <c r="E226" t="s">
        <v>322</v>
      </c>
      <c r="F226" t="s">
        <v>94</v>
      </c>
      <c r="G226">
        <v>23</v>
      </c>
      <c r="H226" t="s">
        <v>620</v>
      </c>
      <c r="I226" t="s">
        <v>258</v>
      </c>
      <c r="J226" t="s">
        <v>621</v>
      </c>
      <c r="K226" t="str">
        <f>INDEX(PUNT_SeasonAVG!I:I,MATCH($B226,PUNT_SeasonAVG!$I:$I,0))</f>
        <v>Terrance Ferguson</v>
      </c>
      <c r="L226" t="str">
        <f>INDEX(PUNT_SeasonAVG!K:K,MATCH($B226,PUNT_SeasonAVG!$I:$I,0))</f>
        <v>OKC</v>
      </c>
      <c r="M226" s="5">
        <f>INDEX(PUNT_SeasonAVG!B:B,MATCH($B226,PUNT_SeasonAVG!$I:$I,0))</f>
        <v>261</v>
      </c>
      <c r="N226" s="5">
        <f>INDEX(PUNT_L10gamesAVG!B:B,MATCH($B226,PUNT_L10gamesAVG!$I:$I,0))</f>
        <v>232</v>
      </c>
      <c r="O226" s="5">
        <f>INDEX(PUNT_L5gamesAVG!B:B,MATCH($B226,PUNT_L5gamesAVG!$I:$I,0))</f>
        <v>217</v>
      </c>
    </row>
    <row r="227" spans="1:15" x14ac:dyDescent="0.2">
      <c r="A227">
        <v>5341</v>
      </c>
      <c r="B227" t="s">
        <v>371</v>
      </c>
      <c r="C227" t="s">
        <v>648</v>
      </c>
      <c r="D227" t="s">
        <v>747</v>
      </c>
      <c r="E227" t="s">
        <v>310</v>
      </c>
      <c r="F227" t="s">
        <v>668</v>
      </c>
      <c r="G227">
        <v>1</v>
      </c>
      <c r="H227" t="s">
        <v>620</v>
      </c>
      <c r="I227" t="s">
        <v>258</v>
      </c>
      <c r="J227" t="s">
        <v>621</v>
      </c>
      <c r="K227" t="str">
        <f>INDEX(PUNT_SeasonAVG!I:I,MATCH($B227,PUNT_SeasonAVG!$I:$I,0))</f>
        <v>Kyle Anderson</v>
      </c>
      <c r="L227" t="str">
        <f>INDEX(PUNT_SeasonAVG!K:K,MATCH($B227,PUNT_SeasonAVG!$I:$I,0))</f>
        <v>MEM</v>
      </c>
      <c r="M227" s="5">
        <f>INDEX(PUNT_SeasonAVG!B:B,MATCH($B227,PUNT_SeasonAVG!$I:$I,0))</f>
        <v>220</v>
      </c>
      <c r="N227" s="5">
        <f>INDEX(PUNT_L10gamesAVG!B:B,MATCH($B227,PUNT_L10gamesAVG!$I:$I,0))</f>
        <v>233</v>
      </c>
      <c r="O227" s="5">
        <f>INDEX(PUNT_L5gamesAVG!B:B,MATCH($B227,PUNT_L5gamesAVG!$I:$I,0))</f>
        <v>234</v>
      </c>
    </row>
    <row r="228" spans="1:15" x14ac:dyDescent="0.2">
      <c r="A228">
        <v>4694</v>
      </c>
      <c r="B228" t="s">
        <v>417</v>
      </c>
      <c r="C228" t="s">
        <v>729</v>
      </c>
      <c r="D228" t="s">
        <v>777</v>
      </c>
      <c r="E228" t="s">
        <v>333</v>
      </c>
      <c r="F228" t="s">
        <v>650</v>
      </c>
      <c r="G228">
        <v>9</v>
      </c>
      <c r="H228" t="s">
        <v>620</v>
      </c>
      <c r="I228" t="s">
        <v>258</v>
      </c>
      <c r="J228" t="s">
        <v>621</v>
      </c>
      <c r="K228" t="str">
        <f>INDEX(PUNT_SeasonAVG!I:I,MATCH($B228,PUNT_SeasonAVG!$I:$I,0))</f>
        <v>Wesley Matthews</v>
      </c>
      <c r="L228" t="str">
        <f>INDEX(PUNT_SeasonAVG!K:K,MATCH($B228,PUNT_SeasonAVG!$I:$I,0))</f>
        <v>MIL</v>
      </c>
      <c r="M228" s="5">
        <f>INDEX(PUNT_SeasonAVG!B:B,MATCH($B228,PUNT_SeasonAVG!$I:$I,0))</f>
        <v>224</v>
      </c>
      <c r="N228" s="5">
        <f>INDEX(PUNT_L10gamesAVG!B:B,MATCH($B228,PUNT_L10gamesAVG!$I:$I,0))</f>
        <v>234</v>
      </c>
      <c r="O228" s="5">
        <f>INDEX(PUNT_L5gamesAVG!B:B,MATCH($B228,PUNT_L5gamesAVG!$I:$I,0))</f>
        <v>174</v>
      </c>
    </row>
    <row r="229" spans="1:15" x14ac:dyDescent="0.2">
      <c r="A229">
        <v>4937</v>
      </c>
      <c r="B229" t="s">
        <v>410</v>
      </c>
      <c r="C229" t="s">
        <v>690</v>
      </c>
      <c r="D229" t="s">
        <v>831</v>
      </c>
      <c r="E229" t="s">
        <v>292</v>
      </c>
      <c r="F229" t="s">
        <v>704</v>
      </c>
      <c r="G229">
        <v>55</v>
      </c>
      <c r="H229" t="s">
        <v>620</v>
      </c>
      <c r="I229" t="s">
        <v>258</v>
      </c>
      <c r="J229" t="s">
        <v>621</v>
      </c>
      <c r="K229" t="str">
        <f>INDEX(PUNT_SeasonAVG!I:I,MATCH($B229,PUNT_SeasonAVG!$I:$I,0))</f>
        <v>E'Twaun Moore</v>
      </c>
      <c r="L229" t="str">
        <f>INDEX(PUNT_SeasonAVG!K:K,MATCH($B229,PUNT_SeasonAVG!$I:$I,0))</f>
        <v>NOR</v>
      </c>
      <c r="M229" s="5">
        <f>INDEX(PUNT_SeasonAVG!B:B,MATCH($B229,PUNT_SeasonAVG!$I:$I,0))</f>
        <v>259</v>
      </c>
      <c r="N229" s="5">
        <f>INDEX(PUNT_L10gamesAVG!B:B,MATCH($B229,PUNT_L10gamesAVG!$I:$I,0))</f>
        <v>235</v>
      </c>
      <c r="O229" s="5">
        <f>INDEX(PUNT_L5gamesAVG!B:B,MATCH($B229,PUNT_L5gamesAVG!$I:$I,0))</f>
        <v>267</v>
      </c>
    </row>
    <row r="230" spans="1:15" x14ac:dyDescent="0.2">
      <c r="A230">
        <v>5865</v>
      </c>
      <c r="B230" t="s">
        <v>398</v>
      </c>
      <c r="C230" t="s">
        <v>690</v>
      </c>
      <c r="D230" t="s">
        <v>1141</v>
      </c>
      <c r="E230" t="s">
        <v>300</v>
      </c>
      <c r="F230" t="s">
        <v>796</v>
      </c>
      <c r="G230">
        <v>5</v>
      </c>
      <c r="H230" t="s">
        <v>258</v>
      </c>
      <c r="I230" t="s">
        <v>258</v>
      </c>
      <c r="J230" t="s">
        <v>621</v>
      </c>
      <c r="K230" t="str">
        <f>INDEX(PUNT_SeasonAVG!I:I,MATCH($B230,PUNT_SeasonAVG!$I:$I,0))</f>
        <v>Edmond Sumner</v>
      </c>
      <c r="L230" t="str">
        <f>INDEX(PUNT_SeasonAVG!K:K,MATCH($B230,PUNT_SeasonAVG!$I:$I,0))</f>
        <v>IND</v>
      </c>
      <c r="M230" s="5">
        <f>INDEX(PUNT_SeasonAVG!B:B,MATCH($B230,PUNT_SeasonAVG!$I:$I,0))</f>
        <v>228</v>
      </c>
      <c r="N230" s="5">
        <f>INDEX(PUNT_L10gamesAVG!B:B,MATCH($B230,PUNT_L10gamesAVG!$I:$I,0))</f>
        <v>236</v>
      </c>
      <c r="O230" s="5">
        <f>INDEX(PUNT_L5gamesAVG!B:B,MATCH($B230,PUNT_L5gamesAVG!$I:$I,0))</f>
        <v>232</v>
      </c>
    </row>
    <row r="231" spans="1:15" x14ac:dyDescent="0.2">
      <c r="A231">
        <v>5021</v>
      </c>
      <c r="B231" t="s">
        <v>393</v>
      </c>
      <c r="C231" t="s">
        <v>676</v>
      </c>
      <c r="D231" t="s">
        <v>846</v>
      </c>
      <c r="E231" t="s">
        <v>692</v>
      </c>
      <c r="F231" t="s">
        <v>35</v>
      </c>
      <c r="G231">
        <v>8</v>
      </c>
      <c r="H231" t="s">
        <v>259</v>
      </c>
      <c r="I231" t="s">
        <v>259</v>
      </c>
      <c r="J231" t="s">
        <v>621</v>
      </c>
      <c r="K231" t="str">
        <f>INDEX(PUNT_SeasonAVG!I:I,MATCH($B231,PUNT_SeasonAVG!$I:$I,0))</f>
        <v>Moe Harkless</v>
      </c>
      <c r="L231" t="str">
        <f>INDEX(PUNT_SeasonAVG!K:K,MATCH($B231,PUNT_SeasonAVG!$I:$I,0))</f>
        <v>LAC</v>
      </c>
      <c r="M231" s="5">
        <f>INDEX(PUNT_SeasonAVG!B:B,MATCH($B231,PUNT_SeasonAVG!$I:$I,0))</f>
        <v>236</v>
      </c>
      <c r="N231" s="5">
        <f>INDEX(PUNT_L10gamesAVG!B:B,MATCH($B231,PUNT_L10gamesAVG!$I:$I,0))</f>
        <v>237</v>
      </c>
      <c r="O231" s="5">
        <f>INDEX(PUNT_L5gamesAVG!B:B,MATCH($B231,PUNT_L5gamesAVG!$I:$I,0))</f>
        <v>310</v>
      </c>
    </row>
    <row r="232" spans="1:15" x14ac:dyDescent="0.2">
      <c r="A232">
        <v>4247</v>
      </c>
      <c r="B232" t="s">
        <v>432</v>
      </c>
      <c r="C232" t="s">
        <v>623</v>
      </c>
      <c r="D232" t="s">
        <v>684</v>
      </c>
      <c r="E232" t="s">
        <v>321</v>
      </c>
      <c r="F232" t="s">
        <v>718</v>
      </c>
      <c r="G232">
        <v>22</v>
      </c>
      <c r="H232" t="s">
        <v>259</v>
      </c>
      <c r="I232" t="s">
        <v>259</v>
      </c>
      <c r="J232" t="s">
        <v>621</v>
      </c>
      <c r="K232" t="str">
        <f>INDEX(PUNT_SeasonAVG!I:I,MATCH($B232,PUNT_SeasonAVG!$I:$I,0))</f>
        <v>Jeff Green</v>
      </c>
      <c r="L232" t="str">
        <f>INDEX(PUNT_SeasonAVG!K:K,MATCH($B232,PUNT_SeasonAVG!$I:$I,0))</f>
        <v>UTA</v>
      </c>
      <c r="M232" s="5">
        <f>INDEX(PUNT_SeasonAVG!B:B,MATCH($B232,PUNT_SeasonAVG!$I:$I,0))</f>
        <v>262</v>
      </c>
      <c r="N232" s="5">
        <f>INDEX(PUNT_L10gamesAVG!B:B,MATCH($B232,PUNT_L10gamesAVG!$I:$I,0))</f>
        <v>239</v>
      </c>
      <c r="O232" s="5">
        <f>INDEX(PUNT_L5gamesAVG!B:B,MATCH($B232,PUNT_L5gamesAVG!$I:$I,0))</f>
        <v>259</v>
      </c>
    </row>
    <row r="233" spans="1:15" x14ac:dyDescent="0.2">
      <c r="A233">
        <v>6170</v>
      </c>
      <c r="B233" t="s">
        <v>444</v>
      </c>
      <c r="C233" t="s">
        <v>623</v>
      </c>
      <c r="D233" t="s">
        <v>1394</v>
      </c>
      <c r="E233" t="s">
        <v>292</v>
      </c>
      <c r="F233" t="s">
        <v>704</v>
      </c>
      <c r="G233">
        <v>10</v>
      </c>
      <c r="H233" t="s">
        <v>45</v>
      </c>
      <c r="I233" t="s">
        <v>45</v>
      </c>
      <c r="J233" t="s">
        <v>611</v>
      </c>
      <c r="K233" t="str">
        <f>INDEX(PUNT_SeasonAVG!I:I,MATCH($B233,PUNT_SeasonAVG!$I:$I,0))</f>
        <v>Jaxson Hayes</v>
      </c>
      <c r="L233" t="str">
        <f>INDEX(PUNT_SeasonAVG!K:K,MATCH($B233,PUNT_SeasonAVG!$I:$I,0))</f>
        <v>NOR</v>
      </c>
      <c r="M233" s="5">
        <f>INDEX(PUNT_SeasonAVG!B:B,MATCH($B233,PUNT_SeasonAVG!$I:$I,0))</f>
        <v>273</v>
      </c>
      <c r="N233" s="5">
        <f>INDEX(PUNT_L10gamesAVG!B:B,MATCH($B233,PUNT_L10gamesAVG!$I:$I,0))</f>
        <v>240</v>
      </c>
      <c r="O233" s="5">
        <f>INDEX(PUNT_L5gamesAVG!B:B,MATCH($B233,PUNT_L5gamesAVG!$I:$I,0))</f>
        <v>231</v>
      </c>
    </row>
    <row r="234" spans="1:15" x14ac:dyDescent="0.2">
      <c r="A234">
        <v>3928</v>
      </c>
      <c r="B234" t="s">
        <v>428</v>
      </c>
      <c r="C234" t="s">
        <v>676</v>
      </c>
      <c r="D234" t="s">
        <v>677</v>
      </c>
      <c r="E234" t="s">
        <v>297</v>
      </c>
      <c r="F234" t="s">
        <v>678</v>
      </c>
      <c r="G234">
        <v>2</v>
      </c>
      <c r="H234" t="s">
        <v>259</v>
      </c>
      <c r="I234" t="s">
        <v>259</v>
      </c>
      <c r="J234" t="s">
        <v>730</v>
      </c>
      <c r="K234" t="str">
        <f>INDEX(PUNT_SeasonAVG!I:I,MATCH($B234,PUNT_SeasonAVG!$I:$I,0))</f>
        <v>Marvin Williams</v>
      </c>
      <c r="L234" t="str">
        <f>INDEX(PUNT_SeasonAVG!K:K,MATCH($B234,PUNT_SeasonAVG!$I:$I,0))</f>
        <v>CHA</v>
      </c>
      <c r="M234" s="5">
        <f>INDEX(PUNT_SeasonAVG!B:B,MATCH($B234,PUNT_SeasonAVG!$I:$I,0))</f>
        <v>255</v>
      </c>
      <c r="N234" s="5">
        <f>INDEX(PUNT_L10gamesAVG!B:B,MATCH($B234,PUNT_L10gamesAVG!$I:$I,0))</f>
        <v>241</v>
      </c>
      <c r="O234" s="5">
        <f>INDEX(PUNT_L5gamesAVG!B:B,MATCH($B234,PUNT_L5gamesAVG!$I:$I,0))</f>
        <v>283</v>
      </c>
    </row>
    <row r="235" spans="1:15" x14ac:dyDescent="0.2">
      <c r="A235">
        <v>3960</v>
      </c>
      <c r="B235" t="s">
        <v>374</v>
      </c>
      <c r="C235" t="s">
        <v>45</v>
      </c>
      <c r="D235" t="s">
        <v>689</v>
      </c>
      <c r="E235" t="s">
        <v>316</v>
      </c>
      <c r="F235" t="s">
        <v>688</v>
      </c>
      <c r="G235">
        <v>34</v>
      </c>
      <c r="H235" t="s">
        <v>620</v>
      </c>
      <c r="I235" t="s">
        <v>258</v>
      </c>
      <c r="J235" t="s">
        <v>621</v>
      </c>
      <c r="K235" t="str">
        <f>INDEX(PUNT_SeasonAVG!I:I,MATCH($B235,PUNT_SeasonAVG!$I:$I,0))</f>
        <v>C.J. Miles</v>
      </c>
      <c r="L235" t="str">
        <f>INDEX(PUNT_SeasonAVG!K:K,MATCH($B235,PUNT_SeasonAVG!$I:$I,0))</f>
        <v>WAS</v>
      </c>
      <c r="M235" s="5">
        <f>INDEX(PUNT_SeasonAVG!B:B,MATCH($B235,PUNT_SeasonAVG!$I:$I,0))</f>
        <v>233</v>
      </c>
      <c r="N235" s="5">
        <f>INDEX(PUNT_L10gamesAVG!B:B,MATCH($B235,PUNT_L10gamesAVG!$I:$I,0))</f>
        <v>242</v>
      </c>
      <c r="O235" s="5">
        <f>INDEX(PUNT_L5gamesAVG!B:B,MATCH($B235,PUNT_L5gamesAVG!$I:$I,0))</f>
        <v>255</v>
      </c>
    </row>
    <row r="236" spans="1:15" x14ac:dyDescent="0.2">
      <c r="A236">
        <v>5434</v>
      </c>
      <c r="B236" t="s">
        <v>401</v>
      </c>
      <c r="C236" t="s">
        <v>623</v>
      </c>
      <c r="D236" t="s">
        <v>953</v>
      </c>
      <c r="E236" t="s">
        <v>292</v>
      </c>
      <c r="F236" t="s">
        <v>704</v>
      </c>
      <c r="G236">
        <v>8</v>
      </c>
      <c r="H236" t="s">
        <v>45</v>
      </c>
      <c r="I236" t="s">
        <v>45</v>
      </c>
      <c r="J236" t="s">
        <v>621</v>
      </c>
      <c r="K236" t="str">
        <f>INDEX(PUNT_SeasonAVG!I:I,MATCH($B236,PUNT_SeasonAVG!$I:$I,0))</f>
        <v>Jahlil Okafor</v>
      </c>
      <c r="L236" t="str">
        <f>INDEX(PUNT_SeasonAVG!K:K,MATCH($B236,PUNT_SeasonAVG!$I:$I,0))</f>
        <v>NOR</v>
      </c>
      <c r="M236" s="5">
        <f>INDEX(PUNT_SeasonAVG!B:B,MATCH($B236,PUNT_SeasonAVG!$I:$I,0))</f>
        <v>253</v>
      </c>
      <c r="N236" s="5">
        <f>INDEX(PUNT_L10gamesAVG!B:B,MATCH($B236,PUNT_L10gamesAVG!$I:$I,0))</f>
        <v>243</v>
      </c>
      <c r="O236" s="5">
        <f>INDEX(PUNT_L5gamesAVG!B:B,MATCH($B236,PUNT_L5gamesAVG!$I:$I,0))</f>
        <v>275</v>
      </c>
    </row>
    <row r="237" spans="1:15" x14ac:dyDescent="0.2">
      <c r="A237">
        <v>5663</v>
      </c>
      <c r="B237" t="s">
        <v>240</v>
      </c>
      <c r="C237" t="s">
        <v>686</v>
      </c>
      <c r="D237" t="s">
        <v>1028</v>
      </c>
      <c r="E237" t="s">
        <v>692</v>
      </c>
      <c r="F237" t="s">
        <v>35</v>
      </c>
      <c r="G237">
        <v>40</v>
      </c>
      <c r="H237" t="s">
        <v>45</v>
      </c>
      <c r="I237" t="s">
        <v>45</v>
      </c>
      <c r="J237" t="s">
        <v>621</v>
      </c>
      <c r="K237" t="str">
        <f>INDEX(PUNT_SeasonAVG!I:I,MATCH($B237,PUNT_SeasonAVG!$I:$I,0))</f>
        <v>Ivica Zubac</v>
      </c>
      <c r="L237" t="str">
        <f>INDEX(PUNT_SeasonAVG!K:K,MATCH($B237,PUNT_SeasonAVG!$I:$I,0))</f>
        <v>LAC</v>
      </c>
      <c r="M237" s="5">
        <f>INDEX(PUNT_SeasonAVG!B:B,MATCH($B237,PUNT_SeasonAVG!$I:$I,0))</f>
        <v>211</v>
      </c>
      <c r="N237" s="5">
        <f>INDEX(PUNT_L10gamesAVG!B:B,MATCH($B237,PUNT_L10gamesAVG!$I:$I,0))</f>
        <v>244</v>
      </c>
      <c r="O237" s="5">
        <f>INDEX(PUNT_L5gamesAVG!B:B,MATCH($B237,PUNT_L5gamesAVG!$I:$I,0))</f>
        <v>307</v>
      </c>
    </row>
    <row r="238" spans="1:15" x14ac:dyDescent="0.2">
      <c r="A238">
        <v>5155</v>
      </c>
      <c r="B238" t="s">
        <v>218</v>
      </c>
      <c r="C238" t="s">
        <v>45</v>
      </c>
      <c r="D238" t="s">
        <v>848</v>
      </c>
      <c r="E238" t="s">
        <v>297</v>
      </c>
      <c r="F238" t="s">
        <v>678</v>
      </c>
      <c r="G238">
        <v>40</v>
      </c>
      <c r="H238" t="s">
        <v>633</v>
      </c>
      <c r="I238" t="s">
        <v>259</v>
      </c>
      <c r="J238" t="s">
        <v>621</v>
      </c>
      <c r="K238" t="str">
        <f>INDEX(PUNT_SeasonAVG!I:I,MATCH($B238,PUNT_SeasonAVG!$I:$I,0))</f>
        <v>Cody Zeller</v>
      </c>
      <c r="L238" t="str">
        <f>INDEX(PUNT_SeasonAVG!K:K,MATCH($B238,PUNT_SeasonAVG!$I:$I,0))</f>
        <v>CHA</v>
      </c>
      <c r="M238" s="5">
        <f>INDEX(PUNT_SeasonAVG!B:B,MATCH($B238,PUNT_SeasonAVG!$I:$I,0))</f>
        <v>208</v>
      </c>
      <c r="N238" s="5">
        <f>INDEX(PUNT_L10gamesAVG!B:B,MATCH($B238,PUNT_L10gamesAVG!$I:$I,0))</f>
        <v>245</v>
      </c>
      <c r="O238" s="5">
        <f>INDEX(PUNT_L5gamesAVG!B:B,MATCH($B238,PUNT_L5gamesAVG!$I:$I,0))</f>
        <v>321</v>
      </c>
    </row>
    <row r="239" spans="1:15" x14ac:dyDescent="0.2">
      <c r="A239">
        <v>5754</v>
      </c>
      <c r="B239" t="s">
        <v>389</v>
      </c>
      <c r="C239" t="s">
        <v>666</v>
      </c>
      <c r="D239" t="s">
        <v>1081</v>
      </c>
      <c r="E239" t="s">
        <v>295</v>
      </c>
      <c r="F239" t="s">
        <v>42</v>
      </c>
      <c r="G239">
        <v>4</v>
      </c>
      <c r="H239" t="s">
        <v>258</v>
      </c>
      <c r="I239" t="s">
        <v>258</v>
      </c>
      <c r="J239" t="s">
        <v>621</v>
      </c>
      <c r="K239" t="str">
        <f>INDEX(PUNT_SeasonAVG!I:I,MATCH($B239,PUNT_SeasonAVG!$I:$I,0))</f>
        <v>Alex Caruso</v>
      </c>
      <c r="L239" t="str">
        <f>INDEX(PUNT_SeasonAVG!K:K,MATCH($B239,PUNT_SeasonAVG!$I:$I,0))</f>
        <v>LAL</v>
      </c>
      <c r="M239" s="5">
        <f>INDEX(PUNT_SeasonAVG!B:B,MATCH($B239,PUNT_SeasonAVG!$I:$I,0))</f>
        <v>227</v>
      </c>
      <c r="N239" s="5">
        <f>INDEX(PUNT_L10gamesAVG!B:B,MATCH($B239,PUNT_L10gamesAVG!$I:$I,0))</f>
        <v>247</v>
      </c>
      <c r="O239" s="5">
        <f>INDEX(PUNT_L5gamesAVG!B:B,MATCH($B239,PUNT_L5gamesAVG!$I:$I,0))</f>
        <v>277</v>
      </c>
    </row>
    <row r="240" spans="1:15" x14ac:dyDescent="0.2">
      <c r="A240">
        <v>6208</v>
      </c>
      <c r="B240" t="s">
        <v>399</v>
      </c>
      <c r="C240" t="s">
        <v>676</v>
      </c>
      <c r="D240" t="s">
        <v>1408</v>
      </c>
      <c r="E240" t="s">
        <v>312</v>
      </c>
      <c r="F240" t="s">
        <v>694</v>
      </c>
      <c r="G240">
        <v>22</v>
      </c>
      <c r="H240" t="s">
        <v>620</v>
      </c>
      <c r="I240" t="s">
        <v>258</v>
      </c>
      <c r="J240" t="s">
        <v>621</v>
      </c>
      <c r="K240" t="str">
        <f>INDEX(PUNT_SeasonAVG!I:I,MATCH($B240,PUNT_SeasonAVG!$I:$I,0))</f>
        <v>Matisse Thybulle</v>
      </c>
      <c r="L240" t="str">
        <f>INDEX(PUNT_SeasonAVG!K:K,MATCH($B240,PUNT_SeasonAVG!$I:$I,0))</f>
        <v>PHI</v>
      </c>
      <c r="M240" s="5">
        <f>INDEX(PUNT_SeasonAVG!B:B,MATCH($B240,PUNT_SeasonAVG!$I:$I,0))</f>
        <v>210</v>
      </c>
      <c r="N240" s="5">
        <f>INDEX(PUNT_L10gamesAVG!B:B,MATCH($B240,PUNT_L10gamesAVG!$I:$I,0))</f>
        <v>248</v>
      </c>
      <c r="O240" s="5">
        <f>INDEX(PUNT_L5gamesAVG!B:B,MATCH($B240,PUNT_L5gamesAVG!$I:$I,0))</f>
        <v>173</v>
      </c>
    </row>
    <row r="241" spans="1:15" x14ac:dyDescent="0.2">
      <c r="A241">
        <v>6038</v>
      </c>
      <c r="B241" t="s">
        <v>242</v>
      </c>
      <c r="C241" t="s">
        <v>681</v>
      </c>
      <c r="D241" t="s">
        <v>677</v>
      </c>
      <c r="E241" t="s">
        <v>313</v>
      </c>
      <c r="F241" t="s">
        <v>788</v>
      </c>
      <c r="G241">
        <v>44</v>
      </c>
      <c r="H241" t="s">
        <v>633</v>
      </c>
      <c r="I241" t="s">
        <v>259</v>
      </c>
      <c r="J241" t="s">
        <v>621</v>
      </c>
      <c r="K241" t="str">
        <f>INDEX(PUNT_SeasonAVG!I:I,MATCH($B241,PUNT_SeasonAVG!$I:$I,0))</f>
        <v>Robert Williams</v>
      </c>
      <c r="L241" t="str">
        <f>INDEX(PUNT_SeasonAVG!K:K,MATCH($B241,PUNT_SeasonAVG!$I:$I,0))</f>
        <v>BOS</v>
      </c>
      <c r="M241" s="5">
        <f>INDEX(PUNT_SeasonAVG!B:B,MATCH($B241,PUNT_SeasonAVG!$I:$I,0))</f>
        <v>214</v>
      </c>
      <c r="N241" s="5">
        <f>INDEX(PUNT_L10gamesAVG!B:B,MATCH($B241,PUNT_L10gamesAVG!$I:$I,0))</f>
        <v>249</v>
      </c>
      <c r="O241" s="5">
        <f>INDEX(PUNT_L5gamesAVG!B:B,MATCH($B241,PUNT_L5gamesAVG!$I:$I,0))</f>
        <v>228</v>
      </c>
    </row>
    <row r="242" spans="1:15" x14ac:dyDescent="0.2">
      <c r="A242">
        <v>5350</v>
      </c>
      <c r="B242" t="s">
        <v>424</v>
      </c>
      <c r="C242" t="s">
        <v>623</v>
      </c>
      <c r="D242" t="s">
        <v>929</v>
      </c>
      <c r="E242" t="s">
        <v>328</v>
      </c>
      <c r="F242" t="s">
        <v>711</v>
      </c>
      <c r="G242">
        <v>9</v>
      </c>
      <c r="H242" t="s">
        <v>259</v>
      </c>
      <c r="I242" t="s">
        <v>259</v>
      </c>
      <c r="J242" t="s">
        <v>621</v>
      </c>
      <c r="K242" t="str">
        <f>INDEX(PUNT_SeasonAVG!I:I,MATCH($B242,PUNT_SeasonAVG!$I:$I,0))</f>
        <v>Jerami Grant</v>
      </c>
      <c r="L242" t="str">
        <f>INDEX(PUNT_SeasonAVG!K:K,MATCH($B242,PUNT_SeasonAVG!$I:$I,0))</f>
        <v>DEN</v>
      </c>
      <c r="M242" s="5">
        <f>INDEX(PUNT_SeasonAVG!B:B,MATCH($B242,PUNT_SeasonAVG!$I:$I,0))</f>
        <v>281</v>
      </c>
      <c r="N242" s="5">
        <f>INDEX(PUNT_L10gamesAVG!B:B,MATCH($B242,PUNT_L10gamesAVG!$I:$I,0))</f>
        <v>250</v>
      </c>
      <c r="O242" s="5">
        <f>INDEX(PUNT_L5gamesAVG!B:B,MATCH($B242,PUNT_L5gamesAVG!$I:$I,0))</f>
        <v>292</v>
      </c>
    </row>
    <row r="243" spans="1:15" x14ac:dyDescent="0.2">
      <c r="A243">
        <v>4920</v>
      </c>
      <c r="B243" t="s">
        <v>596</v>
      </c>
      <c r="C243" t="s">
        <v>45</v>
      </c>
      <c r="D243" t="s">
        <v>827</v>
      </c>
      <c r="E243" t="s">
        <v>330</v>
      </c>
      <c r="F243" t="s">
        <v>619</v>
      </c>
      <c r="G243">
        <v>31</v>
      </c>
      <c r="H243" t="s">
        <v>259</v>
      </c>
      <c r="I243" t="s">
        <v>259</v>
      </c>
      <c r="J243" t="s">
        <v>621</v>
      </c>
      <c r="K243" t="str">
        <f>INDEX(PUNT_SeasonAVG!I:I,MATCH($B243,PUNT_SeasonAVG!$I:$I,0))</f>
        <v>Chandler Parsons</v>
      </c>
      <c r="L243" t="str">
        <f>INDEX(PUNT_SeasonAVG!K:K,MATCH($B243,PUNT_SeasonAVG!$I:$I,0))</f>
        <v>ATL</v>
      </c>
      <c r="M243" s="5">
        <f>INDEX(PUNT_SeasonAVG!B:B,MATCH($B243,PUNT_SeasonAVG!$I:$I,0))</f>
        <v>245</v>
      </c>
      <c r="N243" s="5">
        <f>INDEX(PUNT_L10gamesAVG!B:B,MATCH($B243,PUNT_L10gamesAVG!$I:$I,0))</f>
        <v>251</v>
      </c>
      <c r="O243" s="5">
        <f>INDEX(PUNT_L5gamesAVG!B:B,MATCH($B243,PUNT_L5gamesAVG!$I:$I,0))</f>
        <v>244</v>
      </c>
    </row>
    <row r="244" spans="1:15" x14ac:dyDescent="0.2">
      <c r="A244">
        <v>5669</v>
      </c>
      <c r="B244" t="s">
        <v>409</v>
      </c>
      <c r="C244" t="s">
        <v>630</v>
      </c>
      <c r="D244" t="s">
        <v>1033</v>
      </c>
      <c r="E244" t="s">
        <v>291</v>
      </c>
      <c r="F244" t="s">
        <v>708</v>
      </c>
      <c r="G244">
        <v>22</v>
      </c>
      <c r="H244" t="s">
        <v>620</v>
      </c>
      <c r="I244" t="s">
        <v>258</v>
      </c>
      <c r="J244" t="s">
        <v>621</v>
      </c>
      <c r="K244" t="str">
        <f>INDEX(PUNT_SeasonAVG!I:I,MATCH($B244,PUNT_SeasonAVG!$I:$I,0))</f>
        <v>Patrick McCaw</v>
      </c>
      <c r="L244" t="str">
        <f>INDEX(PUNT_SeasonAVG!K:K,MATCH($B244,PUNT_SeasonAVG!$I:$I,0))</f>
        <v>TOR</v>
      </c>
      <c r="M244" s="5">
        <f>INDEX(PUNT_SeasonAVG!B:B,MATCH($B244,PUNT_SeasonAVG!$I:$I,0))</f>
        <v>246</v>
      </c>
      <c r="N244" s="5">
        <f>INDEX(PUNT_L10gamesAVG!B:B,MATCH($B244,PUNT_L10gamesAVG!$I:$I,0))</f>
        <v>252</v>
      </c>
      <c r="O244" s="5">
        <f>INDEX(PUNT_L5gamesAVG!B:B,MATCH($B244,PUNT_L5gamesAVG!$I:$I,0))</f>
        <v>245</v>
      </c>
    </row>
    <row r="245" spans="1:15" x14ac:dyDescent="0.2">
      <c r="A245">
        <v>5162</v>
      </c>
      <c r="B245" t="s">
        <v>411</v>
      </c>
      <c r="C245" t="s">
        <v>676</v>
      </c>
      <c r="D245" t="s">
        <v>878</v>
      </c>
      <c r="E245" t="s">
        <v>303</v>
      </c>
      <c r="F245" t="s">
        <v>740</v>
      </c>
      <c r="G245">
        <v>7</v>
      </c>
      <c r="H245" t="s">
        <v>258</v>
      </c>
      <c r="I245" t="s">
        <v>258</v>
      </c>
      <c r="J245" t="s">
        <v>621</v>
      </c>
      <c r="K245" t="str">
        <f>INDEX(PUNT_SeasonAVG!I:I,MATCH($B245,PUNT_SeasonAVG!$I:$I,0))</f>
        <v>Michael Carter-Williams</v>
      </c>
      <c r="L245" t="str">
        <f>INDEX(PUNT_SeasonAVG!K:K,MATCH($B245,PUNT_SeasonAVG!$I:$I,0))</f>
        <v>ORL</v>
      </c>
      <c r="M245" s="5">
        <f>INDEX(PUNT_SeasonAVG!B:B,MATCH($B245,PUNT_SeasonAVG!$I:$I,0))</f>
        <v>247</v>
      </c>
      <c r="N245" s="5">
        <f>INDEX(PUNT_L10gamesAVG!B:B,MATCH($B245,PUNT_L10gamesAVG!$I:$I,0))</f>
        <v>253</v>
      </c>
      <c r="O245" s="5">
        <f>INDEX(PUNT_L5gamesAVG!B:B,MATCH($B245,PUNT_L5gamesAVG!$I:$I,0))</f>
        <v>345</v>
      </c>
    </row>
    <row r="246" spans="1:15" x14ac:dyDescent="0.2">
      <c r="A246">
        <v>5016</v>
      </c>
      <c r="B246" t="s">
        <v>454</v>
      </c>
      <c r="C246" t="s">
        <v>666</v>
      </c>
      <c r="D246" t="s">
        <v>843</v>
      </c>
      <c r="E246" t="s">
        <v>332</v>
      </c>
      <c r="F246" t="s">
        <v>628</v>
      </c>
      <c r="G246">
        <v>25</v>
      </c>
      <c r="H246" t="s">
        <v>258</v>
      </c>
      <c r="I246" t="s">
        <v>258</v>
      </c>
      <c r="J246" t="s">
        <v>621</v>
      </c>
      <c r="K246" t="str">
        <f>INDEX(PUNT_SeasonAVG!I:I,MATCH($B246,PUNT_SeasonAVG!$I:$I,0))</f>
        <v>Austin Rivers</v>
      </c>
      <c r="L246" t="str">
        <f>INDEX(PUNT_SeasonAVG!K:K,MATCH($B246,PUNT_SeasonAVG!$I:$I,0))</f>
        <v>HOU</v>
      </c>
      <c r="M246" s="5">
        <f>INDEX(PUNT_SeasonAVG!B:B,MATCH($B246,PUNT_SeasonAVG!$I:$I,0))</f>
        <v>289</v>
      </c>
      <c r="N246" s="5">
        <f>INDEX(PUNT_L10gamesAVG!B:B,MATCH($B246,PUNT_L10gamesAVG!$I:$I,0))</f>
        <v>254</v>
      </c>
      <c r="O246" s="5">
        <f>INDEX(PUNT_L5gamesAVG!B:B,MATCH($B246,PUNT_L5gamesAVG!$I:$I,0))</f>
        <v>269</v>
      </c>
    </row>
    <row r="247" spans="1:15" x14ac:dyDescent="0.2">
      <c r="A247">
        <v>6216</v>
      </c>
      <c r="B247" t="s">
        <v>217</v>
      </c>
      <c r="C247" t="s">
        <v>623</v>
      </c>
      <c r="D247" t="s">
        <v>1417</v>
      </c>
      <c r="E247" t="s">
        <v>335</v>
      </c>
      <c r="F247" t="s">
        <v>659</v>
      </c>
      <c r="G247">
        <v>3</v>
      </c>
      <c r="H247" t="s">
        <v>258</v>
      </c>
      <c r="I247" t="s">
        <v>258</v>
      </c>
      <c r="J247" t="s">
        <v>621</v>
      </c>
      <c r="K247" t="str">
        <f>INDEX(PUNT_SeasonAVG!I:I,MATCH($B247,PUNT_SeasonAVG!$I:$I,0))</f>
        <v>Jordan Poole</v>
      </c>
      <c r="L247" t="str">
        <f>INDEX(PUNT_SeasonAVG!K:K,MATCH($B247,PUNT_SeasonAVG!$I:$I,0))</f>
        <v>GSW</v>
      </c>
      <c r="M247" s="5">
        <f>INDEX(PUNT_SeasonAVG!B:B,MATCH($B247,PUNT_SeasonAVG!$I:$I,0))</f>
        <v>196</v>
      </c>
      <c r="N247" s="5">
        <f>INDEX(PUNT_L10gamesAVG!B:B,MATCH($B247,PUNT_L10gamesAVG!$I:$I,0))</f>
        <v>255</v>
      </c>
      <c r="O247" s="5">
        <f>INDEX(PUNT_L5gamesAVG!B:B,MATCH($B247,PUNT_L5gamesAVG!$I:$I,0))</f>
        <v>252</v>
      </c>
    </row>
    <row r="248" spans="1:15" x14ac:dyDescent="0.2">
      <c r="A248">
        <v>4899</v>
      </c>
      <c r="B248" t="s">
        <v>498</v>
      </c>
      <c r="C248" t="s">
        <v>690</v>
      </c>
      <c r="D248" t="s">
        <v>818</v>
      </c>
      <c r="E248" t="s">
        <v>313</v>
      </c>
      <c r="F248" t="s">
        <v>788</v>
      </c>
      <c r="G248">
        <v>11</v>
      </c>
      <c r="H248" t="s">
        <v>45</v>
      </c>
      <c r="I248" t="s">
        <v>45</v>
      </c>
      <c r="J248" t="s">
        <v>621</v>
      </c>
      <c r="K248" t="str">
        <f>INDEX(PUNT_SeasonAVG!I:I,MATCH($B248,PUNT_SeasonAVG!$I:$I,0))</f>
        <v>Enes Kanter</v>
      </c>
      <c r="L248" t="str">
        <f>INDEX(PUNT_SeasonAVG!K:K,MATCH($B248,PUNT_SeasonAVG!$I:$I,0))</f>
        <v>BOS</v>
      </c>
      <c r="M248" s="5">
        <f>INDEX(PUNT_SeasonAVG!B:B,MATCH($B248,PUNT_SeasonAVG!$I:$I,0))</f>
        <v>250</v>
      </c>
      <c r="N248" s="5">
        <f>INDEX(PUNT_L10gamesAVG!B:B,MATCH($B248,PUNT_L10gamesAVG!$I:$I,0))</f>
        <v>256</v>
      </c>
      <c r="O248" s="5">
        <f>INDEX(PUNT_L5gamesAVG!B:B,MATCH($B248,PUNT_L5gamesAVG!$I:$I,0))</f>
        <v>189</v>
      </c>
    </row>
    <row r="249" spans="1:15" x14ac:dyDescent="0.2">
      <c r="A249">
        <v>6059</v>
      </c>
      <c r="B249" t="s">
        <v>446</v>
      </c>
      <c r="C249" t="s">
        <v>648</v>
      </c>
      <c r="D249" t="s">
        <v>1227</v>
      </c>
      <c r="E249" t="s">
        <v>307</v>
      </c>
      <c r="F249" t="s">
        <v>745</v>
      </c>
      <c r="G249">
        <v>31</v>
      </c>
      <c r="H249" t="s">
        <v>259</v>
      </c>
      <c r="I249" t="s">
        <v>259</v>
      </c>
      <c r="J249" t="s">
        <v>621</v>
      </c>
      <c r="K249" t="str">
        <f>INDEX(PUNT_SeasonAVG!I:I,MATCH($B249,PUNT_SeasonAVG!$I:$I,0))</f>
        <v>Keita Bates-Diop</v>
      </c>
      <c r="L249" t="str">
        <f>INDEX(PUNT_SeasonAVG!K:K,MATCH($B249,PUNT_SeasonAVG!$I:$I,0))</f>
        <v>MIN</v>
      </c>
      <c r="M249" s="5">
        <f>INDEX(PUNT_SeasonAVG!B:B,MATCH($B249,PUNT_SeasonAVG!$I:$I,0))</f>
        <v>254</v>
      </c>
      <c r="N249" s="5">
        <f>INDEX(PUNT_L10gamesAVG!B:B,MATCH($B249,PUNT_L10gamesAVG!$I:$I,0))</f>
        <v>257</v>
      </c>
      <c r="O249" s="5">
        <f>INDEX(PUNT_L5gamesAVG!B:B,MATCH($B249,PUNT_L5gamesAVG!$I:$I,0))</f>
        <v>240</v>
      </c>
    </row>
    <row r="250" spans="1:15" x14ac:dyDescent="0.2">
      <c r="A250">
        <v>5376</v>
      </c>
      <c r="B250" t="s">
        <v>459</v>
      </c>
      <c r="C250" t="s">
        <v>626</v>
      </c>
      <c r="D250" t="s">
        <v>635</v>
      </c>
      <c r="E250" t="s">
        <v>324</v>
      </c>
      <c r="F250" t="s">
        <v>625</v>
      </c>
      <c r="G250">
        <v>16</v>
      </c>
      <c r="H250" t="s">
        <v>258</v>
      </c>
      <c r="I250" t="s">
        <v>258</v>
      </c>
      <c r="J250" t="s">
        <v>621</v>
      </c>
      <c r="K250" t="str">
        <f>INDEX(PUNT_SeasonAVG!I:I,MATCH($B250,PUNT_SeasonAVG!$I:$I,0))</f>
        <v>Tyler Johnson</v>
      </c>
      <c r="L250" t="str">
        <f>INDEX(PUNT_SeasonAVG!K:K,MATCH($B250,PUNT_SeasonAVG!$I:$I,0))</f>
        <v>PHO</v>
      </c>
      <c r="M250" s="5">
        <f>INDEX(PUNT_SeasonAVG!B:B,MATCH($B250,PUNT_SeasonAVG!$I:$I,0))</f>
        <v>268</v>
      </c>
      <c r="N250" s="5">
        <f>INDEX(PUNT_L10gamesAVG!B:B,MATCH($B250,PUNT_L10gamesAVG!$I:$I,0))</f>
        <v>258</v>
      </c>
      <c r="O250" s="5">
        <f>INDEX(PUNT_L5gamesAVG!B:B,MATCH($B250,PUNT_L5gamesAVG!$I:$I,0))</f>
        <v>219</v>
      </c>
    </row>
    <row r="251" spans="1:15" x14ac:dyDescent="0.2">
      <c r="A251">
        <v>5501</v>
      </c>
      <c r="B251" t="s">
        <v>429</v>
      </c>
      <c r="C251" t="s">
        <v>630</v>
      </c>
      <c r="D251" t="s">
        <v>980</v>
      </c>
      <c r="E251" t="s">
        <v>333</v>
      </c>
      <c r="F251" t="s">
        <v>650</v>
      </c>
      <c r="G251">
        <v>24</v>
      </c>
      <c r="H251" t="s">
        <v>620</v>
      </c>
      <c r="I251" t="s">
        <v>258</v>
      </c>
      <c r="J251" t="s">
        <v>621</v>
      </c>
      <c r="K251" t="str">
        <f>INDEX(PUNT_SeasonAVG!I:I,MATCH($B251,PUNT_SeasonAVG!$I:$I,0))</f>
        <v>Pat Connaughton</v>
      </c>
      <c r="L251" t="str">
        <f>INDEX(PUNT_SeasonAVG!K:K,MATCH($B251,PUNT_SeasonAVG!$I:$I,0))</f>
        <v>MIL</v>
      </c>
      <c r="M251" s="5">
        <f>INDEX(PUNT_SeasonAVG!B:B,MATCH($B251,PUNT_SeasonAVG!$I:$I,0))</f>
        <v>256</v>
      </c>
      <c r="N251" s="5">
        <f>INDEX(PUNT_L10gamesAVG!B:B,MATCH($B251,PUNT_L10gamesAVG!$I:$I,0))</f>
        <v>259</v>
      </c>
      <c r="O251" s="5">
        <f>INDEX(PUNT_L5gamesAVG!B:B,MATCH($B251,PUNT_L5gamesAVG!$I:$I,0))</f>
        <v>212</v>
      </c>
    </row>
    <row r="252" spans="1:15" x14ac:dyDescent="0.2">
      <c r="A252">
        <v>3860</v>
      </c>
      <c r="B252" t="s">
        <v>426</v>
      </c>
      <c r="C252" t="s">
        <v>626</v>
      </c>
      <c r="D252" t="s">
        <v>672</v>
      </c>
      <c r="E252" t="s">
        <v>325</v>
      </c>
      <c r="F252" t="s">
        <v>673</v>
      </c>
      <c r="G252">
        <v>0</v>
      </c>
      <c r="H252" t="s">
        <v>620</v>
      </c>
      <c r="I252" t="s">
        <v>258</v>
      </c>
      <c r="J252" t="s">
        <v>621</v>
      </c>
      <c r="K252" t="str">
        <f>INDEX(PUNT_SeasonAVG!I:I,MATCH($B252,PUNT_SeasonAVG!$I:$I,0))</f>
        <v>Trevor Ariza</v>
      </c>
      <c r="L252" t="str">
        <f>INDEX(PUNT_SeasonAVG!K:K,MATCH($B252,PUNT_SeasonAVG!$I:$I,0))</f>
        <v>SAC</v>
      </c>
      <c r="M252" s="5">
        <f>INDEX(PUNT_SeasonAVG!B:B,MATCH($B252,PUNT_SeasonAVG!$I:$I,0))</f>
        <v>265</v>
      </c>
      <c r="N252" s="5">
        <f>INDEX(PUNT_L10gamesAVG!B:B,MATCH($B252,PUNT_L10gamesAVG!$I:$I,0))</f>
        <v>260</v>
      </c>
      <c r="O252" s="5">
        <f>INDEX(PUNT_L5gamesAVG!B:B,MATCH($B252,PUNT_L5gamesAVG!$I:$I,0))</f>
        <v>251</v>
      </c>
    </row>
    <row r="253" spans="1:15" x14ac:dyDescent="0.2">
      <c r="A253">
        <v>6044</v>
      </c>
      <c r="B253" t="s">
        <v>434</v>
      </c>
      <c r="C253" t="s">
        <v>623</v>
      </c>
      <c r="D253" t="s">
        <v>1215</v>
      </c>
      <c r="E253" t="s">
        <v>315</v>
      </c>
      <c r="F253" t="s">
        <v>662</v>
      </c>
      <c r="G253">
        <v>13</v>
      </c>
      <c r="H253" t="s">
        <v>258</v>
      </c>
      <c r="I253" t="s">
        <v>258</v>
      </c>
      <c r="J253" t="s">
        <v>621</v>
      </c>
      <c r="K253" t="str">
        <f>INDEX(PUNT_SeasonAVG!I:I,MATCH($B253,PUNT_SeasonAVG!$I:$I,0))</f>
        <v>Jalen Brunson</v>
      </c>
      <c r="L253" t="str">
        <f>INDEX(PUNT_SeasonAVG!K:K,MATCH($B253,PUNT_SeasonAVG!$I:$I,0))</f>
        <v>DAL</v>
      </c>
      <c r="M253" s="5">
        <f>INDEX(PUNT_SeasonAVG!B:B,MATCH($B253,PUNT_SeasonAVG!$I:$I,0))</f>
        <v>283</v>
      </c>
      <c r="N253" s="5">
        <f>INDEX(PUNT_L10gamesAVG!B:B,MATCH($B253,PUNT_L10gamesAVG!$I:$I,0))</f>
        <v>261</v>
      </c>
      <c r="O253" s="5">
        <f>INDEX(PUNT_L5gamesAVG!B:B,MATCH($B253,PUNT_L5gamesAVG!$I:$I,0))</f>
        <v>286</v>
      </c>
    </row>
    <row r="254" spans="1:15" x14ac:dyDescent="0.2">
      <c r="A254">
        <v>6035</v>
      </c>
      <c r="B254" t="s">
        <v>266</v>
      </c>
      <c r="C254" t="s">
        <v>666</v>
      </c>
      <c r="D254" t="s">
        <v>1207</v>
      </c>
      <c r="E254" t="s">
        <v>327</v>
      </c>
      <c r="F254" t="s">
        <v>632</v>
      </c>
      <c r="G254">
        <v>1</v>
      </c>
      <c r="H254" t="s">
        <v>258</v>
      </c>
      <c r="I254" t="s">
        <v>258</v>
      </c>
      <c r="J254" t="s">
        <v>621</v>
      </c>
      <c r="K254" t="str">
        <f>INDEX(PUNT_SeasonAVG!I:I,MATCH($B254,PUNT_SeasonAVG!$I:$I,0))</f>
        <v>Anfernee Simons</v>
      </c>
      <c r="L254" t="str">
        <f>INDEX(PUNT_SeasonAVG!K:K,MATCH($B254,PUNT_SeasonAVG!$I:$I,0))</f>
        <v>POR</v>
      </c>
      <c r="M254" s="5">
        <f>INDEX(PUNT_SeasonAVG!B:B,MATCH($B254,PUNT_SeasonAVG!$I:$I,0))</f>
        <v>239</v>
      </c>
      <c r="N254" s="5">
        <f>INDEX(PUNT_L10gamesAVG!B:B,MATCH($B254,PUNT_L10gamesAVG!$I:$I,0))</f>
        <v>262</v>
      </c>
      <c r="O254" s="5">
        <f>INDEX(PUNT_L5gamesAVG!B:B,MATCH($B254,PUNT_L5gamesAVG!$I:$I,0))</f>
        <v>299</v>
      </c>
    </row>
    <row r="255" spans="1:15" x14ac:dyDescent="0.2">
      <c r="A255">
        <v>5245</v>
      </c>
      <c r="B255" t="s">
        <v>386</v>
      </c>
      <c r="C255" t="s">
        <v>657</v>
      </c>
      <c r="D255" t="s">
        <v>757</v>
      </c>
      <c r="E255" t="s">
        <v>315</v>
      </c>
      <c r="F255" t="s">
        <v>662</v>
      </c>
      <c r="G255">
        <v>30</v>
      </c>
      <c r="H255" t="s">
        <v>258</v>
      </c>
      <c r="I255" t="s">
        <v>258</v>
      </c>
      <c r="J255" t="s">
        <v>621</v>
      </c>
      <c r="K255" t="str">
        <f>INDEX(PUNT_SeasonAVG!I:I,MATCH($B255,PUNT_SeasonAVG!$I:$I,0))</f>
        <v>Seth Curry</v>
      </c>
      <c r="L255" t="str">
        <f>INDEX(PUNT_SeasonAVG!K:K,MATCH($B255,PUNT_SeasonAVG!$I:$I,0))</f>
        <v>DAL</v>
      </c>
      <c r="M255" s="5">
        <f>INDEX(PUNT_SeasonAVG!B:B,MATCH($B255,PUNT_SeasonAVG!$I:$I,0))</f>
        <v>226</v>
      </c>
      <c r="N255" s="5">
        <f>INDEX(PUNT_L10gamesAVG!B:B,MATCH($B255,PUNT_L10gamesAVG!$I:$I,0))</f>
        <v>263</v>
      </c>
      <c r="O255" s="5">
        <f>INDEX(PUNT_L5gamesAVG!B:B,MATCH($B255,PUNT_L5gamesAVG!$I:$I,0))</f>
        <v>233</v>
      </c>
    </row>
    <row r="256" spans="1:15" x14ac:dyDescent="0.2">
      <c r="A256">
        <v>5657</v>
      </c>
      <c r="B256" t="s">
        <v>414</v>
      </c>
      <c r="C256" t="s">
        <v>259</v>
      </c>
      <c r="D256" t="s">
        <v>1024</v>
      </c>
      <c r="E256" t="s">
        <v>312</v>
      </c>
      <c r="F256" t="s">
        <v>694</v>
      </c>
      <c r="G256">
        <v>30</v>
      </c>
      <c r="H256" t="s">
        <v>258</v>
      </c>
      <c r="I256" t="s">
        <v>258</v>
      </c>
      <c r="J256" t="s">
        <v>621</v>
      </c>
      <c r="K256" t="str">
        <f>INDEX(PUNT_SeasonAVG!I:I,MATCH($B256,PUNT_SeasonAVG!$I:$I,0))</f>
        <v>Furkan Korkmaz</v>
      </c>
      <c r="L256" t="str">
        <f>INDEX(PUNT_SeasonAVG!K:K,MATCH($B256,PUNT_SeasonAVG!$I:$I,0))</f>
        <v>PHI</v>
      </c>
      <c r="M256" s="5">
        <f>INDEX(PUNT_SeasonAVG!B:B,MATCH($B256,PUNT_SeasonAVG!$I:$I,0))</f>
        <v>260</v>
      </c>
      <c r="N256" s="5">
        <f>INDEX(PUNT_L10gamesAVG!B:B,MATCH($B256,PUNT_L10gamesAVG!$I:$I,0))</f>
        <v>264</v>
      </c>
      <c r="O256" s="5">
        <f>INDEX(PUNT_L5gamesAVG!B:B,MATCH($B256,PUNT_L5gamesAVG!$I:$I,0))</f>
        <v>257</v>
      </c>
    </row>
    <row r="257" spans="1:15" x14ac:dyDescent="0.2">
      <c r="A257">
        <v>6043</v>
      </c>
      <c r="B257" t="s">
        <v>391</v>
      </c>
      <c r="C257" t="s">
        <v>623</v>
      </c>
      <c r="D257" t="s">
        <v>618</v>
      </c>
      <c r="E257" t="s">
        <v>324</v>
      </c>
      <c r="F257" t="s">
        <v>625</v>
      </c>
      <c r="G257">
        <v>4</v>
      </c>
      <c r="H257" t="s">
        <v>258</v>
      </c>
      <c r="I257" t="s">
        <v>258</v>
      </c>
      <c r="J257" t="s">
        <v>621</v>
      </c>
      <c r="K257" t="str">
        <f>INDEX(PUNT_SeasonAVG!I:I,MATCH($B257,PUNT_SeasonAVG!$I:$I,0))</f>
        <v>Jevon Carter</v>
      </c>
      <c r="L257" t="str">
        <f>INDEX(PUNT_SeasonAVG!K:K,MATCH($B257,PUNT_SeasonAVG!$I:$I,0))</f>
        <v>PHO</v>
      </c>
      <c r="M257" s="5">
        <f>INDEX(PUNT_SeasonAVG!B:B,MATCH($B257,PUNT_SeasonAVG!$I:$I,0))</f>
        <v>223</v>
      </c>
      <c r="N257" s="5">
        <f>INDEX(PUNT_L10gamesAVG!B:B,MATCH($B257,PUNT_L10gamesAVG!$I:$I,0))</f>
        <v>265</v>
      </c>
      <c r="O257" s="5">
        <f>INDEX(PUNT_L5gamesAVG!B:B,MATCH($B257,PUNT_L5gamesAVG!$I:$I,0))</f>
        <v>308</v>
      </c>
    </row>
    <row r="258" spans="1:15" x14ac:dyDescent="0.2">
      <c r="A258">
        <v>5853</v>
      </c>
      <c r="B258" t="s">
        <v>405</v>
      </c>
      <c r="C258" t="s">
        <v>654</v>
      </c>
      <c r="D258" t="s">
        <v>1127</v>
      </c>
      <c r="E258" t="s">
        <v>297</v>
      </c>
      <c r="F258" t="s">
        <v>678</v>
      </c>
      <c r="G258">
        <v>7</v>
      </c>
      <c r="H258" t="s">
        <v>258</v>
      </c>
      <c r="I258" t="s">
        <v>258</v>
      </c>
      <c r="J258" t="s">
        <v>621</v>
      </c>
      <c r="K258" t="str">
        <f>INDEX(PUNT_SeasonAVG!I:I,MATCH($B258,PUNT_SeasonAVG!$I:$I,0))</f>
        <v>Dwayne Bacon</v>
      </c>
      <c r="L258" t="str">
        <f>INDEX(PUNT_SeasonAVG!K:K,MATCH($B258,PUNT_SeasonAVG!$I:$I,0))</f>
        <v>CHA</v>
      </c>
      <c r="M258" s="5">
        <f>INDEX(PUNT_SeasonAVG!B:B,MATCH($B258,PUNT_SeasonAVG!$I:$I,0))</f>
        <v>267</v>
      </c>
      <c r="N258" s="5">
        <f>INDEX(PUNT_L10gamesAVG!B:B,MATCH($B258,PUNT_L10gamesAVG!$I:$I,0))</f>
        <v>266</v>
      </c>
      <c r="O258" s="5">
        <f>INDEX(PUNT_L5gamesAVG!B:B,MATCH($B258,PUNT_L5gamesAVG!$I:$I,0))</f>
        <v>347</v>
      </c>
    </row>
    <row r="259" spans="1:15" x14ac:dyDescent="0.2">
      <c r="A259">
        <v>5490</v>
      </c>
      <c r="B259" t="s">
        <v>425</v>
      </c>
      <c r="C259" t="s">
        <v>648</v>
      </c>
      <c r="D259" t="s">
        <v>974</v>
      </c>
      <c r="E259" t="s">
        <v>335</v>
      </c>
      <c r="F259" t="s">
        <v>659</v>
      </c>
      <c r="G259">
        <v>5</v>
      </c>
      <c r="H259" t="s">
        <v>633</v>
      </c>
      <c r="I259" t="s">
        <v>259</v>
      </c>
      <c r="J259" t="s">
        <v>621</v>
      </c>
      <c r="K259" t="str">
        <f>INDEX(PUNT_SeasonAVG!I:I,MATCH($B259,PUNT_SeasonAVG!$I:$I,0))</f>
        <v>Kevon Looney</v>
      </c>
      <c r="L259" t="str">
        <f>INDEX(PUNT_SeasonAVG!K:K,MATCH($B259,PUNT_SeasonAVG!$I:$I,0))</f>
        <v>GSW</v>
      </c>
      <c r="M259" s="5">
        <f>INDEX(PUNT_SeasonAVG!B:B,MATCH($B259,PUNT_SeasonAVG!$I:$I,0))</f>
        <v>270</v>
      </c>
      <c r="N259" s="5">
        <f>INDEX(PUNT_L10gamesAVG!B:B,MATCH($B259,PUNT_L10gamesAVG!$I:$I,0))</f>
        <v>267</v>
      </c>
      <c r="O259" s="5">
        <f>INDEX(PUNT_L5gamesAVG!B:B,MATCH($B259,PUNT_L5gamesAVG!$I:$I,0))</f>
        <v>265</v>
      </c>
    </row>
    <row r="260" spans="1:15" x14ac:dyDescent="0.2">
      <c r="A260">
        <v>6278</v>
      </c>
      <c r="B260" t="s">
        <v>433</v>
      </c>
      <c r="C260" t="s">
        <v>676</v>
      </c>
      <c r="D260" t="s">
        <v>1500</v>
      </c>
      <c r="E260" t="s">
        <v>310</v>
      </c>
      <c r="F260" t="s">
        <v>668</v>
      </c>
      <c r="G260">
        <v>23</v>
      </c>
      <c r="H260" t="s">
        <v>258</v>
      </c>
      <c r="I260" t="s">
        <v>258</v>
      </c>
      <c r="J260" t="s">
        <v>621</v>
      </c>
      <c r="K260" t="str">
        <f>INDEX(PUNT_SeasonAVG!I:I,MATCH($B260,PUNT_SeasonAVG!$I:$I,0))</f>
        <v>Marko Guduric</v>
      </c>
      <c r="L260" t="str">
        <f>INDEX(PUNT_SeasonAVG!K:K,MATCH($B260,PUNT_SeasonAVG!$I:$I,0))</f>
        <v>MEM</v>
      </c>
      <c r="M260" s="5">
        <f>INDEX(PUNT_SeasonAVG!B:B,MATCH($B260,PUNT_SeasonAVG!$I:$I,0))</f>
        <v>294</v>
      </c>
      <c r="N260" s="5">
        <f>INDEX(PUNT_L10gamesAVG!B:B,MATCH($B260,PUNT_L10gamesAVG!$I:$I,0))</f>
        <v>268</v>
      </c>
      <c r="O260" s="5">
        <f>INDEX(PUNT_L5gamesAVG!B:B,MATCH($B260,PUNT_L5gamesAVG!$I:$I,0))</f>
        <v>329</v>
      </c>
    </row>
    <row r="261" spans="1:15" x14ac:dyDescent="0.2">
      <c r="A261">
        <v>4898</v>
      </c>
      <c r="B261" t="s">
        <v>517</v>
      </c>
      <c r="C261" t="s">
        <v>686</v>
      </c>
      <c r="D261" t="s">
        <v>817</v>
      </c>
      <c r="E261" t="s">
        <v>306</v>
      </c>
      <c r="F261" t="s">
        <v>715</v>
      </c>
      <c r="G261">
        <v>10</v>
      </c>
      <c r="H261" t="s">
        <v>620</v>
      </c>
      <c r="I261" t="s">
        <v>258</v>
      </c>
      <c r="J261" t="s">
        <v>621</v>
      </c>
      <c r="K261" t="str">
        <f>INDEX(PUNT_SeasonAVG!I:I,MATCH($B261,PUNT_SeasonAVG!$I:$I,0))</f>
        <v>Iman Shumpert</v>
      </c>
      <c r="L261" t="str">
        <f>INDEX(PUNT_SeasonAVG!K:K,MATCH($B261,PUNT_SeasonAVG!$I:$I,0))</f>
        <v>BKN</v>
      </c>
      <c r="M261" s="5">
        <f>INDEX(PUNT_SeasonAVG!B:B,MATCH($B261,PUNT_SeasonAVG!$I:$I,0))</f>
        <v>271</v>
      </c>
      <c r="N261" s="5">
        <f>INDEX(PUNT_L10gamesAVG!B:B,MATCH($B261,PUNT_L10gamesAVG!$I:$I,0))</f>
        <v>269</v>
      </c>
      <c r="O261" s="5">
        <f>INDEX(PUNT_L5gamesAVG!B:B,MATCH($B261,PUNT_L5gamesAVG!$I:$I,0))</f>
        <v>215</v>
      </c>
    </row>
    <row r="262" spans="1:15" x14ac:dyDescent="0.2">
      <c r="A262">
        <v>6119</v>
      </c>
      <c r="B262" t="s">
        <v>226</v>
      </c>
      <c r="C262" t="s">
        <v>45</v>
      </c>
      <c r="D262" t="s">
        <v>1316</v>
      </c>
      <c r="E262" t="s">
        <v>316</v>
      </c>
      <c r="F262" t="s">
        <v>688</v>
      </c>
      <c r="G262">
        <v>9</v>
      </c>
      <c r="H262" t="s">
        <v>258</v>
      </c>
      <c r="I262" t="s">
        <v>258</v>
      </c>
      <c r="J262" t="s">
        <v>621</v>
      </c>
      <c r="K262" t="str">
        <f>INDEX(PUNT_SeasonAVG!I:I,MATCH($B262,PUNT_SeasonAVG!$I:$I,0))</f>
        <v>Chris Chiozza</v>
      </c>
      <c r="L262" t="str">
        <f>INDEX(PUNT_SeasonAVG!K:K,MATCH($B262,PUNT_SeasonAVG!$I:$I,0))</f>
        <v>WAS</v>
      </c>
      <c r="M262" s="5">
        <f>INDEX(PUNT_SeasonAVG!B:B,MATCH($B262,PUNT_SeasonAVG!$I:$I,0))</f>
        <v>272</v>
      </c>
      <c r="N262" s="5">
        <f>INDEX(PUNT_L10gamesAVG!B:B,MATCH($B262,PUNT_L10gamesAVG!$I:$I,0))</f>
        <v>270</v>
      </c>
      <c r="O262" s="5">
        <f>INDEX(PUNT_L5gamesAVG!B:B,MATCH($B262,PUNT_L5gamesAVG!$I:$I,0))</f>
        <v>266</v>
      </c>
    </row>
    <row r="263" spans="1:15" x14ac:dyDescent="0.2">
      <c r="A263">
        <v>5356</v>
      </c>
      <c r="B263" t="s">
        <v>452</v>
      </c>
      <c r="C263" t="s">
        <v>654</v>
      </c>
      <c r="D263" t="s">
        <v>934</v>
      </c>
      <c r="E263" t="s">
        <v>315</v>
      </c>
      <c r="F263" t="s">
        <v>662</v>
      </c>
      <c r="G263">
        <v>7</v>
      </c>
      <c r="H263" t="s">
        <v>633</v>
      </c>
      <c r="I263" t="s">
        <v>259</v>
      </c>
      <c r="J263" t="s">
        <v>611</v>
      </c>
      <c r="K263" t="str">
        <f>INDEX(PUNT_SeasonAVG!I:I,MATCH($B263,PUNT_SeasonAVG!$I:$I,0))</f>
        <v>Dwight Powell</v>
      </c>
      <c r="L263" t="str">
        <f>INDEX(PUNT_SeasonAVG!K:K,MATCH($B263,PUNT_SeasonAVG!$I:$I,0))</f>
        <v>DAL</v>
      </c>
      <c r="M263" s="5">
        <f>INDEX(PUNT_SeasonAVG!B:B,MATCH($B263,PUNT_SeasonAVG!$I:$I,0))</f>
        <v>284</v>
      </c>
      <c r="N263" s="5">
        <f>INDEX(PUNT_L10gamesAVG!B:B,MATCH($B263,PUNT_L10gamesAVG!$I:$I,0))</f>
        <v>271</v>
      </c>
      <c r="O263" s="5">
        <f>INDEX(PUNT_L5gamesAVG!B:B,MATCH($B263,PUNT_L5gamesAVG!$I:$I,0))</f>
        <v>254</v>
      </c>
    </row>
    <row r="264" spans="1:15" x14ac:dyDescent="0.2">
      <c r="A264">
        <v>4631</v>
      </c>
      <c r="B264" t="s">
        <v>467</v>
      </c>
      <c r="C264" t="s">
        <v>626</v>
      </c>
      <c r="D264" t="s">
        <v>764</v>
      </c>
      <c r="E264" t="s">
        <v>319</v>
      </c>
      <c r="F264" t="s">
        <v>765</v>
      </c>
      <c r="G264">
        <v>67</v>
      </c>
      <c r="H264" t="s">
        <v>633</v>
      </c>
      <c r="I264" t="s">
        <v>259</v>
      </c>
      <c r="J264" t="s">
        <v>621</v>
      </c>
      <c r="K264" t="str">
        <f>INDEX(PUNT_SeasonAVG!I:I,MATCH($B264,PUNT_SeasonAVG!$I:$I,0))</f>
        <v>Taj Gibson</v>
      </c>
      <c r="L264" t="str">
        <f>INDEX(PUNT_SeasonAVG!K:K,MATCH($B264,PUNT_SeasonAVG!$I:$I,0))</f>
        <v>NYK</v>
      </c>
      <c r="M264" s="5">
        <f>INDEX(PUNT_SeasonAVG!B:B,MATCH($B264,PUNT_SeasonAVG!$I:$I,0))</f>
        <v>304</v>
      </c>
      <c r="N264" s="5">
        <f>INDEX(PUNT_L10gamesAVG!B:B,MATCH($B264,PUNT_L10gamesAVG!$I:$I,0))</f>
        <v>272</v>
      </c>
      <c r="O264" s="5">
        <f>INDEX(PUNT_L5gamesAVG!B:B,MATCH($B264,PUNT_L5gamesAVG!$I:$I,0))</f>
        <v>315</v>
      </c>
    </row>
    <row r="265" spans="1:15" x14ac:dyDescent="0.2">
      <c r="A265">
        <v>5484</v>
      </c>
      <c r="B265" t="s">
        <v>383</v>
      </c>
      <c r="C265" t="s">
        <v>626</v>
      </c>
      <c r="D265" t="s">
        <v>970</v>
      </c>
      <c r="E265" t="s">
        <v>310</v>
      </c>
      <c r="F265" t="s">
        <v>668</v>
      </c>
      <c r="G265">
        <v>21</v>
      </c>
      <c r="H265" t="s">
        <v>258</v>
      </c>
      <c r="I265" t="s">
        <v>258</v>
      </c>
      <c r="J265" t="s">
        <v>621</v>
      </c>
      <c r="K265" t="str">
        <f>INDEX(PUNT_SeasonAVG!I:I,MATCH($B265,PUNT_SeasonAVG!$I:$I,0))</f>
        <v>Tyus Jones</v>
      </c>
      <c r="L265" t="str">
        <f>INDEX(PUNT_SeasonAVG!K:K,MATCH($B265,PUNT_SeasonAVG!$I:$I,0))</f>
        <v>MEM</v>
      </c>
      <c r="M265" s="5">
        <f>INDEX(PUNT_SeasonAVG!B:B,MATCH($B265,PUNT_SeasonAVG!$I:$I,0))</f>
        <v>238</v>
      </c>
      <c r="N265" s="5">
        <f>INDEX(PUNT_L10gamesAVG!B:B,MATCH($B265,PUNT_L10gamesAVG!$I:$I,0))</f>
        <v>273</v>
      </c>
      <c r="O265" s="5">
        <f>INDEX(PUNT_L5gamesAVG!B:B,MATCH($B265,PUNT_L5gamesAVG!$I:$I,0))</f>
        <v>324</v>
      </c>
    </row>
    <row r="266" spans="1:15" x14ac:dyDescent="0.2">
      <c r="A266">
        <v>5864</v>
      </c>
      <c r="B266" t="s">
        <v>430</v>
      </c>
      <c r="C266" t="s">
        <v>676</v>
      </c>
      <c r="D266" t="s">
        <v>814</v>
      </c>
      <c r="E266" t="s">
        <v>328</v>
      </c>
      <c r="F266" t="s">
        <v>711</v>
      </c>
      <c r="G266">
        <v>11</v>
      </c>
      <c r="H266" t="s">
        <v>258</v>
      </c>
      <c r="I266" t="s">
        <v>258</v>
      </c>
      <c r="J266" t="s">
        <v>621</v>
      </c>
      <c r="K266" t="str">
        <f>INDEX(PUNT_SeasonAVG!I:I,MATCH($B266,PUNT_SeasonAVG!$I:$I,0))</f>
        <v>Monte Morris</v>
      </c>
      <c r="L266" t="str">
        <f>INDEX(PUNT_SeasonAVG!K:K,MATCH($B266,PUNT_SeasonAVG!$I:$I,0))</f>
        <v>DEN</v>
      </c>
      <c r="M266" s="5">
        <f>INDEX(PUNT_SeasonAVG!B:B,MATCH($B266,PUNT_SeasonAVG!$I:$I,0))</f>
        <v>287</v>
      </c>
      <c r="N266" s="5">
        <f>INDEX(PUNT_L10gamesAVG!B:B,MATCH($B266,PUNT_L10gamesAVG!$I:$I,0))</f>
        <v>274</v>
      </c>
      <c r="O266" s="5">
        <f>INDEX(PUNT_L5gamesAVG!B:B,MATCH($B266,PUNT_L5gamesAVG!$I:$I,0))</f>
        <v>316</v>
      </c>
    </row>
    <row r="267" spans="1:15" x14ac:dyDescent="0.2">
      <c r="A267">
        <v>5192</v>
      </c>
      <c r="B267" t="s">
        <v>412</v>
      </c>
      <c r="C267" t="s">
        <v>676</v>
      </c>
      <c r="D267" t="s">
        <v>853</v>
      </c>
      <c r="E267" t="s">
        <v>328</v>
      </c>
      <c r="F267" t="s">
        <v>711</v>
      </c>
      <c r="G267">
        <v>24</v>
      </c>
      <c r="H267" t="s">
        <v>633</v>
      </c>
      <c r="I267" t="s">
        <v>259</v>
      </c>
      <c r="J267" t="s">
        <v>621</v>
      </c>
      <c r="K267" t="str">
        <f>INDEX(PUNT_SeasonAVG!I:I,MATCH($B267,PUNT_SeasonAVG!$I:$I,0))</f>
        <v>Mason Plumlee</v>
      </c>
      <c r="L267" t="str">
        <f>INDEX(PUNT_SeasonAVG!K:K,MATCH($B267,PUNT_SeasonAVG!$I:$I,0))</f>
        <v>DEN</v>
      </c>
      <c r="M267" s="5">
        <f>INDEX(PUNT_SeasonAVG!B:B,MATCH($B267,PUNT_SeasonAVG!$I:$I,0))</f>
        <v>277</v>
      </c>
      <c r="N267" s="5">
        <f>INDEX(PUNT_L10gamesAVG!B:B,MATCH($B267,PUNT_L10gamesAVG!$I:$I,0))</f>
        <v>275</v>
      </c>
      <c r="O267" s="5">
        <f>INDEX(PUNT_L5gamesAVG!B:B,MATCH($B267,PUNT_L5gamesAVG!$I:$I,0))</f>
        <v>273</v>
      </c>
    </row>
    <row r="268" spans="1:15" x14ac:dyDescent="0.2">
      <c r="A268">
        <v>6040</v>
      </c>
      <c r="B268" t="s">
        <v>480</v>
      </c>
      <c r="C268" t="s">
        <v>654</v>
      </c>
      <c r="D268" t="s">
        <v>1212</v>
      </c>
      <c r="E268" t="s">
        <v>306</v>
      </c>
      <c r="F268" t="s">
        <v>715</v>
      </c>
      <c r="G268">
        <v>13</v>
      </c>
      <c r="H268" t="s">
        <v>259</v>
      </c>
      <c r="I268" t="s">
        <v>259</v>
      </c>
      <c r="J268" t="s">
        <v>621</v>
      </c>
      <c r="K268" t="str">
        <f>INDEX(PUNT_SeasonAVG!I:I,MATCH($B268,PUNT_SeasonAVG!$I:$I,0))</f>
        <v>Dzanan Musa</v>
      </c>
      <c r="L268" t="str">
        <f>INDEX(PUNT_SeasonAVG!K:K,MATCH($B268,PUNT_SeasonAVG!$I:$I,0))</f>
        <v>BKN</v>
      </c>
      <c r="M268" s="5">
        <f>INDEX(PUNT_SeasonAVG!B:B,MATCH($B268,PUNT_SeasonAVG!$I:$I,0))</f>
        <v>316</v>
      </c>
      <c r="N268" s="5">
        <f>INDEX(PUNT_L10gamesAVG!B:B,MATCH($B268,PUNT_L10gamesAVG!$I:$I,0))</f>
        <v>276</v>
      </c>
      <c r="O268" s="5">
        <f>INDEX(PUNT_L5gamesAVG!B:B,MATCH($B268,PUNT_L5gamesAVG!$I:$I,0))</f>
        <v>304</v>
      </c>
    </row>
    <row r="269" spans="1:15" x14ac:dyDescent="0.2">
      <c r="A269">
        <v>5857</v>
      </c>
      <c r="B269" t="s">
        <v>502</v>
      </c>
      <c r="C269" t="s">
        <v>654</v>
      </c>
      <c r="D269" t="s">
        <v>1132</v>
      </c>
      <c r="E269" t="s">
        <v>319</v>
      </c>
      <c r="F269" t="s">
        <v>765</v>
      </c>
      <c r="G269">
        <v>21</v>
      </c>
      <c r="H269" t="s">
        <v>258</v>
      </c>
      <c r="I269" t="s">
        <v>258</v>
      </c>
      <c r="J269" t="s">
        <v>621</v>
      </c>
      <c r="K269" t="str">
        <f>INDEX(PUNT_SeasonAVG!I:I,MATCH($B269,PUNT_SeasonAVG!$I:$I,0))</f>
        <v>Damyean Dotson</v>
      </c>
      <c r="L269" t="str">
        <f>INDEX(PUNT_SeasonAVG!K:K,MATCH($B269,PUNT_SeasonAVG!$I:$I,0))</f>
        <v>NYK</v>
      </c>
      <c r="M269" s="5">
        <f>INDEX(PUNT_SeasonAVG!B:B,MATCH($B269,PUNT_SeasonAVG!$I:$I,0))</f>
        <v>324</v>
      </c>
      <c r="N269" s="5">
        <f>INDEX(PUNT_L10gamesAVG!B:B,MATCH($B269,PUNT_L10gamesAVG!$I:$I,0))</f>
        <v>277</v>
      </c>
      <c r="O269" s="5">
        <f>INDEX(PUNT_L5gamesAVG!B:B,MATCH($B269,PUNT_L5gamesAVG!$I:$I,0))</f>
        <v>289</v>
      </c>
    </row>
    <row r="270" spans="1:15" x14ac:dyDescent="0.2">
      <c r="A270">
        <v>6083</v>
      </c>
      <c r="B270" t="s">
        <v>453</v>
      </c>
      <c r="C270" t="s">
        <v>626</v>
      </c>
      <c r="D270" t="s">
        <v>1260</v>
      </c>
      <c r="E270" t="s">
        <v>306</v>
      </c>
      <c r="F270" t="s">
        <v>715</v>
      </c>
      <c r="G270">
        <v>1</v>
      </c>
      <c r="H270" t="s">
        <v>259</v>
      </c>
      <c r="I270" t="s">
        <v>259</v>
      </c>
      <c r="J270" t="s">
        <v>621</v>
      </c>
      <c r="K270" t="str">
        <f>INDEX(PUNT_SeasonAVG!I:I,MATCH($B270,PUNT_SeasonAVG!$I:$I,0))</f>
        <v>Theo Pinson</v>
      </c>
      <c r="L270" t="str">
        <f>INDEX(PUNT_SeasonAVG!K:K,MATCH($B270,PUNT_SeasonAVG!$I:$I,0))</f>
        <v>BKN</v>
      </c>
      <c r="M270" s="5">
        <f>INDEX(PUNT_SeasonAVG!B:B,MATCH($B270,PUNT_SeasonAVG!$I:$I,0))</f>
        <v>280</v>
      </c>
      <c r="N270" s="5">
        <f>INDEX(PUNT_L10gamesAVG!B:B,MATCH($B270,PUNT_L10gamesAVG!$I:$I,0))</f>
        <v>278</v>
      </c>
      <c r="O270" s="5">
        <f>INDEX(PUNT_L5gamesAVG!B:B,MATCH($B270,PUNT_L5gamesAVG!$I:$I,0))</f>
        <v>260</v>
      </c>
    </row>
    <row r="271" spans="1:15" x14ac:dyDescent="0.2">
      <c r="A271">
        <v>5193</v>
      </c>
      <c r="B271" t="s">
        <v>418</v>
      </c>
      <c r="C271" t="s">
        <v>657</v>
      </c>
      <c r="D271" t="s">
        <v>751</v>
      </c>
      <c r="E271" t="s">
        <v>310</v>
      </c>
      <c r="F271" t="s">
        <v>668</v>
      </c>
      <c r="G271">
        <v>44</v>
      </c>
      <c r="H271" t="s">
        <v>620</v>
      </c>
      <c r="I271" t="s">
        <v>258</v>
      </c>
      <c r="J271" t="s">
        <v>621</v>
      </c>
      <c r="K271" t="str">
        <f>INDEX(PUNT_SeasonAVG!I:I,MATCH($B271,PUNT_SeasonAVG!$I:$I,0))</f>
        <v>Solomon Hill</v>
      </c>
      <c r="L271" t="str">
        <f>INDEX(PUNT_SeasonAVG!K:K,MATCH($B271,PUNT_SeasonAVG!$I:$I,0))</f>
        <v>MEM</v>
      </c>
      <c r="M271" s="5">
        <f>INDEX(PUNT_SeasonAVG!B:B,MATCH($B271,PUNT_SeasonAVG!$I:$I,0))</f>
        <v>269</v>
      </c>
      <c r="N271" s="5">
        <f>INDEX(PUNT_L10gamesAVG!B:B,MATCH($B271,PUNT_L10gamesAVG!$I:$I,0))</f>
        <v>279</v>
      </c>
      <c r="O271" s="5">
        <f>INDEX(PUNT_L5gamesAVG!B:B,MATCH($B271,PUNT_L5gamesAVG!$I:$I,0))</f>
        <v>272</v>
      </c>
    </row>
    <row r="272" spans="1:15" x14ac:dyDescent="0.2">
      <c r="A272">
        <v>5695</v>
      </c>
      <c r="B272" t="s">
        <v>468</v>
      </c>
      <c r="C272" t="s">
        <v>681</v>
      </c>
      <c r="D272" t="s">
        <v>1048</v>
      </c>
      <c r="E272" t="s">
        <v>298</v>
      </c>
      <c r="F272" t="s">
        <v>644</v>
      </c>
      <c r="G272">
        <v>51</v>
      </c>
      <c r="H272" t="s">
        <v>258</v>
      </c>
      <c r="I272" t="s">
        <v>258</v>
      </c>
      <c r="J272" t="s">
        <v>621</v>
      </c>
      <c r="K272" t="str">
        <f>INDEX(PUNT_SeasonAVG!I:I,MATCH($B272,PUNT_SeasonAVG!$I:$I,0))</f>
        <v>Ryan Arcidiacono</v>
      </c>
      <c r="L272" t="str">
        <f>INDEX(PUNT_SeasonAVG!K:K,MATCH($B272,PUNT_SeasonAVG!$I:$I,0))</f>
        <v>CHI</v>
      </c>
      <c r="M272" s="5">
        <f>INDEX(PUNT_SeasonAVG!B:B,MATCH($B272,PUNT_SeasonAVG!$I:$I,0))</f>
        <v>298</v>
      </c>
      <c r="N272" s="5">
        <f>INDEX(PUNT_L10gamesAVG!B:B,MATCH($B272,PUNT_L10gamesAVG!$I:$I,0))</f>
        <v>281</v>
      </c>
      <c r="O272" s="5">
        <f>INDEX(PUNT_L5gamesAVG!B:B,MATCH($B272,PUNT_L5gamesAVG!$I:$I,0))</f>
        <v>320</v>
      </c>
    </row>
    <row r="273" spans="1:15" x14ac:dyDescent="0.2">
      <c r="A273">
        <v>5160</v>
      </c>
      <c r="B273" t="s">
        <v>216</v>
      </c>
      <c r="C273" t="s">
        <v>626</v>
      </c>
      <c r="D273" t="s">
        <v>875</v>
      </c>
      <c r="E273" t="s">
        <v>312</v>
      </c>
      <c r="F273" t="s">
        <v>694</v>
      </c>
      <c r="G273">
        <v>23</v>
      </c>
      <c r="H273" t="s">
        <v>258</v>
      </c>
      <c r="I273" t="s">
        <v>258</v>
      </c>
      <c r="J273" t="s">
        <v>621</v>
      </c>
      <c r="K273" t="str">
        <f>INDEX(PUNT_SeasonAVG!I:I,MATCH($B273,PUNT_SeasonAVG!$I:$I,0))</f>
        <v>Trey Burke</v>
      </c>
      <c r="L273" t="str">
        <f>INDEX(PUNT_SeasonAVG!K:K,MATCH($B273,PUNT_SeasonAVG!$I:$I,0))</f>
        <v>PHI</v>
      </c>
      <c r="M273" s="5">
        <f>INDEX(PUNT_SeasonAVG!B:B,MATCH($B273,PUNT_SeasonAVG!$I:$I,0))</f>
        <v>286</v>
      </c>
      <c r="N273" s="5">
        <f>INDEX(PUNT_L10gamesAVG!B:B,MATCH($B273,PUNT_L10gamesAVG!$I:$I,0))</f>
        <v>282</v>
      </c>
      <c r="O273" s="5">
        <f>INDEX(PUNT_L5gamesAVG!B:B,MATCH($B273,PUNT_L5gamesAVG!$I:$I,0))</f>
        <v>282</v>
      </c>
    </row>
    <row r="274" spans="1:15" x14ac:dyDescent="0.2">
      <c r="A274">
        <v>5077</v>
      </c>
      <c r="B274" t="s">
        <v>462</v>
      </c>
      <c r="C274" t="s">
        <v>676</v>
      </c>
      <c r="D274" t="s">
        <v>858</v>
      </c>
      <c r="E274" t="s">
        <v>312</v>
      </c>
      <c r="F274" t="s">
        <v>694</v>
      </c>
      <c r="G274">
        <v>1</v>
      </c>
      <c r="H274" t="s">
        <v>259</v>
      </c>
      <c r="I274" t="s">
        <v>259</v>
      </c>
      <c r="J274" t="s">
        <v>621</v>
      </c>
      <c r="K274" t="str">
        <f>INDEX(PUNT_SeasonAVG!I:I,MATCH($B274,PUNT_SeasonAVG!$I:$I,0))</f>
        <v>Mike Scott</v>
      </c>
      <c r="L274" t="str">
        <f>INDEX(PUNT_SeasonAVG!K:K,MATCH($B274,PUNT_SeasonAVG!$I:$I,0))</f>
        <v>PHI</v>
      </c>
      <c r="M274" s="5">
        <f>INDEX(PUNT_SeasonAVG!B:B,MATCH($B274,PUNT_SeasonAVG!$I:$I,0))</f>
        <v>290</v>
      </c>
      <c r="N274" s="5">
        <f>INDEX(PUNT_L10gamesAVG!B:B,MATCH($B274,PUNT_L10gamesAVG!$I:$I,0))</f>
        <v>283</v>
      </c>
      <c r="O274" s="5">
        <f>INDEX(PUNT_L5gamesAVG!B:B,MATCH($B274,PUNT_L5gamesAVG!$I:$I,0))</f>
        <v>261</v>
      </c>
    </row>
    <row r="275" spans="1:15" x14ac:dyDescent="0.2">
      <c r="A275">
        <v>6347</v>
      </c>
      <c r="B275" t="s">
        <v>462</v>
      </c>
      <c r="C275" t="s">
        <v>676</v>
      </c>
      <c r="D275" t="s">
        <v>858</v>
      </c>
      <c r="E275" t="s">
        <v>321</v>
      </c>
      <c r="F275" t="s">
        <v>718</v>
      </c>
      <c r="G275">
        <v>74</v>
      </c>
      <c r="H275" t="s">
        <v>258</v>
      </c>
      <c r="I275" t="s">
        <v>258</v>
      </c>
      <c r="J275" t="s">
        <v>621</v>
      </c>
      <c r="K275" t="str">
        <f>INDEX(PUNT_SeasonAVG!I:I,MATCH($B275,PUNT_SeasonAVG!$I:$I,0))</f>
        <v>Mike Scott</v>
      </c>
      <c r="L275" t="str">
        <f>INDEX(PUNT_SeasonAVG!K:K,MATCH($B275,PUNT_SeasonAVG!$I:$I,0))</f>
        <v>PHI</v>
      </c>
      <c r="M275" s="5">
        <f>INDEX(PUNT_SeasonAVG!B:B,MATCH($B275,PUNT_SeasonAVG!$I:$I,0))</f>
        <v>290</v>
      </c>
      <c r="N275" s="5">
        <f>INDEX(PUNT_L10gamesAVG!B:B,MATCH($B275,PUNT_L10gamesAVG!$I:$I,0))</f>
        <v>283</v>
      </c>
      <c r="O275" s="5">
        <f>INDEX(PUNT_L5gamesAVG!B:B,MATCH($B275,PUNT_L5gamesAVG!$I:$I,0))</f>
        <v>261</v>
      </c>
    </row>
    <row r="276" spans="1:15" x14ac:dyDescent="0.2">
      <c r="A276">
        <v>6205</v>
      </c>
      <c r="B276" t="s">
        <v>396</v>
      </c>
      <c r="C276" t="s">
        <v>638</v>
      </c>
      <c r="D276" t="s">
        <v>1404</v>
      </c>
      <c r="E276" t="s">
        <v>292</v>
      </c>
      <c r="F276" t="s">
        <v>704</v>
      </c>
      <c r="G276">
        <v>0</v>
      </c>
      <c r="H276" t="s">
        <v>258</v>
      </c>
      <c r="I276" t="s">
        <v>258</v>
      </c>
      <c r="J276" t="s">
        <v>621</v>
      </c>
      <c r="K276" t="str">
        <f>INDEX(PUNT_SeasonAVG!I:I,MATCH($B276,PUNT_SeasonAVG!$I:$I,0))</f>
        <v>Nickeil Alexander-Walker</v>
      </c>
      <c r="L276" t="str">
        <f>INDEX(PUNT_SeasonAVG!K:K,MATCH($B276,PUNT_SeasonAVG!$I:$I,0))</f>
        <v>NOR</v>
      </c>
      <c r="M276" s="5">
        <f>INDEX(PUNT_SeasonAVG!B:B,MATCH($B276,PUNT_SeasonAVG!$I:$I,0))</f>
        <v>282</v>
      </c>
      <c r="N276" s="5">
        <f>INDEX(PUNT_L10gamesAVG!B:B,MATCH($B276,PUNT_L10gamesAVG!$I:$I,0))</f>
        <v>284</v>
      </c>
      <c r="O276" s="5">
        <f>INDEX(PUNT_L5gamesAVG!B:B,MATCH($B276,PUNT_L5gamesAVG!$I:$I,0))</f>
        <v>256</v>
      </c>
    </row>
    <row r="277" spans="1:15" x14ac:dyDescent="0.2">
      <c r="A277">
        <v>5822</v>
      </c>
      <c r="B277" t="s">
        <v>507</v>
      </c>
      <c r="C277" t="s">
        <v>654</v>
      </c>
      <c r="D277" t="s">
        <v>1092</v>
      </c>
      <c r="E277" t="s">
        <v>319</v>
      </c>
      <c r="F277" t="s">
        <v>765</v>
      </c>
      <c r="G277">
        <v>5</v>
      </c>
      <c r="H277" t="s">
        <v>258</v>
      </c>
      <c r="I277" t="s">
        <v>258</v>
      </c>
      <c r="J277" t="s">
        <v>621</v>
      </c>
      <c r="K277" t="str">
        <f>INDEX(PUNT_SeasonAVG!I:I,MATCH($B277,PUNT_SeasonAVG!$I:$I,0))</f>
        <v>Dennis Smith Jr.</v>
      </c>
      <c r="L277" t="str">
        <f>INDEX(PUNT_SeasonAVG!K:K,MATCH($B277,PUNT_SeasonAVG!$I:$I,0))</f>
        <v>NYK</v>
      </c>
      <c r="M277" s="5">
        <f>INDEX(PUNT_SeasonAVG!B:B,MATCH($B277,PUNT_SeasonAVG!$I:$I,0))</f>
        <v>301</v>
      </c>
      <c r="N277" s="5">
        <f>INDEX(PUNT_L10gamesAVG!B:B,MATCH($B277,PUNT_L10gamesAVG!$I:$I,0))</f>
        <v>285</v>
      </c>
      <c r="O277" s="5">
        <f>INDEX(PUNT_L5gamesAVG!B:B,MATCH($B277,PUNT_L5gamesAVG!$I:$I,0))</f>
        <v>235</v>
      </c>
    </row>
    <row r="278" spans="1:15" x14ac:dyDescent="0.2">
      <c r="A278">
        <v>3962</v>
      </c>
      <c r="B278" t="s">
        <v>420</v>
      </c>
      <c r="C278" t="s">
        <v>690</v>
      </c>
      <c r="D278" t="s">
        <v>691</v>
      </c>
      <c r="E278" t="s">
        <v>333</v>
      </c>
      <c r="F278" t="s">
        <v>650</v>
      </c>
      <c r="G278">
        <v>7</v>
      </c>
      <c r="H278" t="s">
        <v>259</v>
      </c>
      <c r="I278" t="s">
        <v>259</v>
      </c>
      <c r="J278" t="s">
        <v>621</v>
      </c>
      <c r="K278" t="str">
        <f>INDEX(PUNT_SeasonAVG!I:I,MATCH($B278,PUNT_SeasonAVG!$I:$I,0))</f>
        <v>Ersan Ilyasova</v>
      </c>
      <c r="L278" t="str">
        <f>INDEX(PUNT_SeasonAVG!K:K,MATCH($B278,PUNT_SeasonAVG!$I:$I,0))</f>
        <v>MIL</v>
      </c>
      <c r="M278" s="5">
        <f>INDEX(PUNT_SeasonAVG!B:B,MATCH($B278,PUNT_SeasonAVG!$I:$I,0))</f>
        <v>240</v>
      </c>
      <c r="N278" s="5">
        <f>INDEX(PUNT_L10gamesAVG!B:B,MATCH($B278,PUNT_L10gamesAVG!$I:$I,0))</f>
        <v>286</v>
      </c>
      <c r="O278" s="5">
        <f>INDEX(PUNT_L5gamesAVG!B:B,MATCH($B278,PUNT_L5gamesAVG!$I:$I,0))</f>
        <v>239</v>
      </c>
    </row>
    <row r="279" spans="1:15" x14ac:dyDescent="0.2">
      <c r="A279">
        <v>4723</v>
      </c>
      <c r="B279" t="s">
        <v>263</v>
      </c>
      <c r="C279" t="s">
        <v>666</v>
      </c>
      <c r="D279" t="s">
        <v>786</v>
      </c>
      <c r="E279" t="s">
        <v>303</v>
      </c>
      <c r="F279" t="s">
        <v>740</v>
      </c>
      <c r="G279">
        <v>2</v>
      </c>
      <c r="H279" t="s">
        <v>259</v>
      </c>
      <c r="I279" t="s">
        <v>259</v>
      </c>
      <c r="J279" t="s">
        <v>621</v>
      </c>
      <c r="K279" t="str">
        <f>INDEX(PUNT_SeasonAVG!I:I,MATCH($B279,PUNT_SeasonAVG!$I:$I,0))</f>
        <v>Al-Farouq Aminu</v>
      </c>
      <c r="L279" t="str">
        <f>INDEX(PUNT_SeasonAVG!K:K,MATCH($B279,PUNT_SeasonAVG!$I:$I,0))</f>
        <v>ORL</v>
      </c>
      <c r="M279" s="5">
        <f>INDEX(PUNT_SeasonAVG!B:B,MATCH($B279,PUNT_SeasonAVG!$I:$I,0))</f>
        <v>234</v>
      </c>
      <c r="N279" s="5">
        <f>INDEX(PUNT_L10gamesAVG!B:B,MATCH($B279,PUNT_L10gamesAVG!$I:$I,0))</f>
        <v>287</v>
      </c>
      <c r="O279" s="5">
        <f>INDEX(PUNT_L5gamesAVG!B:B,MATCH($B279,PUNT_L5gamesAVG!$I:$I,0))</f>
        <v>306</v>
      </c>
    </row>
    <row r="280" spans="1:15" x14ac:dyDescent="0.2">
      <c r="A280">
        <v>5650</v>
      </c>
      <c r="B280" t="s">
        <v>441</v>
      </c>
      <c r="C280" t="s">
        <v>676</v>
      </c>
      <c r="D280" t="s">
        <v>734</v>
      </c>
      <c r="E280" t="s">
        <v>328</v>
      </c>
      <c r="F280" t="s">
        <v>711</v>
      </c>
      <c r="G280">
        <v>25</v>
      </c>
      <c r="H280" t="s">
        <v>258</v>
      </c>
      <c r="I280" t="s">
        <v>258</v>
      </c>
      <c r="J280" t="s">
        <v>621</v>
      </c>
      <c r="K280" t="str">
        <f>INDEX(PUNT_SeasonAVG!I:I,MATCH($B280,PUNT_SeasonAVG!$I:$I,0))</f>
        <v>Malik Beasley</v>
      </c>
      <c r="L280" t="str">
        <f>INDEX(PUNT_SeasonAVG!K:K,MATCH($B280,PUNT_SeasonAVG!$I:$I,0))</f>
        <v>DEN</v>
      </c>
      <c r="M280" s="5">
        <f>INDEX(PUNT_SeasonAVG!B:B,MATCH($B280,PUNT_SeasonAVG!$I:$I,0))</f>
        <v>275</v>
      </c>
      <c r="N280" s="5">
        <f>INDEX(PUNT_L10gamesAVG!B:B,MATCH($B280,PUNT_L10gamesAVG!$I:$I,0))</f>
        <v>288</v>
      </c>
      <c r="O280" s="5">
        <f>INDEX(PUNT_L5gamesAVG!B:B,MATCH($B280,PUNT_L5gamesAVG!$I:$I,0))</f>
        <v>330</v>
      </c>
    </row>
    <row r="281" spans="1:15" x14ac:dyDescent="0.2">
      <c r="A281">
        <v>5201</v>
      </c>
      <c r="B281" t="s">
        <v>437</v>
      </c>
      <c r="C281" t="s">
        <v>666</v>
      </c>
      <c r="D281" t="s">
        <v>891</v>
      </c>
      <c r="E281" t="s">
        <v>330</v>
      </c>
      <c r="F281" t="s">
        <v>619</v>
      </c>
      <c r="G281">
        <v>33</v>
      </c>
      <c r="H281" t="s">
        <v>620</v>
      </c>
      <c r="I281" t="s">
        <v>258</v>
      </c>
      <c r="J281" t="s">
        <v>621</v>
      </c>
      <c r="K281" t="str">
        <f>INDEX(PUNT_SeasonAVG!I:I,MATCH($B281,PUNT_SeasonAVG!$I:$I,0))</f>
        <v>Allen Crabbe</v>
      </c>
      <c r="L281" t="str">
        <f>INDEX(PUNT_SeasonAVG!K:K,MATCH($B281,PUNT_SeasonAVG!$I:$I,0))</f>
        <v>ATL</v>
      </c>
      <c r="M281" s="5">
        <f>INDEX(PUNT_SeasonAVG!B:B,MATCH($B281,PUNT_SeasonAVG!$I:$I,0))</f>
        <v>292</v>
      </c>
      <c r="N281" s="5">
        <f>INDEX(PUNT_L10gamesAVG!B:B,MATCH($B281,PUNT_L10gamesAVG!$I:$I,0))</f>
        <v>289</v>
      </c>
      <c r="O281" s="5">
        <f>INDEX(PUNT_L5gamesAVG!B:B,MATCH($B281,PUNT_L5gamesAVG!$I:$I,0))</f>
        <v>303</v>
      </c>
    </row>
    <row r="282" spans="1:15" x14ac:dyDescent="0.2">
      <c r="A282">
        <v>6140</v>
      </c>
      <c r="B282" t="s">
        <v>457</v>
      </c>
      <c r="C282" t="s">
        <v>666</v>
      </c>
      <c r="D282" t="s">
        <v>1348</v>
      </c>
      <c r="E282" t="s">
        <v>319</v>
      </c>
      <c r="F282" t="s">
        <v>765</v>
      </c>
      <c r="G282">
        <v>14</v>
      </c>
      <c r="H282" t="s">
        <v>258</v>
      </c>
      <c r="I282" t="s">
        <v>258</v>
      </c>
      <c r="J282" t="s">
        <v>621</v>
      </c>
      <c r="K282" t="str">
        <f>INDEX(PUNT_SeasonAVG!I:I,MATCH($B282,PUNT_SeasonAVG!$I:$I,0))</f>
        <v>Allonzo Trier</v>
      </c>
      <c r="L282" t="str">
        <f>INDEX(PUNT_SeasonAVG!K:K,MATCH($B282,PUNT_SeasonAVG!$I:$I,0))</f>
        <v>NYK</v>
      </c>
      <c r="M282" s="5">
        <f>INDEX(PUNT_SeasonAVG!B:B,MATCH($B282,PUNT_SeasonAVG!$I:$I,0))</f>
        <v>293</v>
      </c>
      <c r="N282" s="5">
        <f>INDEX(PUNT_L10gamesAVG!B:B,MATCH($B282,PUNT_L10gamesAVG!$I:$I,0))</f>
        <v>290</v>
      </c>
      <c r="O282" s="5">
        <f>INDEX(PUNT_L5gamesAVG!B:B,MATCH($B282,PUNT_L5gamesAVG!$I:$I,0))</f>
        <v>287</v>
      </c>
    </row>
    <row r="283" spans="1:15" x14ac:dyDescent="0.2">
      <c r="A283">
        <v>5217</v>
      </c>
      <c r="B283" t="s">
        <v>479</v>
      </c>
      <c r="C283" t="s">
        <v>681</v>
      </c>
      <c r="D283" t="s">
        <v>895</v>
      </c>
      <c r="E283" t="s">
        <v>312</v>
      </c>
      <c r="F283" t="s">
        <v>694</v>
      </c>
      <c r="G283">
        <v>19</v>
      </c>
      <c r="H283" t="s">
        <v>258</v>
      </c>
      <c r="I283" t="s">
        <v>258</v>
      </c>
      <c r="J283" t="s">
        <v>621</v>
      </c>
      <c r="K283" t="str">
        <f>INDEX(PUNT_SeasonAVG!I:I,MATCH($B283,PUNT_SeasonAVG!$I:$I,0))</f>
        <v>Raul Neto</v>
      </c>
      <c r="L283" t="str">
        <f>INDEX(PUNT_SeasonAVG!K:K,MATCH($B283,PUNT_SeasonAVG!$I:$I,0))</f>
        <v>PHI</v>
      </c>
      <c r="M283" s="5">
        <f>INDEX(PUNT_SeasonAVG!B:B,MATCH($B283,PUNT_SeasonAVG!$I:$I,0))</f>
        <v>334</v>
      </c>
      <c r="N283" s="5">
        <f>INDEX(PUNT_L10gamesAVG!B:B,MATCH($B283,PUNT_L10gamesAVG!$I:$I,0))</f>
        <v>292</v>
      </c>
      <c r="O283" s="5">
        <f>INDEX(PUNT_L5gamesAVG!B:B,MATCH($B283,PUNT_L5gamesAVG!$I:$I,0))</f>
        <v>394</v>
      </c>
    </row>
    <row r="284" spans="1:15" x14ac:dyDescent="0.2">
      <c r="A284">
        <v>3818</v>
      </c>
      <c r="B284" t="s">
        <v>379</v>
      </c>
      <c r="C284" t="s">
        <v>654</v>
      </c>
      <c r="D284" t="s">
        <v>655</v>
      </c>
      <c r="E284" t="s">
        <v>295</v>
      </c>
      <c r="F284" t="s">
        <v>42</v>
      </c>
      <c r="G284">
        <v>39</v>
      </c>
      <c r="H284" t="s">
        <v>633</v>
      </c>
      <c r="I284" t="s">
        <v>259</v>
      </c>
      <c r="J284" t="s">
        <v>611</v>
      </c>
      <c r="K284" t="str">
        <f>INDEX(PUNT_SeasonAVG!I:I,MATCH($B284,PUNT_SeasonAVG!$I:$I,0))</f>
        <v>Dwight Howard</v>
      </c>
      <c r="L284" t="str">
        <f>INDEX(PUNT_SeasonAVG!K:K,MATCH($B284,PUNT_SeasonAVG!$I:$I,0))</f>
        <v>LAL</v>
      </c>
      <c r="M284" s="5">
        <f>INDEX(PUNT_SeasonAVG!B:B,MATCH($B284,PUNT_SeasonAVG!$I:$I,0))</f>
        <v>237</v>
      </c>
      <c r="N284" s="5">
        <f>INDEX(PUNT_L10gamesAVG!B:B,MATCH($B284,PUNT_L10gamesAVG!$I:$I,0))</f>
        <v>293</v>
      </c>
      <c r="O284" s="5">
        <f>INDEX(PUNT_L5gamesAVG!B:B,MATCH($B284,PUNT_L5gamesAVG!$I:$I,0))</f>
        <v>323</v>
      </c>
    </row>
    <row r="285" spans="1:15" x14ac:dyDescent="0.2">
      <c r="A285">
        <v>5467</v>
      </c>
      <c r="B285" t="s">
        <v>395</v>
      </c>
      <c r="C285" t="s">
        <v>690</v>
      </c>
      <c r="D285" t="s">
        <v>957</v>
      </c>
      <c r="E285" t="s">
        <v>321</v>
      </c>
      <c r="F285" t="s">
        <v>718</v>
      </c>
      <c r="G285">
        <v>8</v>
      </c>
      <c r="H285" t="s">
        <v>258</v>
      </c>
      <c r="I285" t="s">
        <v>258</v>
      </c>
      <c r="J285" t="s">
        <v>621</v>
      </c>
      <c r="K285" t="str">
        <f>INDEX(PUNT_SeasonAVG!I:I,MATCH($B285,PUNT_SeasonAVG!$I:$I,0))</f>
        <v>Emmanuel Mudiay</v>
      </c>
      <c r="L285" t="str">
        <f>INDEX(PUNT_SeasonAVG!K:K,MATCH($B285,PUNT_SeasonAVG!$I:$I,0))</f>
        <v>UTA</v>
      </c>
      <c r="M285" s="5">
        <f>INDEX(PUNT_SeasonAVG!B:B,MATCH($B285,PUNT_SeasonAVG!$I:$I,0))</f>
        <v>263</v>
      </c>
      <c r="N285" s="5">
        <f>INDEX(PUNT_L10gamesAVG!B:B,MATCH($B285,PUNT_L10gamesAVG!$I:$I,0))</f>
        <v>294</v>
      </c>
      <c r="O285" s="5">
        <f>INDEX(PUNT_L5gamesAVG!B:B,MATCH($B285,PUNT_L5gamesAVG!$I:$I,0))</f>
        <v>312</v>
      </c>
    </row>
    <row r="286" spans="1:15" x14ac:dyDescent="0.2">
      <c r="A286">
        <v>5414</v>
      </c>
      <c r="B286" t="s">
        <v>427</v>
      </c>
      <c r="C286" t="s">
        <v>626</v>
      </c>
      <c r="D286" t="s">
        <v>944</v>
      </c>
      <c r="E286" t="s">
        <v>301</v>
      </c>
      <c r="F286" t="s">
        <v>636</v>
      </c>
      <c r="G286">
        <v>12</v>
      </c>
      <c r="H286" t="s">
        <v>258</v>
      </c>
      <c r="I286" t="s">
        <v>258</v>
      </c>
      <c r="J286" t="s">
        <v>621</v>
      </c>
      <c r="K286" t="str">
        <f>INDEX(PUNT_SeasonAVG!I:I,MATCH($B286,PUNT_SeasonAVG!$I:$I,0))</f>
        <v>Tim Frazier</v>
      </c>
      <c r="L286" t="str">
        <f>INDEX(PUNT_SeasonAVG!K:K,MATCH($B286,PUNT_SeasonAVG!$I:$I,0))</f>
        <v>DET</v>
      </c>
      <c r="M286" s="5">
        <f>INDEX(PUNT_SeasonAVG!B:B,MATCH($B286,PUNT_SeasonAVG!$I:$I,0))</f>
        <v>296</v>
      </c>
      <c r="N286" s="5">
        <f>INDEX(PUNT_L10gamesAVG!B:B,MATCH($B286,PUNT_L10gamesAVG!$I:$I,0))</f>
        <v>295</v>
      </c>
      <c r="O286" s="5">
        <f>INDEX(PUNT_L5gamesAVG!B:B,MATCH($B286,PUNT_L5gamesAVG!$I:$I,0))</f>
        <v>311</v>
      </c>
    </row>
    <row r="287" spans="1:15" x14ac:dyDescent="0.2">
      <c r="A287">
        <v>4717</v>
      </c>
      <c r="B287" t="s">
        <v>416</v>
      </c>
      <c r="C287" t="s">
        <v>690</v>
      </c>
      <c r="D287" t="s">
        <v>780</v>
      </c>
      <c r="E287" t="s">
        <v>330</v>
      </c>
      <c r="F287" t="s">
        <v>619</v>
      </c>
      <c r="G287">
        <v>1</v>
      </c>
      <c r="H287" t="s">
        <v>620</v>
      </c>
      <c r="I287" t="s">
        <v>258</v>
      </c>
      <c r="J287" t="s">
        <v>621</v>
      </c>
      <c r="K287" t="str">
        <f>INDEX(PUNT_SeasonAVG!I:I,MATCH($B287,PUNT_SeasonAVG!$I:$I,0))</f>
        <v>Evan Turner</v>
      </c>
      <c r="L287" t="str">
        <f>INDEX(PUNT_SeasonAVG!K:K,MATCH($B287,PUNT_SeasonAVG!$I:$I,0))</f>
        <v>ATL</v>
      </c>
      <c r="M287" s="5">
        <f>INDEX(PUNT_SeasonAVG!B:B,MATCH($B287,PUNT_SeasonAVG!$I:$I,0))</f>
        <v>299</v>
      </c>
      <c r="N287" s="5">
        <f>INDEX(PUNT_L10gamesAVG!B:B,MATCH($B287,PUNT_L10gamesAVG!$I:$I,0))</f>
        <v>297</v>
      </c>
      <c r="O287" s="5">
        <f>INDEX(PUNT_L5gamesAVG!B:B,MATCH($B287,PUNT_L5gamesAVG!$I:$I,0))</f>
        <v>333</v>
      </c>
    </row>
    <row r="288" spans="1:15" x14ac:dyDescent="0.2">
      <c r="A288">
        <v>5472</v>
      </c>
      <c r="B288" t="s">
        <v>370</v>
      </c>
      <c r="C288" t="s">
        <v>626</v>
      </c>
      <c r="D288" t="s">
        <v>960</v>
      </c>
      <c r="E288" t="s">
        <v>318</v>
      </c>
      <c r="F288" t="s">
        <v>700</v>
      </c>
      <c r="G288">
        <v>41</v>
      </c>
      <c r="H288" t="s">
        <v>259</v>
      </c>
      <c r="I288" t="s">
        <v>259</v>
      </c>
      <c r="J288" t="s">
        <v>621</v>
      </c>
      <c r="K288" t="str">
        <f>INDEX(PUNT_SeasonAVG!I:I,MATCH($B288,PUNT_SeasonAVG!$I:$I,0))</f>
        <v>Trey Lyles</v>
      </c>
      <c r="L288" t="str">
        <f>INDEX(PUNT_SeasonAVG!K:K,MATCH($B288,PUNT_SeasonAVG!$I:$I,0))</f>
        <v>SAS</v>
      </c>
      <c r="M288" s="5">
        <f>INDEX(PUNT_SeasonAVG!B:B,MATCH($B288,PUNT_SeasonAVG!$I:$I,0))</f>
        <v>288</v>
      </c>
      <c r="N288" s="5">
        <f>INDEX(PUNT_L10gamesAVG!B:B,MATCH($B288,PUNT_L10gamesAVG!$I:$I,0))</f>
        <v>298</v>
      </c>
      <c r="O288" s="5">
        <f>INDEX(PUNT_L5gamesAVG!B:B,MATCH($B288,PUNT_L5gamesAVG!$I:$I,0))</f>
        <v>361</v>
      </c>
    </row>
    <row r="289" spans="1:15" x14ac:dyDescent="0.2">
      <c r="A289">
        <v>3248</v>
      </c>
      <c r="B289" t="s">
        <v>493</v>
      </c>
      <c r="C289" t="s">
        <v>617</v>
      </c>
      <c r="D289" t="s">
        <v>618</v>
      </c>
      <c r="E289" t="s">
        <v>330</v>
      </c>
      <c r="F289" t="s">
        <v>619</v>
      </c>
      <c r="G289">
        <v>15</v>
      </c>
      <c r="H289" t="s">
        <v>620</v>
      </c>
      <c r="I289" t="s">
        <v>258</v>
      </c>
      <c r="J289" t="s">
        <v>621</v>
      </c>
      <c r="K289" t="str">
        <f>INDEX(PUNT_SeasonAVG!I:I,MATCH($B289,PUNT_SeasonAVG!$I:$I,0))</f>
        <v>Vince Carter</v>
      </c>
      <c r="L289" t="str">
        <f>INDEX(PUNT_SeasonAVG!K:K,MATCH($B289,PUNT_SeasonAVG!$I:$I,0))</f>
        <v>ATL</v>
      </c>
      <c r="M289" s="5">
        <f>INDEX(PUNT_SeasonAVG!B:B,MATCH($B289,PUNT_SeasonAVG!$I:$I,0))</f>
        <v>310</v>
      </c>
      <c r="N289" s="5">
        <f>INDEX(PUNT_L10gamesAVG!B:B,MATCH($B289,PUNT_L10gamesAVG!$I:$I,0))</f>
        <v>299</v>
      </c>
      <c r="O289" s="5">
        <f>INDEX(PUNT_L5gamesAVG!B:B,MATCH($B289,PUNT_L5gamesAVG!$I:$I,0))</f>
        <v>294</v>
      </c>
    </row>
    <row r="290" spans="1:15" x14ac:dyDescent="0.2">
      <c r="A290">
        <v>4906</v>
      </c>
      <c r="B290" t="s">
        <v>465</v>
      </c>
      <c r="C290" t="s">
        <v>681</v>
      </c>
      <c r="D290" t="s">
        <v>823</v>
      </c>
      <c r="E290" t="s">
        <v>301</v>
      </c>
      <c r="F290" t="s">
        <v>636</v>
      </c>
      <c r="G290">
        <v>1</v>
      </c>
      <c r="H290" t="s">
        <v>258</v>
      </c>
      <c r="I290" t="s">
        <v>258</v>
      </c>
      <c r="J290" t="s">
        <v>621</v>
      </c>
      <c r="K290" t="str">
        <f>INDEX(PUNT_SeasonAVG!I:I,MATCH($B290,PUNT_SeasonAVG!$I:$I,0))</f>
        <v>Reggie Jackson</v>
      </c>
      <c r="L290" t="str">
        <f>INDEX(PUNT_SeasonAVG!K:K,MATCH($B290,PUNT_SeasonAVG!$I:$I,0))</f>
        <v>DET</v>
      </c>
      <c r="M290" s="5">
        <f>INDEX(PUNT_SeasonAVG!B:B,MATCH($B290,PUNT_SeasonAVG!$I:$I,0))</f>
        <v>302</v>
      </c>
      <c r="N290" s="5">
        <f>INDEX(PUNT_L10gamesAVG!B:B,MATCH($B290,PUNT_L10gamesAVG!$I:$I,0))</f>
        <v>300</v>
      </c>
      <c r="O290" s="5">
        <f>INDEX(PUNT_L5gamesAVG!B:B,MATCH($B290,PUNT_L5gamesAVG!$I:$I,0))</f>
        <v>305</v>
      </c>
    </row>
    <row r="291" spans="1:15" x14ac:dyDescent="0.2">
      <c r="A291">
        <v>6032</v>
      </c>
      <c r="B291" t="s">
        <v>442</v>
      </c>
      <c r="C291" t="s">
        <v>258</v>
      </c>
      <c r="D291" t="s">
        <v>1104</v>
      </c>
      <c r="E291" t="s">
        <v>310</v>
      </c>
      <c r="F291" t="s">
        <v>668</v>
      </c>
      <c r="G291">
        <v>3</v>
      </c>
      <c r="H291" t="s">
        <v>258</v>
      </c>
      <c r="I291" t="s">
        <v>258</v>
      </c>
      <c r="J291" t="s">
        <v>621</v>
      </c>
      <c r="K291" t="str">
        <f>INDEX(PUNT_SeasonAVG!I:I,MATCH($B291,PUNT_SeasonAVG!$I:$I,0))</f>
        <v>Grayson Allen</v>
      </c>
      <c r="L291" t="str">
        <f>INDEX(PUNT_SeasonAVG!K:K,MATCH($B291,PUNT_SeasonAVG!$I:$I,0))</f>
        <v>MEM</v>
      </c>
      <c r="M291" s="5">
        <f>INDEX(PUNT_SeasonAVG!B:B,MATCH($B291,PUNT_SeasonAVG!$I:$I,0))</f>
        <v>303</v>
      </c>
      <c r="N291" s="5">
        <f>INDEX(PUNT_L10gamesAVG!B:B,MATCH($B291,PUNT_L10gamesAVG!$I:$I,0))</f>
        <v>301</v>
      </c>
      <c r="O291" s="5">
        <f>INDEX(PUNT_L5gamesAVG!B:B,MATCH($B291,PUNT_L5gamesAVG!$I:$I,0))</f>
        <v>280</v>
      </c>
    </row>
    <row r="292" spans="1:15" x14ac:dyDescent="0.2">
      <c r="A292">
        <v>4888</v>
      </c>
      <c r="B292" t="s">
        <v>547</v>
      </c>
      <c r="C292" t="s">
        <v>741</v>
      </c>
      <c r="D292" t="s">
        <v>809</v>
      </c>
      <c r="E292" t="s">
        <v>297</v>
      </c>
      <c r="F292" t="s">
        <v>678</v>
      </c>
      <c r="G292">
        <v>8</v>
      </c>
      <c r="H292" t="s">
        <v>633</v>
      </c>
      <c r="I292" t="s">
        <v>259</v>
      </c>
      <c r="J292" t="s">
        <v>621</v>
      </c>
      <c r="K292" t="str">
        <f>INDEX(PUNT_SeasonAVG!I:I,MATCH($B292,PUNT_SeasonAVG!$I:$I,0))</f>
        <v>Bismack Biyombo</v>
      </c>
      <c r="L292" t="str">
        <f>INDEX(PUNT_SeasonAVG!K:K,MATCH($B292,PUNT_SeasonAVG!$I:$I,0))</f>
        <v>CHA</v>
      </c>
      <c r="M292" s="5">
        <f>INDEX(PUNT_SeasonAVG!B:B,MATCH($B292,PUNT_SeasonAVG!$I:$I,0))</f>
        <v>363</v>
      </c>
      <c r="N292" s="5">
        <f>INDEX(PUNT_L10gamesAVG!B:B,MATCH($B292,PUNT_L10gamesAVG!$I:$I,0))</f>
        <v>302</v>
      </c>
      <c r="O292" s="5">
        <f>INDEX(PUNT_L5gamesAVG!B:B,MATCH($B292,PUNT_L5gamesAVG!$I:$I,0))</f>
        <v>201</v>
      </c>
    </row>
    <row r="293" spans="1:15" x14ac:dyDescent="0.2">
      <c r="A293">
        <v>5903</v>
      </c>
      <c r="B293" t="s">
        <v>495</v>
      </c>
      <c r="C293" t="s">
        <v>640</v>
      </c>
      <c r="D293" t="s">
        <v>1162</v>
      </c>
      <c r="E293" t="s">
        <v>298</v>
      </c>
      <c r="F293" t="s">
        <v>644</v>
      </c>
      <c r="G293">
        <v>2</v>
      </c>
      <c r="H293" t="s">
        <v>633</v>
      </c>
      <c r="I293" t="s">
        <v>259</v>
      </c>
      <c r="J293" t="s">
        <v>621</v>
      </c>
      <c r="K293" t="str">
        <f>INDEX(PUNT_SeasonAVG!I:I,MATCH($B293,PUNT_SeasonAVG!$I:$I,0))</f>
        <v>Luke Kornet</v>
      </c>
      <c r="L293" t="str">
        <f>INDEX(PUNT_SeasonAVG!K:K,MATCH($B293,PUNT_SeasonAVG!$I:$I,0))</f>
        <v>CHI</v>
      </c>
      <c r="M293" s="5">
        <f>INDEX(PUNT_SeasonAVG!B:B,MATCH($B293,PUNT_SeasonAVG!$I:$I,0))</f>
        <v>314</v>
      </c>
      <c r="N293" s="5">
        <f>INDEX(PUNT_L10gamesAVG!B:B,MATCH($B293,PUNT_L10gamesAVG!$I:$I,0))</f>
        <v>303</v>
      </c>
      <c r="O293" s="5">
        <f>INDEX(PUNT_L5gamesAVG!B:B,MATCH($B293,PUNT_L5gamesAVG!$I:$I,0))</f>
        <v>314</v>
      </c>
    </row>
    <row r="294" spans="1:15" x14ac:dyDescent="0.2">
      <c r="A294">
        <v>5256</v>
      </c>
      <c r="B294" t="s">
        <v>421</v>
      </c>
      <c r="C294" t="s">
        <v>654</v>
      </c>
      <c r="D294" t="s">
        <v>900</v>
      </c>
      <c r="E294" t="s">
        <v>325</v>
      </c>
      <c r="F294" t="s">
        <v>673</v>
      </c>
      <c r="G294">
        <v>13</v>
      </c>
      <c r="H294" t="s">
        <v>45</v>
      </c>
      <c r="I294" t="s">
        <v>45</v>
      </c>
      <c r="J294" t="s">
        <v>621</v>
      </c>
      <c r="K294" t="str">
        <f>INDEX(PUNT_SeasonAVG!I:I,MATCH($B294,PUNT_SeasonAVG!$I:$I,0))</f>
        <v>Dewayne Dedmon</v>
      </c>
      <c r="L294" t="str">
        <f>INDEX(PUNT_SeasonAVG!K:K,MATCH($B294,PUNT_SeasonAVG!$I:$I,0))</f>
        <v>SAC</v>
      </c>
      <c r="M294" s="5">
        <f>INDEX(PUNT_SeasonAVG!B:B,MATCH($B294,PUNT_SeasonAVG!$I:$I,0))</f>
        <v>276</v>
      </c>
      <c r="N294" s="5">
        <f>INDEX(PUNT_L10gamesAVG!B:B,MATCH($B294,PUNT_L10gamesAVG!$I:$I,0))</f>
        <v>304</v>
      </c>
      <c r="O294" s="5">
        <f>INDEX(PUNT_L5gamesAVG!B:B,MATCH($B294,PUNT_L5gamesAVG!$I:$I,0))</f>
        <v>298</v>
      </c>
    </row>
    <row r="295" spans="1:15" x14ac:dyDescent="0.2">
      <c r="A295">
        <v>5465</v>
      </c>
      <c r="B295" t="s">
        <v>384</v>
      </c>
      <c r="C295" t="s">
        <v>676</v>
      </c>
      <c r="D295" t="s">
        <v>955</v>
      </c>
      <c r="E295" t="s">
        <v>327</v>
      </c>
      <c r="F295" t="s">
        <v>632</v>
      </c>
      <c r="G295">
        <v>44</v>
      </c>
      <c r="H295" t="s">
        <v>620</v>
      </c>
      <c r="I295" t="s">
        <v>258</v>
      </c>
      <c r="J295" t="s">
        <v>621</v>
      </c>
      <c r="K295" t="str">
        <f>INDEX(PUNT_SeasonAVG!I:I,MATCH($B295,PUNT_SeasonAVG!$I:$I,0))</f>
        <v>Mario Hezonja</v>
      </c>
      <c r="L295" t="str">
        <f>INDEX(PUNT_SeasonAVG!K:K,MATCH($B295,PUNT_SeasonAVG!$I:$I,0))</f>
        <v>POR</v>
      </c>
      <c r="M295" s="5">
        <f>INDEX(PUNT_SeasonAVG!B:B,MATCH($B295,PUNT_SeasonAVG!$I:$I,0))</f>
        <v>264</v>
      </c>
      <c r="N295" s="5">
        <f>INDEX(PUNT_L10gamesAVG!B:B,MATCH($B295,PUNT_L10gamesAVG!$I:$I,0))</f>
        <v>305</v>
      </c>
      <c r="O295" s="5">
        <f>INDEX(PUNT_L5gamesAVG!B:B,MATCH($B295,PUNT_L5gamesAVG!$I:$I,0))</f>
        <v>372</v>
      </c>
    </row>
    <row r="296" spans="1:15" x14ac:dyDescent="0.2">
      <c r="A296">
        <v>5539</v>
      </c>
      <c r="B296" t="s">
        <v>394</v>
      </c>
      <c r="C296" t="s">
        <v>626</v>
      </c>
      <c r="D296" t="s">
        <v>990</v>
      </c>
      <c r="E296" t="s">
        <v>307</v>
      </c>
      <c r="F296" t="s">
        <v>745</v>
      </c>
      <c r="G296">
        <v>12</v>
      </c>
      <c r="H296" t="s">
        <v>620</v>
      </c>
      <c r="I296" t="s">
        <v>258</v>
      </c>
      <c r="J296" t="s">
        <v>621</v>
      </c>
      <c r="K296" t="str">
        <f>INDEX(PUNT_SeasonAVG!I:I,MATCH($B296,PUNT_SeasonAVG!$I:$I,0))</f>
        <v>Treveon Graham</v>
      </c>
      <c r="L296" t="str">
        <f>INDEX(PUNT_SeasonAVG!K:K,MATCH($B296,PUNT_SeasonAVG!$I:$I,0))</f>
        <v>MIN</v>
      </c>
      <c r="M296" s="5">
        <f>INDEX(PUNT_SeasonAVG!B:B,MATCH($B296,PUNT_SeasonAVG!$I:$I,0))</f>
        <v>258</v>
      </c>
      <c r="N296" s="5">
        <f>INDEX(PUNT_L10gamesAVG!B:B,MATCH($B296,PUNT_L10gamesAVG!$I:$I,0))</f>
        <v>306</v>
      </c>
      <c r="O296" s="5">
        <f>INDEX(PUNT_L5gamesAVG!B:B,MATCH($B296,PUNT_L5gamesAVG!$I:$I,0))</f>
        <v>341</v>
      </c>
    </row>
    <row r="297" spans="1:15" x14ac:dyDescent="0.2">
      <c r="A297">
        <v>5689</v>
      </c>
      <c r="B297" t="s">
        <v>527</v>
      </c>
      <c r="C297" t="s">
        <v>666</v>
      </c>
      <c r="D297" t="s">
        <v>1043</v>
      </c>
      <c r="E297" t="s">
        <v>322</v>
      </c>
      <c r="F297" t="s">
        <v>94</v>
      </c>
      <c r="G297">
        <v>11</v>
      </c>
      <c r="H297" t="s">
        <v>259</v>
      </c>
      <c r="I297" t="s">
        <v>259</v>
      </c>
      <c r="J297" t="s">
        <v>621</v>
      </c>
      <c r="K297" t="str">
        <f>INDEX(PUNT_SeasonAVG!I:I,MATCH($B297,PUNT_SeasonAVG!$I:$I,0))</f>
        <v>Abdel Nader</v>
      </c>
      <c r="L297" t="str">
        <f>INDEX(PUNT_SeasonAVG!K:K,MATCH($B297,PUNT_SeasonAVG!$I:$I,0))</f>
        <v>OKC</v>
      </c>
      <c r="M297" s="5">
        <f>INDEX(PUNT_SeasonAVG!B:B,MATCH($B297,PUNT_SeasonAVG!$I:$I,0))</f>
        <v>308</v>
      </c>
      <c r="N297" s="5">
        <f>INDEX(PUNT_L10gamesAVG!B:B,MATCH($B297,PUNT_L10gamesAVG!$I:$I,0))</f>
        <v>307</v>
      </c>
      <c r="O297" s="5">
        <f>INDEX(PUNT_L5gamesAVG!B:B,MATCH($B297,PUNT_L5gamesAVG!$I:$I,0))</f>
        <v>242</v>
      </c>
    </row>
    <row r="298" spans="1:15" x14ac:dyDescent="0.2">
      <c r="A298">
        <v>5828</v>
      </c>
      <c r="B298" t="s">
        <v>510</v>
      </c>
      <c r="C298" t="s">
        <v>623</v>
      </c>
      <c r="D298" t="s">
        <v>823</v>
      </c>
      <c r="E298" t="s">
        <v>315</v>
      </c>
      <c r="F298" t="s">
        <v>662</v>
      </c>
      <c r="G298">
        <v>44</v>
      </c>
      <c r="H298" t="s">
        <v>259</v>
      </c>
      <c r="I298" t="s">
        <v>259</v>
      </c>
      <c r="J298" t="s">
        <v>621</v>
      </c>
      <c r="K298" t="str">
        <f>INDEX(PUNT_SeasonAVG!I:I,MATCH($B298,PUNT_SeasonAVG!$I:$I,0))</f>
        <v>Justin Jackson</v>
      </c>
      <c r="L298" t="str">
        <f>INDEX(PUNT_SeasonAVG!K:K,MATCH($B298,PUNT_SeasonAVG!$I:$I,0))</f>
        <v>DAL</v>
      </c>
      <c r="M298" s="5">
        <f>INDEX(PUNT_SeasonAVG!B:B,MATCH($B298,PUNT_SeasonAVG!$I:$I,0))</f>
        <v>332</v>
      </c>
      <c r="N298" s="5">
        <f>INDEX(PUNT_L10gamesAVG!B:B,MATCH($B298,PUNT_L10gamesAVG!$I:$I,0))</f>
        <v>308</v>
      </c>
      <c r="O298" s="5">
        <f>INDEX(PUNT_L5gamesAVG!B:B,MATCH($B298,PUNT_L5gamesAVG!$I:$I,0))</f>
        <v>271</v>
      </c>
    </row>
    <row r="299" spans="1:15" x14ac:dyDescent="0.2">
      <c r="A299">
        <v>6054</v>
      </c>
      <c r="B299" t="s">
        <v>510</v>
      </c>
      <c r="C299" t="s">
        <v>623</v>
      </c>
      <c r="D299" t="s">
        <v>823</v>
      </c>
      <c r="E299" t="s">
        <v>303</v>
      </c>
      <c r="F299" t="s">
        <v>740</v>
      </c>
      <c r="G299">
        <v>23</v>
      </c>
      <c r="H299" t="s">
        <v>259</v>
      </c>
      <c r="I299" t="s">
        <v>259</v>
      </c>
      <c r="J299" t="s">
        <v>621</v>
      </c>
      <c r="K299" t="str">
        <f>INDEX(PUNT_SeasonAVG!I:I,MATCH($B299,PUNT_SeasonAVG!$I:$I,0))</f>
        <v>Justin Jackson</v>
      </c>
      <c r="L299" t="str">
        <f>INDEX(PUNT_SeasonAVG!K:K,MATCH($B299,PUNT_SeasonAVG!$I:$I,0))</f>
        <v>DAL</v>
      </c>
      <c r="M299" s="5">
        <f>INDEX(PUNT_SeasonAVG!B:B,MATCH($B299,PUNT_SeasonAVG!$I:$I,0))</f>
        <v>332</v>
      </c>
      <c r="N299" s="5">
        <f>INDEX(PUNT_L10gamesAVG!B:B,MATCH($B299,PUNT_L10gamesAVG!$I:$I,0))</f>
        <v>308</v>
      </c>
      <c r="O299" s="5">
        <f>INDEX(PUNT_L5gamesAVG!B:B,MATCH($B299,PUNT_L5gamesAVG!$I:$I,0))</f>
        <v>271</v>
      </c>
    </row>
    <row r="300" spans="1:15" x14ac:dyDescent="0.2">
      <c r="A300">
        <v>5524</v>
      </c>
      <c r="B300" t="s">
        <v>470</v>
      </c>
      <c r="C300" t="s">
        <v>741</v>
      </c>
      <c r="D300" t="s">
        <v>985</v>
      </c>
      <c r="E300" t="s">
        <v>315</v>
      </c>
      <c r="F300" t="s">
        <v>662</v>
      </c>
      <c r="G300">
        <v>51</v>
      </c>
      <c r="H300" t="s">
        <v>45</v>
      </c>
      <c r="I300" t="s">
        <v>45</v>
      </c>
      <c r="J300" t="s">
        <v>621</v>
      </c>
      <c r="K300" t="str">
        <f>INDEX(PUNT_SeasonAVG!I:I,MATCH($B300,PUNT_SeasonAVG!$I:$I,0))</f>
        <v>Boban Marjanovic</v>
      </c>
      <c r="L300" t="str">
        <f>INDEX(PUNT_SeasonAVG!K:K,MATCH($B300,PUNT_SeasonAVG!$I:$I,0))</f>
        <v>DAL</v>
      </c>
      <c r="M300" s="5">
        <f>INDEX(PUNT_SeasonAVG!B:B,MATCH($B300,PUNT_SeasonAVG!$I:$I,0))</f>
        <v>309</v>
      </c>
      <c r="N300" s="5">
        <f>INDEX(PUNT_L10gamesAVG!B:B,MATCH($B300,PUNT_L10gamesAVG!$I:$I,0))</f>
        <v>309</v>
      </c>
      <c r="O300" s="5">
        <f>INDEX(PUNT_L5gamesAVG!B:B,MATCH($B300,PUNT_L5gamesAVG!$I:$I,0))</f>
        <v>262</v>
      </c>
    </row>
    <row r="301" spans="1:15" x14ac:dyDescent="0.2">
      <c r="A301">
        <v>4371</v>
      </c>
      <c r="B301" t="s">
        <v>477</v>
      </c>
      <c r="C301" t="s">
        <v>666</v>
      </c>
      <c r="D301" t="s">
        <v>731</v>
      </c>
      <c r="E301" t="s">
        <v>327</v>
      </c>
      <c r="F301" t="s">
        <v>632</v>
      </c>
      <c r="G301">
        <v>43</v>
      </c>
      <c r="H301" t="s">
        <v>259</v>
      </c>
      <c r="I301" t="s">
        <v>259</v>
      </c>
      <c r="J301" t="s">
        <v>621</v>
      </c>
      <c r="K301" t="str">
        <f>INDEX(PUNT_SeasonAVG!I:I,MATCH($B301,PUNT_SeasonAVG!$I:$I,0))</f>
        <v>Anthony Tolliver</v>
      </c>
      <c r="L301" t="str">
        <f>INDEX(PUNT_SeasonAVG!K:K,MATCH($B301,PUNT_SeasonAVG!$I:$I,0))</f>
        <v>POR</v>
      </c>
      <c r="M301" s="5">
        <f>INDEX(PUNT_SeasonAVG!B:B,MATCH($B301,PUNT_SeasonAVG!$I:$I,0))</f>
        <v>305</v>
      </c>
      <c r="N301" s="5">
        <f>INDEX(PUNT_L10gamesAVG!B:B,MATCH($B301,PUNT_L10gamesAVG!$I:$I,0))</f>
        <v>310</v>
      </c>
      <c r="O301" s="5">
        <f>INDEX(PUNT_L5gamesAVG!B:B,MATCH($B301,PUNT_L5gamesAVG!$I:$I,0))</f>
        <v>309</v>
      </c>
    </row>
    <row r="302" spans="1:15" x14ac:dyDescent="0.2">
      <c r="A302">
        <v>4633</v>
      </c>
      <c r="B302" t="s">
        <v>509</v>
      </c>
      <c r="C302" t="s">
        <v>729</v>
      </c>
      <c r="D302" t="s">
        <v>767</v>
      </c>
      <c r="E302" t="s">
        <v>319</v>
      </c>
      <c r="F302" t="s">
        <v>765</v>
      </c>
      <c r="G302">
        <v>2</v>
      </c>
      <c r="H302" t="s">
        <v>620</v>
      </c>
      <c r="I302" t="s">
        <v>258</v>
      </c>
      <c r="J302" t="s">
        <v>621</v>
      </c>
      <c r="K302" t="str">
        <f>INDEX(PUNT_SeasonAVG!I:I,MATCH($B302,PUNT_SeasonAVG!$I:$I,0))</f>
        <v>Wayne Ellington</v>
      </c>
      <c r="L302" t="str">
        <f>INDEX(PUNT_SeasonAVG!K:K,MATCH($B302,PUNT_SeasonAVG!$I:$I,0))</f>
        <v>NYK</v>
      </c>
      <c r="M302" s="5">
        <f>INDEX(PUNT_SeasonAVG!B:B,MATCH($B302,PUNT_SeasonAVG!$I:$I,0))</f>
        <v>322</v>
      </c>
      <c r="N302" s="5">
        <f>INDEX(PUNT_L10gamesAVG!B:B,MATCH($B302,PUNT_L10gamesAVG!$I:$I,0))</f>
        <v>311</v>
      </c>
      <c r="O302" s="5">
        <f>INDEX(PUNT_L5gamesAVG!B:B,MATCH($B302,PUNT_L5gamesAVG!$I:$I,0))</f>
        <v>296</v>
      </c>
    </row>
    <row r="303" spans="1:15" x14ac:dyDescent="0.2">
      <c r="A303">
        <v>4889</v>
      </c>
      <c r="B303" t="s">
        <v>472</v>
      </c>
      <c r="C303" t="s">
        <v>741</v>
      </c>
      <c r="D303" t="s">
        <v>810</v>
      </c>
      <c r="E303" t="s">
        <v>304</v>
      </c>
      <c r="F303" t="s">
        <v>671</v>
      </c>
      <c r="G303">
        <v>20</v>
      </c>
      <c r="H303" t="s">
        <v>258</v>
      </c>
      <c r="I303" t="s">
        <v>258</v>
      </c>
      <c r="J303" t="s">
        <v>621</v>
      </c>
      <c r="K303" t="str">
        <f>INDEX(PUNT_SeasonAVG!I:I,MATCH($B303,PUNT_SeasonAVG!$I:$I,0))</f>
        <v>Brandon Knight</v>
      </c>
      <c r="L303" t="str">
        <f>INDEX(PUNT_SeasonAVG!K:K,MATCH($B303,PUNT_SeasonAVG!$I:$I,0))</f>
        <v>CLE</v>
      </c>
      <c r="M303" s="5">
        <f>INDEX(PUNT_SeasonAVG!B:B,MATCH($B303,PUNT_SeasonAVG!$I:$I,0))</f>
        <v>311</v>
      </c>
      <c r="N303" s="5">
        <f>INDEX(PUNT_L10gamesAVG!B:B,MATCH($B303,PUNT_L10gamesAVG!$I:$I,0))</f>
        <v>312</v>
      </c>
      <c r="O303" s="5">
        <f>INDEX(PUNT_L5gamesAVG!B:B,MATCH($B303,PUNT_L5gamesAVG!$I:$I,0))</f>
        <v>276</v>
      </c>
    </row>
    <row r="304" spans="1:15" x14ac:dyDescent="0.2">
      <c r="A304">
        <v>6033</v>
      </c>
      <c r="B304" t="s">
        <v>469</v>
      </c>
      <c r="C304" t="s">
        <v>45</v>
      </c>
      <c r="D304" t="s">
        <v>1206</v>
      </c>
      <c r="E304" t="s">
        <v>298</v>
      </c>
      <c r="F304" t="s">
        <v>644</v>
      </c>
      <c r="G304">
        <v>15</v>
      </c>
      <c r="H304" t="s">
        <v>620</v>
      </c>
      <c r="I304" t="s">
        <v>258</v>
      </c>
      <c r="J304" t="s">
        <v>621</v>
      </c>
      <c r="K304" t="str">
        <f>INDEX(PUNT_SeasonAVG!I:I,MATCH($B304,PUNT_SeasonAVG!$I:$I,0))</f>
        <v>Chandler Hutchison</v>
      </c>
      <c r="L304" t="str">
        <f>INDEX(PUNT_SeasonAVG!K:K,MATCH($B304,PUNT_SeasonAVG!$I:$I,0))</f>
        <v>CHI</v>
      </c>
      <c r="M304" s="5">
        <f>INDEX(PUNT_SeasonAVG!B:B,MATCH($B304,PUNT_SeasonAVG!$I:$I,0))</f>
        <v>315</v>
      </c>
      <c r="N304" s="5">
        <f>INDEX(PUNT_L10gamesAVG!B:B,MATCH($B304,PUNT_L10gamesAVG!$I:$I,0))</f>
        <v>313</v>
      </c>
      <c r="O304" s="5">
        <f>INDEX(PUNT_L5gamesAVG!B:B,MATCH($B304,PUNT_L5gamesAVG!$I:$I,0))</f>
        <v>279</v>
      </c>
    </row>
    <row r="305" spans="1:15" x14ac:dyDescent="0.2">
      <c r="A305">
        <v>5331</v>
      </c>
      <c r="B305" t="s">
        <v>439</v>
      </c>
      <c r="C305" t="s">
        <v>741</v>
      </c>
      <c r="D305" t="s">
        <v>922</v>
      </c>
      <c r="E305" t="s">
        <v>310</v>
      </c>
      <c r="F305" t="s">
        <v>668</v>
      </c>
      <c r="G305">
        <v>5</v>
      </c>
      <c r="H305" t="s">
        <v>259</v>
      </c>
      <c r="I305" t="s">
        <v>259</v>
      </c>
      <c r="J305" t="s">
        <v>621</v>
      </c>
      <c r="K305" t="str">
        <f>INDEX(PUNT_SeasonAVG!I:I,MATCH($B305,PUNT_SeasonAVG!$I:$I,0))</f>
        <v>Bruno Caboclo</v>
      </c>
      <c r="L305" t="str">
        <f>INDEX(PUNT_SeasonAVG!K:K,MATCH($B305,PUNT_SeasonAVG!$I:$I,0))</f>
        <v>MEM</v>
      </c>
      <c r="M305" s="5">
        <f>INDEX(PUNT_SeasonAVG!B:B,MATCH($B305,PUNT_SeasonAVG!$I:$I,0))</f>
        <v>318</v>
      </c>
      <c r="N305" s="5">
        <f>INDEX(PUNT_L10gamesAVG!B:B,MATCH($B305,PUNT_L10gamesAVG!$I:$I,0))</f>
        <v>315</v>
      </c>
      <c r="O305" s="5">
        <f>INDEX(PUNT_L5gamesAVG!B:B,MATCH($B305,PUNT_L5gamesAVG!$I:$I,0))</f>
        <v>373</v>
      </c>
    </row>
    <row r="306" spans="1:15" x14ac:dyDescent="0.2">
      <c r="A306">
        <v>5270</v>
      </c>
      <c r="B306" t="s">
        <v>530</v>
      </c>
      <c r="C306" t="s">
        <v>681</v>
      </c>
      <c r="D306" t="s">
        <v>903</v>
      </c>
      <c r="E306" t="s">
        <v>692</v>
      </c>
      <c r="F306" t="s">
        <v>35</v>
      </c>
      <c r="G306">
        <v>19</v>
      </c>
      <c r="H306" t="s">
        <v>620</v>
      </c>
      <c r="I306" t="s">
        <v>258</v>
      </c>
      <c r="J306" t="s">
        <v>621</v>
      </c>
      <c r="K306" t="str">
        <f>INDEX(PUNT_SeasonAVG!I:I,MATCH($B306,PUNT_SeasonAVG!$I:$I,0))</f>
        <v>Rodney McGruder</v>
      </c>
      <c r="L306" t="str">
        <f>INDEX(PUNT_SeasonAVG!K:K,MATCH($B306,PUNT_SeasonAVG!$I:$I,0))</f>
        <v>LAC</v>
      </c>
      <c r="M306" s="5">
        <f>INDEX(PUNT_SeasonAVG!B:B,MATCH($B306,PUNT_SeasonAVG!$I:$I,0))</f>
        <v>361</v>
      </c>
      <c r="N306" s="5">
        <f>INDEX(PUNT_L10gamesAVG!B:B,MATCH($B306,PUNT_L10gamesAVG!$I:$I,0))</f>
        <v>316</v>
      </c>
      <c r="O306" s="5">
        <f>INDEX(PUNT_L5gamesAVG!B:B,MATCH($B306,PUNT_L5gamesAVG!$I:$I,0))</f>
        <v>274</v>
      </c>
    </row>
    <row r="307" spans="1:15" x14ac:dyDescent="0.2">
      <c r="A307">
        <v>6213</v>
      </c>
      <c r="B307" t="s">
        <v>500</v>
      </c>
      <c r="C307" t="s">
        <v>638</v>
      </c>
      <c r="D307" t="s">
        <v>1413</v>
      </c>
      <c r="E307" t="s">
        <v>327</v>
      </c>
      <c r="F307" t="s">
        <v>632</v>
      </c>
      <c r="G307">
        <v>9</v>
      </c>
      <c r="H307" t="s">
        <v>259</v>
      </c>
      <c r="I307" t="s">
        <v>259</v>
      </c>
      <c r="J307" t="s">
        <v>621</v>
      </c>
      <c r="K307" t="str">
        <f>INDEX(PUNT_SeasonAVG!I:I,MATCH($B307,PUNT_SeasonAVG!$I:$I,0))</f>
        <v>Nassir Little</v>
      </c>
      <c r="L307" t="str">
        <f>INDEX(PUNT_SeasonAVG!K:K,MATCH($B307,PUNT_SeasonAVG!$I:$I,0))</f>
        <v>POR</v>
      </c>
      <c r="M307" s="5">
        <f>INDEX(PUNT_SeasonAVG!B:B,MATCH($B307,PUNT_SeasonAVG!$I:$I,0))</f>
        <v>320</v>
      </c>
      <c r="N307" s="5">
        <f>INDEX(PUNT_L10gamesAVG!B:B,MATCH($B307,PUNT_L10gamesAVG!$I:$I,0))</f>
        <v>317</v>
      </c>
      <c r="O307" s="5">
        <f>INDEX(PUNT_L5gamesAVG!B:B,MATCH($B307,PUNT_L5gamesAVG!$I:$I,0))</f>
        <v>295</v>
      </c>
    </row>
    <row r="308" spans="1:15" x14ac:dyDescent="0.2">
      <c r="A308">
        <v>5841</v>
      </c>
      <c r="B308" t="s">
        <v>534</v>
      </c>
      <c r="C308" t="s">
        <v>626</v>
      </c>
      <c r="D308" t="s">
        <v>793</v>
      </c>
      <c r="E308" t="s">
        <v>321</v>
      </c>
      <c r="F308" t="s">
        <v>718</v>
      </c>
      <c r="G308">
        <v>13</v>
      </c>
      <c r="H308" t="s">
        <v>45</v>
      </c>
      <c r="I308" t="s">
        <v>45</v>
      </c>
      <c r="J308" t="s">
        <v>621</v>
      </c>
      <c r="K308" t="str">
        <f>INDEX(PUNT_SeasonAVG!I:I,MATCH($B308,PUNT_SeasonAVG!$I:$I,0))</f>
        <v>Tony Bradley</v>
      </c>
      <c r="L308" t="str">
        <f>INDEX(PUNT_SeasonAVG!K:K,MATCH($B308,PUNT_SeasonAVG!$I:$I,0))</f>
        <v>UTA</v>
      </c>
      <c r="M308" s="5">
        <f>INDEX(PUNT_SeasonAVG!B:B,MATCH($B308,PUNT_SeasonAVG!$I:$I,0))</f>
        <v>352</v>
      </c>
      <c r="N308" s="5">
        <f>INDEX(PUNT_L10gamesAVG!B:B,MATCH($B308,PUNT_L10gamesAVG!$I:$I,0))</f>
        <v>318</v>
      </c>
      <c r="O308" s="5">
        <f>INDEX(PUNT_L5gamesAVG!B:B,MATCH($B308,PUNT_L5gamesAVG!$I:$I,0))</f>
        <v>285</v>
      </c>
    </row>
    <row r="309" spans="1:15" x14ac:dyDescent="0.2">
      <c r="A309">
        <v>5904</v>
      </c>
      <c r="B309" t="s">
        <v>542</v>
      </c>
      <c r="C309" t="s">
        <v>666</v>
      </c>
      <c r="D309" t="s">
        <v>1163</v>
      </c>
      <c r="E309" t="s">
        <v>304</v>
      </c>
      <c r="F309" t="s">
        <v>671</v>
      </c>
      <c r="G309">
        <v>28</v>
      </c>
      <c r="H309" t="s">
        <v>259</v>
      </c>
      <c r="I309" t="s">
        <v>259</v>
      </c>
      <c r="J309" t="s">
        <v>621</v>
      </c>
      <c r="K309" t="str">
        <f>INDEX(PUNT_SeasonAVG!I:I,MATCH($B309,PUNT_SeasonAVG!$I:$I,0))</f>
        <v>Alfonzo McKinnie</v>
      </c>
      <c r="L309" t="str">
        <f>INDEX(PUNT_SeasonAVG!K:K,MATCH($B309,PUNT_SeasonAVG!$I:$I,0))</f>
        <v>CLE</v>
      </c>
      <c r="M309" s="5">
        <f>INDEX(PUNT_SeasonAVG!B:B,MATCH($B309,PUNT_SeasonAVG!$I:$I,0))</f>
        <v>346</v>
      </c>
      <c r="N309" s="5">
        <f>INDEX(PUNT_L10gamesAVG!B:B,MATCH($B309,PUNT_L10gamesAVG!$I:$I,0))</f>
        <v>319</v>
      </c>
      <c r="O309" s="5">
        <f>INDEX(PUNT_L5gamesAVG!B:B,MATCH($B309,PUNT_L5gamesAVG!$I:$I,0))</f>
        <v>290</v>
      </c>
    </row>
    <row r="310" spans="1:15" x14ac:dyDescent="0.2">
      <c r="A310">
        <v>4483</v>
      </c>
      <c r="B310" t="s">
        <v>490</v>
      </c>
      <c r="C310" t="s">
        <v>681</v>
      </c>
      <c r="D310" t="s">
        <v>747</v>
      </c>
      <c r="E310" t="s">
        <v>332</v>
      </c>
      <c r="F310" t="s">
        <v>628</v>
      </c>
      <c r="G310">
        <v>33</v>
      </c>
      <c r="H310" t="s">
        <v>633</v>
      </c>
      <c r="I310" t="s">
        <v>259</v>
      </c>
      <c r="J310" t="s">
        <v>621</v>
      </c>
      <c r="K310" t="str">
        <f>INDEX(PUNT_SeasonAVG!I:I,MATCH($B310,PUNT_SeasonAVG!$I:$I,0))</f>
        <v>Ryan Anderson</v>
      </c>
      <c r="L310" t="str">
        <f>INDEX(PUNT_SeasonAVG!K:K,MATCH($B310,PUNT_SeasonAVG!$I:$I,0))</f>
        <v>FA</v>
      </c>
      <c r="M310" s="5">
        <f>INDEX(PUNT_SeasonAVG!B:B,MATCH($B310,PUNT_SeasonAVG!$I:$I,0))</f>
        <v>323</v>
      </c>
      <c r="N310" s="5">
        <f>INDEX(PUNT_L10gamesAVG!B:B,MATCH($B310,PUNT_L10gamesAVG!$I:$I,0))</f>
        <v>321</v>
      </c>
      <c r="O310" s="5">
        <f>INDEX(PUNT_L5gamesAVG!B:B,MATCH($B310,PUNT_L5gamesAVG!$I:$I,0))</f>
        <v>319</v>
      </c>
    </row>
    <row r="311" spans="1:15" x14ac:dyDescent="0.2">
      <c r="A311">
        <v>6224</v>
      </c>
      <c r="B311" t="s">
        <v>475</v>
      </c>
      <c r="C311" t="s">
        <v>45</v>
      </c>
      <c r="D311" t="s">
        <v>972</v>
      </c>
      <c r="E311" t="s">
        <v>297</v>
      </c>
      <c r="F311" t="s">
        <v>678</v>
      </c>
      <c r="G311">
        <v>11</v>
      </c>
      <c r="H311" t="s">
        <v>259</v>
      </c>
      <c r="I311" t="s">
        <v>259</v>
      </c>
      <c r="J311" t="s">
        <v>621</v>
      </c>
      <c r="K311" t="str">
        <f>INDEX(PUNT_SeasonAVG!I:I,MATCH($B311,PUNT_SeasonAVG!$I:$I,0))</f>
        <v>Cody Martin</v>
      </c>
      <c r="L311" t="str">
        <f>INDEX(PUNT_SeasonAVG!K:K,MATCH($B311,PUNT_SeasonAVG!$I:$I,0))</f>
        <v>CHA</v>
      </c>
      <c r="M311" s="5">
        <f>INDEX(PUNT_SeasonAVG!B:B,MATCH($B311,PUNT_SeasonAVG!$I:$I,0))</f>
        <v>337</v>
      </c>
      <c r="N311" s="5">
        <f>INDEX(PUNT_L10gamesAVG!B:B,MATCH($B311,PUNT_L10gamesAVG!$I:$I,0))</f>
        <v>322</v>
      </c>
      <c r="O311" s="5">
        <f>INDEX(PUNT_L5gamesAVG!B:B,MATCH($B311,PUNT_L5gamesAVG!$I:$I,0))</f>
        <v>410</v>
      </c>
    </row>
    <row r="312" spans="1:15" x14ac:dyDescent="0.2">
      <c r="A312">
        <v>5214</v>
      </c>
      <c r="B312" t="s">
        <v>504</v>
      </c>
      <c r="C312" t="s">
        <v>676</v>
      </c>
      <c r="D312" t="s">
        <v>894</v>
      </c>
      <c r="E312" t="s">
        <v>322</v>
      </c>
      <c r="F312" t="s">
        <v>94</v>
      </c>
      <c r="G312">
        <v>33</v>
      </c>
      <c r="H312" t="s">
        <v>633</v>
      </c>
      <c r="I312" t="s">
        <v>259</v>
      </c>
      <c r="J312" t="s">
        <v>621</v>
      </c>
      <c r="K312" t="str">
        <f>INDEX(PUNT_SeasonAVG!I:I,MATCH($B312,PUNT_SeasonAVG!$I:$I,0))</f>
        <v>Mike Muscala</v>
      </c>
      <c r="L312" t="str">
        <f>INDEX(PUNT_SeasonAVG!K:K,MATCH($B312,PUNT_SeasonAVG!$I:$I,0))</f>
        <v>OKC</v>
      </c>
      <c r="M312" s="5">
        <f>INDEX(PUNT_SeasonAVG!B:B,MATCH($B312,PUNT_SeasonAVG!$I:$I,0))</f>
        <v>321</v>
      </c>
      <c r="N312" s="5">
        <f>INDEX(PUNT_L10gamesAVG!B:B,MATCH($B312,PUNT_L10gamesAVG!$I:$I,0))</f>
        <v>323</v>
      </c>
      <c r="O312" s="5">
        <f>INDEX(PUNT_L5gamesAVG!B:B,MATCH($B312,PUNT_L5gamesAVG!$I:$I,0))</f>
        <v>291</v>
      </c>
    </row>
    <row r="313" spans="1:15" x14ac:dyDescent="0.2">
      <c r="A313">
        <v>6020</v>
      </c>
      <c r="B313" t="s">
        <v>404</v>
      </c>
      <c r="C313" t="s">
        <v>648</v>
      </c>
      <c r="D313" t="s">
        <v>1197</v>
      </c>
      <c r="E313" t="s">
        <v>319</v>
      </c>
      <c r="F313" t="s">
        <v>765</v>
      </c>
      <c r="G313">
        <v>20</v>
      </c>
      <c r="H313" t="s">
        <v>259</v>
      </c>
      <c r="I313" t="s">
        <v>259</v>
      </c>
      <c r="J313" t="s">
        <v>621</v>
      </c>
      <c r="K313" t="str">
        <f>INDEX(PUNT_SeasonAVG!I:I,MATCH($B313,PUNT_SeasonAVG!$I:$I,0))</f>
        <v>Kevin Knox</v>
      </c>
      <c r="L313" t="str">
        <f>INDEX(PUNT_SeasonAVG!K:K,MATCH($B313,PUNT_SeasonAVG!$I:$I,0))</f>
        <v>NYK</v>
      </c>
      <c r="M313" s="5">
        <f>INDEX(PUNT_SeasonAVG!B:B,MATCH($B313,PUNT_SeasonAVG!$I:$I,0))</f>
        <v>278</v>
      </c>
      <c r="N313" s="5">
        <f>INDEX(PUNT_L10gamesAVG!B:B,MATCH($B313,PUNT_L10gamesAVG!$I:$I,0))</f>
        <v>324</v>
      </c>
      <c r="O313" s="5">
        <f>INDEX(PUNT_L5gamesAVG!B:B,MATCH($B313,PUNT_L5gamesAVG!$I:$I,0))</f>
        <v>332</v>
      </c>
    </row>
    <row r="314" spans="1:15" x14ac:dyDescent="0.2">
      <c r="A314">
        <v>6057</v>
      </c>
      <c r="B314" t="s">
        <v>455</v>
      </c>
      <c r="C314" t="s">
        <v>654</v>
      </c>
      <c r="D314" t="s">
        <v>1224</v>
      </c>
      <c r="E314" t="s">
        <v>310</v>
      </c>
      <c r="F314" t="s">
        <v>668</v>
      </c>
      <c r="G314">
        <v>0</v>
      </c>
      <c r="H314" t="s">
        <v>258</v>
      </c>
      <c r="I314" t="s">
        <v>258</v>
      </c>
      <c r="J314" t="s">
        <v>621</v>
      </c>
      <c r="K314" t="str">
        <f>INDEX(PUNT_SeasonAVG!I:I,MATCH($B314,PUNT_SeasonAVG!$I:$I,0))</f>
        <v>De'Anthony Melton</v>
      </c>
      <c r="L314" t="str">
        <f>INDEX(PUNT_SeasonAVG!K:K,MATCH($B314,PUNT_SeasonAVG!$I:$I,0))</f>
        <v>MEM</v>
      </c>
      <c r="M314" s="5">
        <f>INDEX(PUNT_SeasonAVG!B:B,MATCH($B314,PUNT_SeasonAVG!$I:$I,0))</f>
        <v>328</v>
      </c>
      <c r="N314" s="5">
        <f>INDEX(PUNT_L10gamesAVG!B:B,MATCH($B314,PUNT_L10gamesAVG!$I:$I,0))</f>
        <v>325</v>
      </c>
      <c r="O314" s="5">
        <f>INDEX(PUNT_L5gamesAVG!B:B,MATCH($B314,PUNT_L5gamesAVG!$I:$I,0))</f>
        <v>278</v>
      </c>
    </row>
    <row r="315" spans="1:15" x14ac:dyDescent="0.2">
      <c r="A315">
        <v>5417</v>
      </c>
      <c r="B315" t="s">
        <v>945</v>
      </c>
      <c r="C315" t="s">
        <v>623</v>
      </c>
      <c r="D315" t="s">
        <v>946</v>
      </c>
      <c r="E315" t="s">
        <v>300</v>
      </c>
      <c r="F315" t="s">
        <v>796</v>
      </c>
      <c r="G315">
        <v>14</v>
      </c>
      <c r="H315" t="s">
        <v>620</v>
      </c>
      <c r="I315" t="s">
        <v>258</v>
      </c>
      <c r="J315" t="s">
        <v>621</v>
      </c>
      <c r="K315" t="str">
        <f>INDEX(PUNT_SeasonAVG!I:I,MATCH($B315,PUNT_SeasonAVG!$I:$I,0))</f>
        <v>JaKarr Sampson</v>
      </c>
      <c r="L315" t="str">
        <f>INDEX(PUNT_SeasonAVG!K:K,MATCH($B315,PUNT_SeasonAVG!$I:$I,0))</f>
        <v>IND</v>
      </c>
      <c r="M315" s="5">
        <f>INDEX(PUNT_SeasonAVG!B:B,MATCH($B315,PUNT_SeasonAVG!$I:$I,0))</f>
        <v>333</v>
      </c>
      <c r="N315" s="5">
        <f>INDEX(PUNT_L10gamesAVG!B:B,MATCH($B315,PUNT_L10gamesAVG!$I:$I,0))</f>
        <v>326</v>
      </c>
      <c r="O315" s="5">
        <f>INDEX(PUNT_L5gamesAVG!B:B,MATCH($B315,PUNT_L5gamesAVG!$I:$I,0))</f>
        <v>325</v>
      </c>
    </row>
    <row r="316" spans="1:15" x14ac:dyDescent="0.2">
      <c r="A316">
        <v>5588</v>
      </c>
      <c r="B316" t="s">
        <v>485</v>
      </c>
      <c r="C316" t="s">
        <v>798</v>
      </c>
      <c r="D316" t="s">
        <v>998</v>
      </c>
      <c r="E316" t="s">
        <v>295</v>
      </c>
      <c r="F316" t="s">
        <v>42</v>
      </c>
      <c r="G316">
        <v>2</v>
      </c>
      <c r="H316" t="s">
        <v>258</v>
      </c>
      <c r="I316" t="s">
        <v>258</v>
      </c>
      <c r="J316" t="s">
        <v>621</v>
      </c>
      <c r="K316" t="str">
        <f>INDEX(PUNT_SeasonAVG!I:I,MATCH($B316,PUNT_SeasonAVG!$I:$I,0))</f>
        <v>Quinn Cook</v>
      </c>
      <c r="L316" t="str">
        <f>INDEX(PUNT_SeasonAVG!K:K,MATCH($B316,PUNT_SeasonAVG!$I:$I,0))</f>
        <v>LAL</v>
      </c>
      <c r="M316" s="5">
        <f>INDEX(PUNT_SeasonAVG!B:B,MATCH($B316,PUNT_SeasonAVG!$I:$I,0))</f>
        <v>331</v>
      </c>
      <c r="N316" s="5">
        <f>INDEX(PUNT_L10gamesAVG!B:B,MATCH($B316,PUNT_L10gamesAVG!$I:$I,0))</f>
        <v>327</v>
      </c>
      <c r="O316" s="5">
        <f>INDEX(PUNT_L5gamesAVG!B:B,MATCH($B316,PUNT_L5gamesAVG!$I:$I,0))</f>
        <v>343</v>
      </c>
    </row>
    <row r="317" spans="1:15" x14ac:dyDescent="0.2">
      <c r="A317">
        <v>6222</v>
      </c>
      <c r="B317" t="s">
        <v>521</v>
      </c>
      <c r="C317" t="s">
        <v>741</v>
      </c>
      <c r="D317" t="s">
        <v>1422</v>
      </c>
      <c r="E317" t="s">
        <v>330</v>
      </c>
      <c r="F317" t="s">
        <v>619</v>
      </c>
      <c r="G317">
        <v>24</v>
      </c>
      <c r="H317" t="s">
        <v>45</v>
      </c>
      <c r="I317" t="s">
        <v>45</v>
      </c>
      <c r="J317" t="s">
        <v>621</v>
      </c>
      <c r="K317" t="str">
        <f>INDEX(PUNT_SeasonAVG!I:I,MATCH($B317,PUNT_SeasonAVG!$I:$I,0))</f>
        <v>Bruno Fernando</v>
      </c>
      <c r="L317" t="str">
        <f>INDEX(PUNT_SeasonAVG!K:K,MATCH($B317,PUNT_SeasonAVG!$I:$I,0))</f>
        <v>ATL</v>
      </c>
      <c r="M317" s="5">
        <f>INDEX(PUNT_SeasonAVG!B:B,MATCH($B317,PUNT_SeasonAVG!$I:$I,0))</f>
        <v>343</v>
      </c>
      <c r="N317" s="5">
        <f>INDEX(PUNT_L10gamesAVG!B:B,MATCH($B317,PUNT_L10gamesAVG!$I:$I,0))</f>
        <v>328</v>
      </c>
      <c r="O317" s="5">
        <f>INDEX(PUNT_L5gamesAVG!B:B,MATCH($B317,PUNT_L5gamesAVG!$I:$I,0))</f>
        <v>281</v>
      </c>
    </row>
    <row r="318" spans="1:15" x14ac:dyDescent="0.2">
      <c r="A318">
        <v>5856</v>
      </c>
      <c r="B318" t="s">
        <v>413</v>
      </c>
      <c r="C318" t="s">
        <v>686</v>
      </c>
      <c r="D318" t="s">
        <v>1131</v>
      </c>
      <c r="E318" t="s">
        <v>332</v>
      </c>
      <c r="F318" t="s">
        <v>628</v>
      </c>
      <c r="G318">
        <v>55</v>
      </c>
      <c r="H318" t="s">
        <v>259</v>
      </c>
      <c r="I318" t="s">
        <v>259</v>
      </c>
      <c r="J318" t="s">
        <v>621</v>
      </c>
      <c r="K318" t="str">
        <f>INDEX(PUNT_SeasonAVG!I:I,MATCH($B318,PUNT_SeasonAVG!$I:$I,0))</f>
        <v>Isaiah Hartenstein</v>
      </c>
      <c r="L318" t="str">
        <f>INDEX(PUNT_SeasonAVG!K:K,MATCH($B318,PUNT_SeasonAVG!$I:$I,0))</f>
        <v>HOU</v>
      </c>
      <c r="M318" s="5">
        <f>INDEX(PUNT_SeasonAVG!B:B,MATCH($B318,PUNT_SeasonAVG!$I:$I,0))</f>
        <v>335</v>
      </c>
      <c r="N318" s="5">
        <f>INDEX(PUNT_L10gamesAVG!B:B,MATCH($B318,PUNT_L10gamesAVG!$I:$I,0))</f>
        <v>329</v>
      </c>
      <c r="O318" s="5">
        <f>INDEX(PUNT_L5gamesAVG!B:B,MATCH($B318,PUNT_L5gamesAVG!$I:$I,0))</f>
        <v>318</v>
      </c>
    </row>
    <row r="319" spans="1:15" x14ac:dyDescent="0.2">
      <c r="A319">
        <v>5083</v>
      </c>
      <c r="B319" t="s">
        <v>491</v>
      </c>
      <c r="C319" t="s">
        <v>648</v>
      </c>
      <c r="D319" t="s">
        <v>861</v>
      </c>
      <c r="E319" t="s">
        <v>312</v>
      </c>
      <c r="F319" t="s">
        <v>694</v>
      </c>
      <c r="G319">
        <v>9</v>
      </c>
      <c r="H319" t="s">
        <v>633</v>
      </c>
      <c r="I319" t="s">
        <v>259</v>
      </c>
      <c r="J319" t="s">
        <v>621</v>
      </c>
      <c r="K319" t="str">
        <f>INDEX(PUNT_SeasonAVG!I:I,MATCH($B319,PUNT_SeasonAVG!$I:$I,0))</f>
        <v>Kyle O'Quinn</v>
      </c>
      <c r="L319" t="str">
        <f>INDEX(PUNT_SeasonAVG!K:K,MATCH($B319,PUNT_SeasonAVG!$I:$I,0))</f>
        <v>PHI</v>
      </c>
      <c r="M319" s="5">
        <f>INDEX(PUNT_SeasonAVG!B:B,MATCH($B319,PUNT_SeasonAVG!$I:$I,0))</f>
        <v>342</v>
      </c>
      <c r="N319" s="5">
        <f>INDEX(PUNT_L10gamesAVG!B:B,MATCH($B319,PUNT_L10gamesAVG!$I:$I,0))</f>
        <v>330</v>
      </c>
      <c r="O319" s="5">
        <f>INDEX(PUNT_L5gamesAVG!B:B,MATCH($B319,PUNT_L5gamesAVG!$I:$I,0))</f>
        <v>302</v>
      </c>
    </row>
    <row r="320" spans="1:15" x14ac:dyDescent="0.2">
      <c r="A320">
        <v>4296</v>
      </c>
      <c r="B320" t="s">
        <v>524</v>
      </c>
      <c r="C320" t="s">
        <v>676</v>
      </c>
      <c r="D320" t="s">
        <v>725</v>
      </c>
      <c r="E320" t="s">
        <v>318</v>
      </c>
      <c r="F320" t="s">
        <v>700</v>
      </c>
      <c r="G320">
        <v>18</v>
      </c>
      <c r="H320" t="s">
        <v>620</v>
      </c>
      <c r="I320" t="s">
        <v>258</v>
      </c>
      <c r="J320" t="s">
        <v>621</v>
      </c>
      <c r="K320" t="str">
        <f>INDEX(PUNT_SeasonAVG!I:I,MATCH($B320,PUNT_SeasonAVG!$I:$I,0))</f>
        <v>Marco Belinelli</v>
      </c>
      <c r="L320" t="str">
        <f>INDEX(PUNT_SeasonAVG!K:K,MATCH($B320,PUNT_SeasonAVG!$I:$I,0))</f>
        <v>SAS</v>
      </c>
      <c r="M320" s="5">
        <f>INDEX(PUNT_SeasonAVG!B:B,MATCH($B320,PUNT_SeasonAVG!$I:$I,0))</f>
        <v>347</v>
      </c>
      <c r="N320" s="5">
        <f>INDEX(PUNT_L10gamesAVG!B:B,MATCH($B320,PUNT_L10gamesAVG!$I:$I,0))</f>
        <v>332</v>
      </c>
      <c r="O320" s="5">
        <f>INDEX(PUNT_L5gamesAVG!B:B,MATCH($B320,PUNT_L5gamesAVG!$I:$I,0))</f>
        <v>300</v>
      </c>
    </row>
    <row r="321" spans="1:15" x14ac:dyDescent="0.2">
      <c r="A321">
        <v>6050</v>
      </c>
      <c r="B321" t="s">
        <v>445</v>
      </c>
      <c r="C321" t="s">
        <v>686</v>
      </c>
      <c r="D321" t="s">
        <v>1217</v>
      </c>
      <c r="E321" t="s">
        <v>316</v>
      </c>
      <c r="F321" t="s">
        <v>688</v>
      </c>
      <c r="G321">
        <v>17</v>
      </c>
      <c r="H321" t="s">
        <v>259</v>
      </c>
      <c r="I321" t="s">
        <v>259</v>
      </c>
      <c r="J321" t="s">
        <v>621</v>
      </c>
      <c r="K321" t="str">
        <f>INDEX(PUNT_SeasonAVG!I:I,MATCH($B321,PUNT_SeasonAVG!$I:$I,0))</f>
        <v>Isaac Bonga</v>
      </c>
      <c r="L321" t="str">
        <f>INDEX(PUNT_SeasonAVG!K:K,MATCH($B321,PUNT_SeasonAVG!$I:$I,0))</f>
        <v>WAS</v>
      </c>
      <c r="M321" s="5">
        <f>INDEX(PUNT_SeasonAVG!B:B,MATCH($B321,PUNT_SeasonAVG!$I:$I,0))</f>
        <v>325</v>
      </c>
      <c r="N321" s="5">
        <f>INDEX(PUNT_L10gamesAVG!B:B,MATCH($B321,PUNT_L10gamesAVG!$I:$I,0))</f>
        <v>333</v>
      </c>
      <c r="O321" s="5">
        <f>INDEX(PUNT_L5gamesAVG!B:B,MATCH($B321,PUNT_L5gamesAVG!$I:$I,0))</f>
        <v>397</v>
      </c>
    </row>
    <row r="322" spans="1:15" x14ac:dyDescent="0.2">
      <c r="A322">
        <v>5756</v>
      </c>
      <c r="B322" t="s">
        <v>494</v>
      </c>
      <c r="C322" t="s">
        <v>623</v>
      </c>
      <c r="D322" t="s">
        <v>1082</v>
      </c>
      <c r="E322" t="s">
        <v>303</v>
      </c>
      <c r="F322" t="s">
        <v>740</v>
      </c>
      <c r="G322">
        <v>4</v>
      </c>
      <c r="H322" t="s">
        <v>258</v>
      </c>
      <c r="I322" t="s">
        <v>258</v>
      </c>
      <c r="J322" t="s">
        <v>621</v>
      </c>
      <c r="K322" t="str">
        <f>INDEX(PUNT_SeasonAVG!I:I,MATCH($B322,PUNT_SeasonAVG!$I:$I,0))</f>
        <v>Josh Magette</v>
      </c>
      <c r="L322" t="str">
        <f>INDEX(PUNT_SeasonAVG!K:K,MATCH($B322,PUNT_SeasonAVG!$I:$I,0))</f>
        <v>ORL</v>
      </c>
      <c r="M322" s="5">
        <f>INDEX(PUNT_SeasonAVG!B:B,MATCH($B322,PUNT_SeasonAVG!$I:$I,0))</f>
        <v>338</v>
      </c>
      <c r="N322" s="5">
        <f>INDEX(PUNT_L10gamesAVG!B:B,MATCH($B322,PUNT_L10gamesAVG!$I:$I,0))</f>
        <v>334</v>
      </c>
      <c r="O322" s="5">
        <f>INDEX(PUNT_L5gamesAVG!B:B,MATCH($B322,PUNT_L5gamesAVG!$I:$I,0))</f>
        <v>328</v>
      </c>
    </row>
    <row r="323" spans="1:15" x14ac:dyDescent="0.2">
      <c r="A323">
        <v>6024</v>
      </c>
      <c r="B323" t="s">
        <v>478</v>
      </c>
      <c r="C323" t="s">
        <v>623</v>
      </c>
      <c r="D323" t="s">
        <v>1150</v>
      </c>
      <c r="E323" t="s">
        <v>692</v>
      </c>
      <c r="F323" t="s">
        <v>35</v>
      </c>
      <c r="G323">
        <v>1</v>
      </c>
      <c r="H323" t="s">
        <v>258</v>
      </c>
      <c r="I323" t="s">
        <v>258</v>
      </c>
      <c r="J323" t="s">
        <v>621</v>
      </c>
      <c r="K323" t="str">
        <f>INDEX(PUNT_SeasonAVG!I:I,MATCH($B323,PUNT_SeasonAVG!$I:$I,0))</f>
        <v>Jerome Robinson</v>
      </c>
      <c r="L323" t="str">
        <f>INDEX(PUNT_SeasonAVG!K:K,MATCH($B323,PUNT_SeasonAVG!$I:$I,0))</f>
        <v>LAC</v>
      </c>
      <c r="M323" s="5">
        <f>INDEX(PUNT_SeasonAVG!B:B,MATCH($B323,PUNT_SeasonAVG!$I:$I,0))</f>
        <v>362</v>
      </c>
      <c r="N323" s="5">
        <f>INDEX(PUNT_L10gamesAVG!B:B,MATCH($B323,PUNT_L10gamesAVG!$I:$I,0))</f>
        <v>335</v>
      </c>
      <c r="O323" s="5">
        <f>INDEX(PUNT_L5gamesAVG!B:B,MATCH($B323,PUNT_L5gamesAVG!$I:$I,0))</f>
        <v>386</v>
      </c>
    </row>
    <row r="324" spans="1:15" x14ac:dyDescent="0.2">
      <c r="A324">
        <v>5720</v>
      </c>
      <c r="B324" t="s">
        <v>511</v>
      </c>
      <c r="C324" t="s">
        <v>1064</v>
      </c>
      <c r="D324" t="s">
        <v>1065</v>
      </c>
      <c r="E324" t="s">
        <v>325</v>
      </c>
      <c r="F324" t="s">
        <v>673</v>
      </c>
      <c r="G324">
        <v>3</v>
      </c>
      <c r="H324" t="s">
        <v>258</v>
      </c>
      <c r="I324" t="s">
        <v>258</v>
      </c>
      <c r="J324" t="s">
        <v>621</v>
      </c>
      <c r="K324" t="str">
        <f>INDEX(PUNT_SeasonAVG!I:I,MATCH($B324,PUNT_SeasonAVG!$I:$I,0))</f>
        <v>Yogi Ferrell</v>
      </c>
      <c r="L324" t="str">
        <f>INDEX(PUNT_SeasonAVG!K:K,MATCH($B324,PUNT_SeasonAVG!$I:$I,0))</f>
        <v>SAC</v>
      </c>
      <c r="M324" s="5">
        <f>INDEX(PUNT_SeasonAVG!B:B,MATCH($B324,PUNT_SeasonAVG!$I:$I,0))</f>
        <v>348</v>
      </c>
      <c r="N324" s="5">
        <f>INDEX(PUNT_L10gamesAVG!B:B,MATCH($B324,PUNT_L10gamesAVG!$I:$I,0))</f>
        <v>336</v>
      </c>
      <c r="O324" s="5">
        <f>INDEX(PUNT_L5gamesAVG!B:B,MATCH($B324,PUNT_L5gamesAVG!$I:$I,0))</f>
        <v>335</v>
      </c>
    </row>
    <row r="325" spans="1:15" x14ac:dyDescent="0.2">
      <c r="A325">
        <v>6042</v>
      </c>
      <c r="B325" t="s">
        <v>567</v>
      </c>
      <c r="C325" t="s">
        <v>690</v>
      </c>
      <c r="D325" t="s">
        <v>1214</v>
      </c>
      <c r="E325" t="s">
        <v>324</v>
      </c>
      <c r="F325" t="s">
        <v>625</v>
      </c>
      <c r="G325">
        <v>2</v>
      </c>
      <c r="H325" t="s">
        <v>258</v>
      </c>
      <c r="I325" t="s">
        <v>258</v>
      </c>
      <c r="J325" t="s">
        <v>621</v>
      </c>
      <c r="K325" t="str">
        <f>INDEX(PUNT_SeasonAVG!I:I,MATCH($B325,PUNT_SeasonAVG!$I:$I,0))</f>
        <v>Elie Okobo</v>
      </c>
      <c r="L325" t="str">
        <f>INDEX(PUNT_SeasonAVG!K:K,MATCH($B325,PUNT_SeasonAVG!$I:$I,0))</f>
        <v>PHO</v>
      </c>
      <c r="M325" s="5">
        <f>INDEX(PUNT_SeasonAVG!B:B,MATCH($B325,PUNT_SeasonAVG!$I:$I,0))</f>
        <v>351</v>
      </c>
      <c r="N325" s="5">
        <f>INDEX(PUNT_L10gamesAVG!B:B,MATCH($B325,PUNT_L10gamesAVG!$I:$I,0))</f>
        <v>337</v>
      </c>
      <c r="O325" s="5">
        <f>INDEX(PUNT_L5gamesAVG!B:B,MATCH($B325,PUNT_L5gamesAVG!$I:$I,0))</f>
        <v>230</v>
      </c>
    </row>
    <row r="326" spans="1:15" x14ac:dyDescent="0.2">
      <c r="A326">
        <v>5249</v>
      </c>
      <c r="B326" t="s">
        <v>499</v>
      </c>
      <c r="C326" t="s">
        <v>676</v>
      </c>
      <c r="D326" t="s">
        <v>898</v>
      </c>
      <c r="E326" t="s">
        <v>304</v>
      </c>
      <c r="F326" t="s">
        <v>671</v>
      </c>
      <c r="G326">
        <v>18</v>
      </c>
      <c r="H326" t="s">
        <v>258</v>
      </c>
      <c r="I326" t="s">
        <v>258</v>
      </c>
      <c r="J326" t="s">
        <v>621</v>
      </c>
      <c r="K326" t="str">
        <f>INDEX(PUNT_SeasonAVG!I:I,MATCH($B326,PUNT_SeasonAVG!$I:$I,0))</f>
        <v>Matthew Dellavedova</v>
      </c>
      <c r="L326" t="str">
        <f>INDEX(PUNT_SeasonAVG!K:K,MATCH($B326,PUNT_SeasonAVG!$I:$I,0))</f>
        <v>CLE</v>
      </c>
      <c r="M326" s="5">
        <f>INDEX(PUNT_SeasonAVG!B:B,MATCH($B326,PUNT_SeasonAVG!$I:$I,0))</f>
        <v>339</v>
      </c>
      <c r="N326" s="5">
        <f>INDEX(PUNT_L10gamesAVG!B:B,MATCH($B326,PUNT_L10gamesAVG!$I:$I,0))</f>
        <v>338</v>
      </c>
      <c r="O326" s="5">
        <f>INDEX(PUNT_L5gamesAVG!B:B,MATCH($B326,PUNT_L5gamesAVG!$I:$I,0))</f>
        <v>351</v>
      </c>
    </row>
    <row r="327" spans="1:15" x14ac:dyDescent="0.2">
      <c r="A327">
        <v>6221</v>
      </c>
      <c r="B327" t="s">
        <v>492</v>
      </c>
      <c r="C327" t="s">
        <v>45</v>
      </c>
      <c r="D327" t="s">
        <v>1232</v>
      </c>
      <c r="E327" t="s">
        <v>313</v>
      </c>
      <c r="F327" t="s">
        <v>788</v>
      </c>
      <c r="G327">
        <v>4</v>
      </c>
      <c r="H327" t="s">
        <v>258</v>
      </c>
      <c r="I327" t="s">
        <v>258</v>
      </c>
      <c r="J327" t="s">
        <v>621</v>
      </c>
      <c r="K327" t="str">
        <f>INDEX(PUNT_SeasonAVG!I:I,MATCH($B327,PUNT_SeasonAVG!$I:$I,0))</f>
        <v>Carsen Edwards</v>
      </c>
      <c r="L327" t="str">
        <f>INDEX(PUNT_SeasonAVG!K:K,MATCH($B327,PUNT_SeasonAVG!$I:$I,0))</f>
        <v>BOS</v>
      </c>
      <c r="M327" s="5">
        <f>INDEX(PUNT_SeasonAVG!B:B,MATCH($B327,PUNT_SeasonAVG!$I:$I,0))</f>
        <v>336</v>
      </c>
      <c r="N327" s="5">
        <f>INDEX(PUNT_L10gamesAVG!B:B,MATCH($B327,PUNT_L10gamesAVG!$I:$I,0))</f>
        <v>339</v>
      </c>
      <c r="O327" s="5">
        <f>INDEX(PUNT_L5gamesAVG!B:B,MATCH($B327,PUNT_L5gamesAVG!$I:$I,0))</f>
        <v>359</v>
      </c>
    </row>
    <row r="328" spans="1:15" x14ac:dyDescent="0.2">
      <c r="A328">
        <v>5156</v>
      </c>
      <c r="B328" t="s">
        <v>438</v>
      </c>
      <c r="C328" t="s">
        <v>666</v>
      </c>
      <c r="D328" t="s">
        <v>871</v>
      </c>
      <c r="E328" t="s">
        <v>330</v>
      </c>
      <c r="F328" t="s">
        <v>619</v>
      </c>
      <c r="G328">
        <v>25</v>
      </c>
      <c r="H328" t="s">
        <v>633</v>
      </c>
      <c r="I328" t="s">
        <v>259</v>
      </c>
      <c r="J328" t="s">
        <v>621</v>
      </c>
      <c r="K328" t="str">
        <f>INDEX(PUNT_SeasonAVG!I:I,MATCH($B328,PUNT_SeasonAVG!$I:$I,0))</f>
        <v>Alex Len</v>
      </c>
      <c r="L328" t="str">
        <f>INDEX(PUNT_SeasonAVG!K:K,MATCH($B328,PUNT_SeasonAVG!$I:$I,0))</f>
        <v>ATL</v>
      </c>
      <c r="M328" s="5">
        <f>INDEX(PUNT_SeasonAVG!B:B,MATCH($B328,PUNT_SeasonAVG!$I:$I,0))</f>
        <v>291</v>
      </c>
      <c r="N328" s="5">
        <f>INDEX(PUNT_L10gamesAVG!B:B,MATCH($B328,PUNT_L10gamesAVG!$I:$I,0))</f>
        <v>340</v>
      </c>
      <c r="O328" s="5">
        <f>INDEX(PUNT_L5gamesAVG!B:B,MATCH($B328,PUNT_L5gamesAVG!$I:$I,0))</f>
        <v>338</v>
      </c>
    </row>
    <row r="329" spans="1:15" x14ac:dyDescent="0.2">
      <c r="A329">
        <v>5320</v>
      </c>
      <c r="B329" t="s">
        <v>483</v>
      </c>
      <c r="C329" t="s">
        <v>638</v>
      </c>
      <c r="D329" t="s">
        <v>914</v>
      </c>
      <c r="E329" t="s">
        <v>307</v>
      </c>
      <c r="F329" t="s">
        <v>745</v>
      </c>
      <c r="G329">
        <v>1</v>
      </c>
      <c r="H329" t="s">
        <v>633</v>
      </c>
      <c r="I329" t="s">
        <v>259</v>
      </c>
      <c r="J329" t="s">
        <v>621</v>
      </c>
      <c r="K329" t="str">
        <f>INDEX(PUNT_SeasonAVG!I:I,MATCH($B329,PUNT_SeasonAVG!$I:$I,0))</f>
        <v>Noah Vonleh</v>
      </c>
      <c r="L329" t="str">
        <f>INDEX(PUNT_SeasonAVG!K:K,MATCH($B329,PUNT_SeasonAVG!$I:$I,0))</f>
        <v>MIN</v>
      </c>
      <c r="M329" s="5">
        <f>INDEX(PUNT_SeasonAVG!B:B,MATCH($B329,PUNT_SeasonAVG!$I:$I,0))</f>
        <v>327</v>
      </c>
      <c r="N329" s="5">
        <f>INDEX(PUNT_L10gamesAVG!B:B,MATCH($B329,PUNT_L10gamesAVG!$I:$I,0))</f>
        <v>341</v>
      </c>
      <c r="O329" s="5">
        <f>INDEX(PUNT_L5gamesAVG!B:B,MATCH($B329,PUNT_L5gamesAVG!$I:$I,0))</f>
        <v>366</v>
      </c>
    </row>
    <row r="330" spans="1:15" x14ac:dyDescent="0.2">
      <c r="A330">
        <v>5664</v>
      </c>
      <c r="B330" t="s">
        <v>585</v>
      </c>
      <c r="C330" t="s">
        <v>45</v>
      </c>
      <c r="D330" t="s">
        <v>1029</v>
      </c>
      <c r="E330" t="s">
        <v>324</v>
      </c>
      <c r="F330" t="s">
        <v>625</v>
      </c>
      <c r="G330">
        <v>14</v>
      </c>
      <c r="H330" t="s">
        <v>633</v>
      </c>
      <c r="I330" t="s">
        <v>259</v>
      </c>
      <c r="J330" t="s">
        <v>621</v>
      </c>
      <c r="K330" t="str">
        <f>INDEX(PUNT_SeasonAVG!I:I,MATCH($B330,PUNT_SeasonAVG!$I:$I,0))</f>
        <v>Cheick Diallo</v>
      </c>
      <c r="L330" t="str">
        <f>INDEX(PUNT_SeasonAVG!K:K,MATCH($B330,PUNT_SeasonAVG!$I:$I,0))</f>
        <v>PHO</v>
      </c>
      <c r="M330" s="5">
        <f>INDEX(PUNT_SeasonAVG!B:B,MATCH($B330,PUNT_SeasonAVG!$I:$I,0))</f>
        <v>364</v>
      </c>
      <c r="N330" s="5">
        <f>INDEX(PUNT_L10gamesAVG!B:B,MATCH($B330,PUNT_L10gamesAVG!$I:$I,0))</f>
        <v>342</v>
      </c>
      <c r="O330" s="5">
        <f>INDEX(PUNT_L5gamesAVG!B:B,MATCH($B330,PUNT_L5gamesAVG!$I:$I,0))</f>
        <v>229</v>
      </c>
    </row>
    <row r="331" spans="1:15" x14ac:dyDescent="0.2">
      <c r="A331">
        <v>6211</v>
      </c>
      <c r="B331" t="s">
        <v>482</v>
      </c>
      <c r="C331" t="s">
        <v>654</v>
      </c>
      <c r="D331" t="s">
        <v>1410</v>
      </c>
      <c r="E331" t="s">
        <v>322</v>
      </c>
      <c r="F331" t="s">
        <v>94</v>
      </c>
      <c r="G331">
        <v>7</v>
      </c>
      <c r="H331" t="s">
        <v>259</v>
      </c>
      <c r="I331" t="s">
        <v>259</v>
      </c>
      <c r="J331" t="s">
        <v>621</v>
      </c>
      <c r="K331" t="str">
        <f>INDEX(PUNT_SeasonAVG!I:I,MATCH($B331,PUNT_SeasonAVG!$I:$I,0))</f>
        <v>Darius Bazley</v>
      </c>
      <c r="L331" t="str">
        <f>INDEX(PUNT_SeasonAVG!K:K,MATCH($B331,PUNT_SeasonAVG!$I:$I,0))</f>
        <v>OKC</v>
      </c>
      <c r="M331" s="5">
        <f>INDEX(PUNT_SeasonAVG!B:B,MATCH($B331,PUNT_SeasonAVG!$I:$I,0))</f>
        <v>306</v>
      </c>
      <c r="N331" s="5">
        <f>INDEX(PUNT_L10gamesAVG!B:B,MATCH($B331,PUNT_L10gamesAVG!$I:$I,0))</f>
        <v>343</v>
      </c>
      <c r="O331" s="5">
        <f>INDEX(PUNT_L5gamesAVG!B:B,MATCH($B331,PUNT_L5gamesAVG!$I:$I,0))</f>
        <v>284</v>
      </c>
    </row>
    <row r="332" spans="1:15" x14ac:dyDescent="0.2">
      <c r="A332">
        <v>3754</v>
      </c>
      <c r="B332" t="s">
        <v>460</v>
      </c>
      <c r="C332" t="s">
        <v>648</v>
      </c>
      <c r="D332" t="s">
        <v>649</v>
      </c>
      <c r="E332" t="s">
        <v>333</v>
      </c>
      <c r="F332" t="s">
        <v>650</v>
      </c>
      <c r="G332">
        <v>26</v>
      </c>
      <c r="H332" t="s">
        <v>620</v>
      </c>
      <c r="I332" t="s">
        <v>258</v>
      </c>
      <c r="J332" t="s">
        <v>621</v>
      </c>
      <c r="K332" t="str">
        <f>INDEX(PUNT_SeasonAVG!I:I,MATCH($B332,PUNT_SeasonAVG!$I:$I,0))</f>
        <v>Kyle Korver</v>
      </c>
      <c r="L332" t="str">
        <f>INDEX(PUNT_SeasonAVG!K:K,MATCH($B332,PUNT_SeasonAVG!$I:$I,0))</f>
        <v>MIL</v>
      </c>
      <c r="M332" s="5">
        <f>INDEX(PUNT_SeasonAVG!B:B,MATCH($B332,PUNT_SeasonAVG!$I:$I,0))</f>
        <v>307</v>
      </c>
      <c r="N332" s="5">
        <f>INDEX(PUNT_L10gamesAVG!B:B,MATCH($B332,PUNT_L10gamesAVG!$I:$I,0))</f>
        <v>344</v>
      </c>
      <c r="O332" s="5">
        <f>INDEX(PUNT_L5gamesAVG!B:B,MATCH($B332,PUNT_L5gamesAVG!$I:$I,0))</f>
        <v>327</v>
      </c>
    </row>
    <row r="333" spans="1:15" x14ac:dyDescent="0.2">
      <c r="A333">
        <v>6210</v>
      </c>
      <c r="B333" t="s">
        <v>463</v>
      </c>
      <c r="C333" t="s">
        <v>258</v>
      </c>
      <c r="D333" t="s">
        <v>677</v>
      </c>
      <c r="E333" t="s">
        <v>313</v>
      </c>
      <c r="F333" t="s">
        <v>788</v>
      </c>
      <c r="G333">
        <v>12</v>
      </c>
      <c r="H333" t="s">
        <v>259</v>
      </c>
      <c r="I333" t="s">
        <v>259</v>
      </c>
      <c r="J333" t="s">
        <v>621</v>
      </c>
      <c r="K333" t="str">
        <f>INDEX(PUNT_SeasonAVG!I:I,MATCH($B333,PUNT_SeasonAVG!$I:$I,0))</f>
        <v>Grant Williams</v>
      </c>
      <c r="L333" t="str">
        <f>INDEX(PUNT_SeasonAVG!K:K,MATCH($B333,PUNT_SeasonAVG!$I:$I,0))</f>
        <v>BOS</v>
      </c>
      <c r="M333" s="5">
        <f>INDEX(PUNT_SeasonAVG!B:B,MATCH($B333,PUNT_SeasonAVG!$I:$I,0))</f>
        <v>330</v>
      </c>
      <c r="N333" s="5">
        <f>INDEX(PUNT_L10gamesAVG!B:B,MATCH($B333,PUNT_L10gamesAVG!$I:$I,0))</f>
        <v>345</v>
      </c>
      <c r="O333" s="5">
        <f>INDEX(PUNT_L5gamesAVG!B:B,MATCH($B333,PUNT_L5gamesAVG!$I:$I,0))</f>
        <v>379</v>
      </c>
    </row>
    <row r="334" spans="1:15" x14ac:dyDescent="0.2">
      <c r="A334">
        <v>5844</v>
      </c>
      <c r="B334" t="s">
        <v>403</v>
      </c>
      <c r="C334" t="s">
        <v>259</v>
      </c>
      <c r="D334" t="s">
        <v>823</v>
      </c>
      <c r="E334" t="s">
        <v>292</v>
      </c>
      <c r="F334" t="s">
        <v>704</v>
      </c>
      <c r="G334">
        <v>15</v>
      </c>
      <c r="H334" t="s">
        <v>258</v>
      </c>
      <c r="I334" t="s">
        <v>258</v>
      </c>
      <c r="J334" t="s">
        <v>621</v>
      </c>
      <c r="K334" t="str">
        <f>INDEX(PUNT_SeasonAVG!I:I,MATCH($B334,PUNT_SeasonAVG!$I:$I,0))</f>
        <v>Frank Jackson</v>
      </c>
      <c r="L334" t="str">
        <f>INDEX(PUNT_SeasonAVG!K:K,MATCH($B334,PUNT_SeasonAVG!$I:$I,0))</f>
        <v>NOR</v>
      </c>
      <c r="M334" s="5">
        <f>INDEX(PUNT_SeasonAVG!B:B,MATCH($B334,PUNT_SeasonAVG!$I:$I,0))</f>
        <v>285</v>
      </c>
      <c r="N334" s="5">
        <f>INDEX(PUNT_L10gamesAVG!B:B,MATCH($B334,PUNT_L10gamesAVG!$I:$I,0))</f>
        <v>346</v>
      </c>
      <c r="O334" s="5">
        <f>INDEX(PUNT_L5gamesAVG!B:B,MATCH($B334,PUNT_L5gamesAVG!$I:$I,0))</f>
        <v>369</v>
      </c>
    </row>
    <row r="335" spans="1:15" x14ac:dyDescent="0.2">
      <c r="A335">
        <v>5654</v>
      </c>
      <c r="B335" t="s">
        <v>501</v>
      </c>
      <c r="C335" t="s">
        <v>666</v>
      </c>
      <c r="D335" t="s">
        <v>1021</v>
      </c>
      <c r="E335" t="s">
        <v>304</v>
      </c>
      <c r="F335" t="s">
        <v>671</v>
      </c>
      <c r="G335">
        <v>41</v>
      </c>
      <c r="H335" t="s">
        <v>45</v>
      </c>
      <c r="I335" t="s">
        <v>45</v>
      </c>
      <c r="J335" t="s">
        <v>621</v>
      </c>
      <c r="K335" t="str">
        <f>INDEX(PUNT_SeasonAVG!I:I,MATCH($B335,PUNT_SeasonAVG!$I:$I,0))</f>
        <v>Ante Zizic</v>
      </c>
      <c r="L335" t="str">
        <f>INDEX(PUNT_SeasonAVG!K:K,MATCH($B335,PUNT_SeasonAVG!$I:$I,0))</f>
        <v>CLE</v>
      </c>
      <c r="M335" s="5">
        <f>INDEX(PUNT_SeasonAVG!B:B,MATCH($B335,PUNT_SeasonAVG!$I:$I,0))</f>
        <v>345</v>
      </c>
      <c r="N335" s="5">
        <f>INDEX(PUNT_L10gamesAVG!B:B,MATCH($B335,PUNT_L10gamesAVG!$I:$I,0))</f>
        <v>348</v>
      </c>
      <c r="O335" s="5">
        <f>INDEX(PUNT_L5gamesAVG!B:B,MATCH($B335,PUNT_L5gamesAVG!$I:$I,0))</f>
        <v>336</v>
      </c>
    </row>
    <row r="336" spans="1:15" x14ac:dyDescent="0.2">
      <c r="A336">
        <v>6048</v>
      </c>
      <c r="B336" t="s">
        <v>536</v>
      </c>
      <c r="C336" t="s">
        <v>258</v>
      </c>
      <c r="D336" t="s">
        <v>1216</v>
      </c>
      <c r="E336" t="s">
        <v>327</v>
      </c>
      <c r="F336" t="s">
        <v>632</v>
      </c>
      <c r="G336">
        <v>2</v>
      </c>
      <c r="H336" t="s">
        <v>258</v>
      </c>
      <c r="I336" t="s">
        <v>258</v>
      </c>
      <c r="J336" t="s">
        <v>621</v>
      </c>
      <c r="K336" t="str">
        <f>INDEX(PUNT_SeasonAVG!I:I,MATCH($B336,PUNT_SeasonAVG!$I:$I,0))</f>
        <v>Gary Trent Jr.</v>
      </c>
      <c r="L336" t="str">
        <f>INDEX(PUNT_SeasonAVG!K:K,MATCH($B336,PUNT_SeasonAVG!$I:$I,0))</f>
        <v>POR</v>
      </c>
      <c r="M336" s="5">
        <f>INDEX(PUNT_SeasonAVG!B:B,MATCH($B336,PUNT_SeasonAVG!$I:$I,0))</f>
        <v>366</v>
      </c>
      <c r="N336" s="5">
        <f>INDEX(PUNT_L10gamesAVG!B:B,MATCH($B336,PUNT_L10gamesAVG!$I:$I,0))</f>
        <v>349</v>
      </c>
      <c r="O336" s="5">
        <f>INDEX(PUNT_L5gamesAVG!B:B,MATCH($B336,PUNT_L5gamesAVG!$I:$I,0))</f>
        <v>301</v>
      </c>
    </row>
    <row r="337" spans="1:15" x14ac:dyDescent="0.2">
      <c r="A337">
        <v>6238</v>
      </c>
      <c r="B337" t="s">
        <v>506</v>
      </c>
      <c r="C337" t="s">
        <v>623</v>
      </c>
      <c r="D337" t="s">
        <v>1443</v>
      </c>
      <c r="E337" t="s">
        <v>321</v>
      </c>
      <c r="F337" t="s">
        <v>718</v>
      </c>
      <c r="G337">
        <v>5</v>
      </c>
      <c r="H337" t="s">
        <v>259</v>
      </c>
      <c r="I337" t="s">
        <v>259</v>
      </c>
      <c r="J337" t="s">
        <v>621</v>
      </c>
      <c r="K337" t="str">
        <f>INDEX(PUNT_SeasonAVG!I:I,MATCH($B337,PUNT_SeasonAVG!$I:$I,0))</f>
        <v>Jarrell Brantley</v>
      </c>
      <c r="L337" t="str">
        <f>INDEX(PUNT_SeasonAVG!K:K,MATCH($B337,PUNT_SeasonAVG!$I:$I,0))</f>
        <v>UTA</v>
      </c>
      <c r="M337" s="5">
        <f>INDEX(PUNT_SeasonAVG!B:B,MATCH($B337,PUNT_SeasonAVG!$I:$I,0))</f>
        <v>350</v>
      </c>
      <c r="N337" s="5">
        <f>INDEX(PUNT_L10gamesAVG!B:B,MATCH($B337,PUNT_L10gamesAVG!$I:$I,0))</f>
        <v>351</v>
      </c>
      <c r="O337" s="5">
        <f>INDEX(PUNT_L5gamesAVG!B:B,MATCH($B337,PUNT_L5gamesAVG!$I:$I,0))</f>
        <v>339</v>
      </c>
    </row>
    <row r="338" spans="1:15" x14ac:dyDescent="0.2">
      <c r="A338">
        <v>5850</v>
      </c>
      <c r="B338" t="s">
        <v>546</v>
      </c>
      <c r="C338" t="s">
        <v>657</v>
      </c>
      <c r="D338" t="s">
        <v>1123</v>
      </c>
      <c r="E338" t="s">
        <v>313</v>
      </c>
      <c r="F338" t="s">
        <v>788</v>
      </c>
      <c r="G338">
        <v>37</v>
      </c>
      <c r="H338" t="s">
        <v>259</v>
      </c>
      <c r="I338" t="s">
        <v>259</v>
      </c>
      <c r="J338" t="s">
        <v>621</v>
      </c>
      <c r="K338" t="str">
        <f>INDEX(PUNT_SeasonAVG!I:I,MATCH($B338,PUNT_SeasonAVG!$I:$I,0))</f>
        <v>Semi Ojeleye</v>
      </c>
      <c r="L338" t="str">
        <f>INDEX(PUNT_SeasonAVG!K:K,MATCH($B338,PUNT_SeasonAVG!$I:$I,0))</f>
        <v>BOS</v>
      </c>
      <c r="M338" s="5">
        <f>INDEX(PUNT_SeasonAVG!B:B,MATCH($B338,PUNT_SeasonAVG!$I:$I,0))</f>
        <v>383</v>
      </c>
      <c r="N338" s="5">
        <f>INDEX(PUNT_L10gamesAVG!B:B,MATCH($B338,PUNT_L10gamesAVG!$I:$I,0))</f>
        <v>352</v>
      </c>
      <c r="O338" s="5">
        <f>INDEX(PUNT_L5gamesAVG!B:B,MATCH($B338,PUNT_L5gamesAVG!$I:$I,0))</f>
        <v>331</v>
      </c>
    </row>
    <row r="339" spans="1:15" x14ac:dyDescent="0.2">
      <c r="A339">
        <v>5017</v>
      </c>
      <c r="B339" t="s">
        <v>402</v>
      </c>
      <c r="C339" t="s">
        <v>676</v>
      </c>
      <c r="D339" t="s">
        <v>815</v>
      </c>
      <c r="E339" t="s">
        <v>309</v>
      </c>
      <c r="F339" t="s">
        <v>653</v>
      </c>
      <c r="G339">
        <v>0</v>
      </c>
      <c r="H339" t="s">
        <v>633</v>
      </c>
      <c r="I339" t="s">
        <v>259</v>
      </c>
      <c r="J339" t="s">
        <v>621</v>
      </c>
      <c r="K339" t="str">
        <f>INDEX(PUNT_SeasonAVG!I:I,MATCH($B339,PUNT_SeasonAVG!$I:$I,0))</f>
        <v>Meyers Leonard</v>
      </c>
      <c r="L339" t="str">
        <f>INDEX(PUNT_SeasonAVG!K:K,MATCH($B339,PUNT_SeasonAVG!$I:$I,0))</f>
        <v>MIA</v>
      </c>
      <c r="M339" s="5">
        <f>INDEX(PUNT_SeasonAVG!B:B,MATCH($B339,PUNT_SeasonAVG!$I:$I,0))</f>
        <v>279</v>
      </c>
      <c r="N339" s="5">
        <f>INDEX(PUNT_L10gamesAVG!B:B,MATCH($B339,PUNT_L10gamesAVG!$I:$I,0))</f>
        <v>353</v>
      </c>
      <c r="O339" s="5">
        <f>INDEX(PUNT_L5gamesAVG!B:B,MATCH($B339,PUNT_L5gamesAVG!$I:$I,0))</f>
        <v>344</v>
      </c>
    </row>
    <row r="340" spans="1:15" x14ac:dyDescent="0.2">
      <c r="A340">
        <v>4141</v>
      </c>
      <c r="B340" t="s">
        <v>481</v>
      </c>
      <c r="C340" t="s">
        <v>626</v>
      </c>
      <c r="D340" t="s">
        <v>705</v>
      </c>
      <c r="E340" t="s">
        <v>332</v>
      </c>
      <c r="F340" t="s">
        <v>628</v>
      </c>
      <c r="G340">
        <v>18</v>
      </c>
      <c r="H340" t="s">
        <v>620</v>
      </c>
      <c r="I340" t="s">
        <v>258</v>
      </c>
      <c r="J340" t="s">
        <v>621</v>
      </c>
      <c r="K340" t="str">
        <f>INDEX(PUNT_SeasonAVG!I:I,MATCH($B340,PUNT_SeasonAVG!$I:$I,0))</f>
        <v>Thabo Sefolosha</v>
      </c>
      <c r="L340" t="str">
        <f>INDEX(PUNT_SeasonAVG!K:K,MATCH($B340,PUNT_SeasonAVG!$I:$I,0))</f>
        <v>HOU</v>
      </c>
      <c r="M340" s="5">
        <f>INDEX(PUNT_SeasonAVG!B:B,MATCH($B340,PUNT_SeasonAVG!$I:$I,0))</f>
        <v>340</v>
      </c>
      <c r="N340" s="5">
        <f>INDEX(PUNT_L10gamesAVG!B:B,MATCH($B340,PUNT_L10gamesAVG!$I:$I,0))</f>
        <v>354</v>
      </c>
      <c r="O340" s="5">
        <f>INDEX(PUNT_L5gamesAVG!B:B,MATCH($B340,PUNT_L5gamesAVG!$I:$I,0))</f>
        <v>365</v>
      </c>
    </row>
    <row r="341" spans="1:15" x14ac:dyDescent="0.2">
      <c r="A341">
        <v>6133</v>
      </c>
      <c r="B341" t="s">
        <v>513</v>
      </c>
      <c r="C341" t="s">
        <v>623</v>
      </c>
      <c r="D341" t="s">
        <v>1339</v>
      </c>
      <c r="E341" t="s">
        <v>307</v>
      </c>
      <c r="F341" t="s">
        <v>745</v>
      </c>
      <c r="G341">
        <v>6</v>
      </c>
      <c r="H341" t="s">
        <v>258</v>
      </c>
      <c r="I341" t="s">
        <v>258</v>
      </c>
      <c r="J341" t="s">
        <v>621</v>
      </c>
      <c r="K341" t="str">
        <f>INDEX(PUNT_SeasonAVG!I:I,MATCH($B341,PUNT_SeasonAVG!$I:$I,0))</f>
        <v>Jordan McLaughlin</v>
      </c>
      <c r="L341" t="str">
        <f>INDEX(PUNT_SeasonAVG!K:K,MATCH($B341,PUNT_SeasonAVG!$I:$I,0))</f>
        <v>MIN</v>
      </c>
      <c r="M341" s="5">
        <f>INDEX(PUNT_SeasonAVG!B:B,MATCH($B341,PUNT_SeasonAVG!$I:$I,0))</f>
        <v>353</v>
      </c>
      <c r="N341" s="5">
        <f>INDEX(PUNT_L10gamesAVG!B:B,MATCH($B341,PUNT_L10gamesAVG!$I:$I,0))</f>
        <v>355</v>
      </c>
      <c r="O341" s="5">
        <f>INDEX(PUNT_L5gamesAVG!B:B,MATCH($B341,PUNT_L5gamesAVG!$I:$I,0))</f>
        <v>342</v>
      </c>
    </row>
    <row r="342" spans="1:15" x14ac:dyDescent="0.2">
      <c r="A342">
        <v>5282</v>
      </c>
      <c r="B342" t="s">
        <v>488</v>
      </c>
      <c r="C342" t="s">
        <v>626</v>
      </c>
      <c r="D342" t="s">
        <v>904</v>
      </c>
      <c r="E342" t="s">
        <v>295</v>
      </c>
      <c r="F342" t="s">
        <v>42</v>
      </c>
      <c r="G342">
        <v>30</v>
      </c>
      <c r="H342" t="s">
        <v>258</v>
      </c>
      <c r="I342" t="s">
        <v>258</v>
      </c>
      <c r="J342" t="s">
        <v>621</v>
      </c>
      <c r="K342" t="str">
        <f>INDEX(PUNT_SeasonAVG!I:I,MATCH($B342,PUNT_SeasonAVG!$I:$I,0))</f>
        <v>Troy Daniels</v>
      </c>
      <c r="L342" t="str">
        <f>INDEX(PUNT_SeasonAVG!K:K,MATCH($B342,PUNT_SeasonAVG!$I:$I,0))</f>
        <v>LAL</v>
      </c>
      <c r="M342" s="5">
        <f>INDEX(PUNT_SeasonAVG!B:B,MATCH($B342,PUNT_SeasonAVG!$I:$I,0))</f>
        <v>326</v>
      </c>
      <c r="N342" s="5">
        <f>INDEX(PUNT_L10gamesAVG!B:B,MATCH($B342,PUNT_L10gamesAVG!$I:$I,0))</f>
        <v>356</v>
      </c>
      <c r="O342" s="5">
        <f>INDEX(PUNT_L5gamesAVG!B:B,MATCH($B342,PUNT_L5gamesAVG!$I:$I,0))</f>
        <v>322</v>
      </c>
    </row>
    <row r="343" spans="1:15" x14ac:dyDescent="0.2">
      <c r="A343">
        <v>6281</v>
      </c>
      <c r="B343" t="s">
        <v>569</v>
      </c>
      <c r="C343" t="s">
        <v>648</v>
      </c>
      <c r="D343" t="s">
        <v>972</v>
      </c>
      <c r="E343" t="s">
        <v>307</v>
      </c>
      <c r="F343" t="s">
        <v>745</v>
      </c>
      <c r="G343">
        <v>30</v>
      </c>
      <c r="H343" t="s">
        <v>258</v>
      </c>
      <c r="I343" t="s">
        <v>258</v>
      </c>
      <c r="J343" t="s">
        <v>621</v>
      </c>
      <c r="K343" t="str">
        <f>INDEX(PUNT_SeasonAVG!I:I,MATCH($B343,PUNT_SeasonAVG!$I:$I,0))</f>
        <v>Kelan Martin</v>
      </c>
      <c r="L343" t="str">
        <f>INDEX(PUNT_SeasonAVG!K:K,MATCH($B343,PUNT_SeasonAVG!$I:$I,0))</f>
        <v>MIN</v>
      </c>
      <c r="M343" s="5">
        <f>INDEX(PUNT_SeasonAVG!B:B,MATCH($B343,PUNT_SeasonAVG!$I:$I,0))</f>
        <v>354</v>
      </c>
      <c r="N343" s="5">
        <f>INDEX(PUNT_L10gamesAVG!B:B,MATCH($B343,PUNT_L10gamesAVG!$I:$I,0))</f>
        <v>357</v>
      </c>
      <c r="O343" s="5">
        <f>INDEX(PUNT_L5gamesAVG!B:B,MATCH($B343,PUNT_L5gamesAVG!$I:$I,0))</f>
        <v>297</v>
      </c>
    </row>
    <row r="344" spans="1:15" x14ac:dyDescent="0.2">
      <c r="A344">
        <v>4632</v>
      </c>
      <c r="B344" t="s">
        <v>520</v>
      </c>
      <c r="C344" t="s">
        <v>654</v>
      </c>
      <c r="D344" t="s">
        <v>766</v>
      </c>
      <c r="E344" t="s">
        <v>318</v>
      </c>
      <c r="F344" t="s">
        <v>700</v>
      </c>
      <c r="G344">
        <v>77</v>
      </c>
      <c r="H344" t="s">
        <v>259</v>
      </c>
      <c r="I344" t="s">
        <v>259</v>
      </c>
      <c r="J344" t="s">
        <v>621</v>
      </c>
      <c r="K344" t="str">
        <f>INDEX(PUNT_SeasonAVG!I:I,MATCH($B344,PUNT_SeasonAVG!$I:$I,0))</f>
        <v>DeMarre Carroll</v>
      </c>
      <c r="L344" t="str">
        <f>INDEX(PUNT_SeasonAVG!K:K,MATCH($B344,PUNT_SeasonAVG!$I:$I,0))</f>
        <v>SAS</v>
      </c>
      <c r="M344" s="5">
        <f>INDEX(PUNT_SeasonAVG!B:B,MATCH($B344,PUNT_SeasonAVG!$I:$I,0))</f>
        <v>355</v>
      </c>
      <c r="N344" s="5">
        <f>INDEX(PUNT_L10gamesAVG!B:B,MATCH($B344,PUNT_L10gamesAVG!$I:$I,0))</f>
        <v>358</v>
      </c>
      <c r="O344" s="5">
        <f>INDEX(PUNT_L5gamesAVG!B:B,MATCH($B344,PUNT_L5gamesAVG!$I:$I,0))</f>
        <v>334</v>
      </c>
    </row>
    <row r="345" spans="1:15" x14ac:dyDescent="0.2">
      <c r="A345">
        <v>5645</v>
      </c>
      <c r="B345" t="s">
        <v>559</v>
      </c>
      <c r="C345" t="s">
        <v>654</v>
      </c>
      <c r="D345" t="s">
        <v>1012</v>
      </c>
      <c r="E345" t="s">
        <v>298</v>
      </c>
      <c r="F345" t="s">
        <v>644</v>
      </c>
      <c r="G345">
        <v>45</v>
      </c>
      <c r="H345" t="s">
        <v>620</v>
      </c>
      <c r="I345" t="s">
        <v>258</v>
      </c>
      <c r="J345" t="s">
        <v>621</v>
      </c>
      <c r="K345" t="str">
        <f>INDEX(PUNT_SeasonAVG!I:I,MATCH($B345,PUNT_SeasonAVG!$I:$I,0))</f>
        <v>Denzel Valentine</v>
      </c>
      <c r="L345" t="str">
        <f>INDEX(PUNT_SeasonAVG!K:K,MATCH($B345,PUNT_SeasonAVG!$I:$I,0))</f>
        <v>CHI</v>
      </c>
      <c r="M345" s="5">
        <f>INDEX(PUNT_SeasonAVG!B:B,MATCH($B345,PUNT_SeasonAVG!$I:$I,0))</f>
        <v>356</v>
      </c>
      <c r="N345" s="5">
        <f>INDEX(PUNT_L10gamesAVG!B:B,MATCH($B345,PUNT_L10gamesAVG!$I:$I,0))</f>
        <v>359</v>
      </c>
      <c r="O345" s="5">
        <f>INDEX(PUNT_L5gamesAVG!B:B,MATCH($B345,PUNT_L5gamesAVG!$I:$I,0))</f>
        <v>349</v>
      </c>
    </row>
    <row r="346" spans="1:15" x14ac:dyDescent="0.2">
      <c r="A346">
        <v>4621</v>
      </c>
      <c r="B346" t="s">
        <v>458</v>
      </c>
      <c r="C346" t="s">
        <v>623</v>
      </c>
      <c r="D346" t="s">
        <v>635</v>
      </c>
      <c r="E346" t="s">
        <v>309</v>
      </c>
      <c r="F346" t="s">
        <v>653</v>
      </c>
      <c r="G346">
        <v>16</v>
      </c>
      <c r="H346" t="s">
        <v>259</v>
      </c>
      <c r="I346" t="s">
        <v>259</v>
      </c>
      <c r="J346" t="s">
        <v>621</v>
      </c>
      <c r="K346" t="str">
        <f>INDEX(PUNT_SeasonAVG!I:I,MATCH($B346,PUNT_SeasonAVG!$I:$I,0))</f>
        <v>James Johnson</v>
      </c>
      <c r="L346" t="str">
        <f>INDEX(PUNT_SeasonAVG!K:K,MATCH($B346,PUNT_SeasonAVG!$I:$I,0))</f>
        <v>MIA</v>
      </c>
      <c r="M346" s="5">
        <f>INDEX(PUNT_SeasonAVG!B:B,MATCH($B346,PUNT_SeasonAVG!$I:$I,0))</f>
        <v>357</v>
      </c>
      <c r="N346" s="5">
        <f>INDEX(PUNT_L10gamesAVG!B:B,MATCH($B346,PUNT_L10gamesAVG!$I:$I,0))</f>
        <v>360</v>
      </c>
      <c r="O346" s="5">
        <f>INDEX(PUNT_L5gamesAVG!B:B,MATCH($B346,PUNT_L5gamesAVG!$I:$I,0))</f>
        <v>371</v>
      </c>
    </row>
    <row r="347" spans="1:15" x14ac:dyDescent="0.2">
      <c r="A347">
        <v>6258</v>
      </c>
      <c r="B347" t="s">
        <v>466</v>
      </c>
      <c r="C347" t="s">
        <v>45</v>
      </c>
      <c r="D347" t="s">
        <v>1475</v>
      </c>
      <c r="E347" t="s">
        <v>309</v>
      </c>
      <c r="F347" t="s">
        <v>653</v>
      </c>
      <c r="G347">
        <v>30</v>
      </c>
      <c r="H347" t="s">
        <v>258</v>
      </c>
      <c r="I347" t="s">
        <v>258</v>
      </c>
      <c r="J347" t="s">
        <v>621</v>
      </c>
      <c r="K347" t="str">
        <f>INDEX(PUNT_SeasonAVG!I:I,MATCH($B347,PUNT_SeasonAVG!$I:$I,0))</f>
        <v>Chris Silva</v>
      </c>
      <c r="L347" t="str">
        <f>INDEX(PUNT_SeasonAVG!K:K,MATCH($B347,PUNT_SeasonAVG!$I:$I,0))</f>
        <v>MIA</v>
      </c>
      <c r="M347" s="5">
        <f>INDEX(PUNT_SeasonAVG!B:B,MATCH($B347,PUNT_SeasonAVG!$I:$I,0))</f>
        <v>313</v>
      </c>
      <c r="N347" s="5">
        <f>INDEX(PUNT_L10gamesAVG!B:B,MATCH($B347,PUNT_L10gamesAVG!$I:$I,0))</f>
        <v>361</v>
      </c>
      <c r="O347" s="5">
        <f>INDEX(PUNT_L5gamesAVG!B:B,MATCH($B347,PUNT_L5gamesAVG!$I:$I,0))</f>
        <v>348</v>
      </c>
    </row>
    <row r="348" spans="1:15" x14ac:dyDescent="0.2">
      <c r="A348">
        <v>6264</v>
      </c>
      <c r="B348" t="s">
        <v>503</v>
      </c>
      <c r="C348" t="s">
        <v>676</v>
      </c>
      <c r="D348" t="s">
        <v>832</v>
      </c>
      <c r="E348" t="s">
        <v>291</v>
      </c>
      <c r="F348" t="s">
        <v>708</v>
      </c>
      <c r="G348">
        <v>21</v>
      </c>
      <c r="H348" t="s">
        <v>258</v>
      </c>
      <c r="I348" t="s">
        <v>258</v>
      </c>
      <c r="J348" t="s">
        <v>621</v>
      </c>
      <c r="K348" t="str">
        <f>INDEX(PUNT_SeasonAVG!I:I,MATCH($B348,PUNT_SeasonAVG!$I:$I,0))</f>
        <v>Matt Thomas</v>
      </c>
      <c r="L348" t="str">
        <f>INDEX(PUNT_SeasonAVG!K:K,MATCH($B348,PUNT_SeasonAVG!$I:$I,0))</f>
        <v>TOR</v>
      </c>
      <c r="M348" s="5">
        <f>INDEX(PUNT_SeasonAVG!B:B,MATCH($B348,PUNT_SeasonAVG!$I:$I,0))</f>
        <v>358</v>
      </c>
      <c r="N348" s="5">
        <f>INDEX(PUNT_L10gamesAVG!B:B,MATCH($B348,PUNT_L10gamesAVG!$I:$I,0))</f>
        <v>362</v>
      </c>
      <c r="O348" s="5">
        <f>INDEX(PUNT_L5gamesAVG!B:B,MATCH($B348,PUNT_L5gamesAVG!$I:$I,0))</f>
        <v>368</v>
      </c>
    </row>
    <row r="349" spans="1:15" x14ac:dyDescent="0.2">
      <c r="A349">
        <v>5762</v>
      </c>
      <c r="B349" t="s">
        <v>514</v>
      </c>
      <c r="C349" t="s">
        <v>654</v>
      </c>
      <c r="D349" t="s">
        <v>1083</v>
      </c>
      <c r="E349" t="s">
        <v>306</v>
      </c>
      <c r="F349" t="s">
        <v>715</v>
      </c>
      <c r="G349">
        <v>0</v>
      </c>
      <c r="H349" t="s">
        <v>620</v>
      </c>
      <c r="I349" t="s">
        <v>258</v>
      </c>
      <c r="J349" t="s">
        <v>621</v>
      </c>
      <c r="K349" t="str">
        <f>INDEX(PUNT_SeasonAVG!I:I,MATCH($B349,PUNT_SeasonAVG!$I:$I,0))</f>
        <v>David Nwaba</v>
      </c>
      <c r="L349" t="str">
        <f>INDEX(PUNT_SeasonAVG!K:K,MATCH($B349,PUNT_SeasonAVG!$I:$I,0))</f>
        <v>BKN</v>
      </c>
      <c r="M349" s="5">
        <f>INDEX(PUNT_SeasonAVG!B:B,MATCH($B349,PUNT_SeasonAVG!$I:$I,0))</f>
        <v>370</v>
      </c>
      <c r="N349" s="5">
        <f>INDEX(PUNT_L10gamesAVG!B:B,MATCH($B349,PUNT_L10gamesAVG!$I:$I,0))</f>
        <v>363</v>
      </c>
      <c r="O349" s="5">
        <f>INDEX(PUNT_L5gamesAVG!B:B,MATCH($B349,PUNT_L5gamesAVG!$I:$I,0))</f>
        <v>355</v>
      </c>
    </row>
    <row r="350" spans="1:15" x14ac:dyDescent="0.2">
      <c r="A350">
        <v>6121</v>
      </c>
      <c r="B350" t="s">
        <v>570</v>
      </c>
      <c r="C350" t="s">
        <v>258</v>
      </c>
      <c r="D350" t="s">
        <v>1318</v>
      </c>
      <c r="E350" t="s">
        <v>332</v>
      </c>
      <c r="F350" t="s">
        <v>628</v>
      </c>
      <c r="G350">
        <v>6</v>
      </c>
      <c r="H350" t="s">
        <v>259</v>
      </c>
      <c r="I350" t="s">
        <v>259</v>
      </c>
      <c r="J350" t="s">
        <v>621</v>
      </c>
      <c r="K350" t="str">
        <f>INDEX(PUNT_SeasonAVG!I:I,MATCH($B350,PUNT_SeasonAVG!$I:$I,0))</f>
        <v>Gary Clark</v>
      </c>
      <c r="L350" t="str">
        <f>INDEX(PUNT_SeasonAVG!K:K,MATCH($B350,PUNT_SeasonAVG!$I:$I,0))</f>
        <v>HOU</v>
      </c>
      <c r="M350" s="5">
        <f>INDEX(PUNT_SeasonAVG!B:B,MATCH($B350,PUNT_SeasonAVG!$I:$I,0))</f>
        <v>359</v>
      </c>
      <c r="N350" s="5">
        <f>INDEX(PUNT_L10gamesAVG!B:B,MATCH($B350,PUNT_L10gamesAVG!$I:$I,0))</f>
        <v>364</v>
      </c>
      <c r="O350" s="5">
        <f>INDEX(PUNT_L5gamesAVG!B:B,MATCH($B350,PUNT_L5gamesAVG!$I:$I,0))</f>
        <v>352</v>
      </c>
    </row>
    <row r="351" spans="1:15" x14ac:dyDescent="0.2">
      <c r="A351">
        <v>4477</v>
      </c>
      <c r="B351" t="s">
        <v>522</v>
      </c>
      <c r="C351" t="s">
        <v>681</v>
      </c>
      <c r="D351" t="s">
        <v>742</v>
      </c>
      <c r="E351" t="s">
        <v>333</v>
      </c>
      <c r="F351" t="s">
        <v>650</v>
      </c>
      <c r="G351">
        <v>42</v>
      </c>
      <c r="H351" t="s">
        <v>45</v>
      </c>
      <c r="I351" t="s">
        <v>45</v>
      </c>
      <c r="J351" t="s">
        <v>621</v>
      </c>
      <c r="K351" t="str">
        <f>INDEX(PUNT_SeasonAVG!I:I,MATCH($B351,PUNT_SeasonAVG!$I:$I,0))</f>
        <v>Robin Lopez</v>
      </c>
      <c r="L351" t="str">
        <f>INDEX(PUNT_SeasonAVG!K:K,MATCH($B351,PUNT_SeasonAVG!$I:$I,0))</f>
        <v>MIL</v>
      </c>
      <c r="M351" s="5">
        <f>INDEX(PUNT_SeasonAVG!B:B,MATCH($B351,PUNT_SeasonAVG!$I:$I,0))</f>
        <v>365</v>
      </c>
      <c r="N351" s="5">
        <f>INDEX(PUNT_L10gamesAVG!B:B,MATCH($B351,PUNT_L10gamesAVG!$I:$I,0))</f>
        <v>365</v>
      </c>
      <c r="O351" s="5">
        <f>INDEX(PUNT_L5gamesAVG!B:B,MATCH($B351,PUNT_L5gamesAVG!$I:$I,0))</f>
        <v>346</v>
      </c>
    </row>
    <row r="352" spans="1:15" x14ac:dyDescent="0.2">
      <c r="A352">
        <v>5008</v>
      </c>
      <c r="B352" t="s">
        <v>505</v>
      </c>
      <c r="C352" t="s">
        <v>676</v>
      </c>
      <c r="D352" t="s">
        <v>835</v>
      </c>
      <c r="E352" t="s">
        <v>297</v>
      </c>
      <c r="F352" t="s">
        <v>678</v>
      </c>
      <c r="G352">
        <v>14</v>
      </c>
      <c r="H352" t="s">
        <v>259</v>
      </c>
      <c r="I352" t="s">
        <v>259</v>
      </c>
      <c r="J352" t="s">
        <v>621</v>
      </c>
      <c r="K352" t="str">
        <f>INDEX(PUNT_SeasonAVG!I:I,MATCH($B352,PUNT_SeasonAVG!$I:$I,0))</f>
        <v>Michael Kidd-Gilchrist</v>
      </c>
      <c r="L352" t="str">
        <f>INDEX(PUNT_SeasonAVG!K:K,MATCH($B352,PUNT_SeasonAVG!$I:$I,0))</f>
        <v>CHA</v>
      </c>
      <c r="M352" s="5">
        <f>INDEX(PUNT_SeasonAVG!B:B,MATCH($B352,PUNT_SeasonAVG!$I:$I,0))</f>
        <v>367</v>
      </c>
      <c r="N352" s="5">
        <f>INDEX(PUNT_L10gamesAVG!B:B,MATCH($B352,PUNT_L10gamesAVG!$I:$I,0))</f>
        <v>366</v>
      </c>
      <c r="O352" s="5">
        <f>INDEX(PUNT_L5gamesAVG!B:B,MATCH($B352,PUNT_L5gamesAVG!$I:$I,0))</f>
        <v>356</v>
      </c>
    </row>
    <row r="353" spans="1:15" x14ac:dyDescent="0.2">
      <c r="A353">
        <v>4728</v>
      </c>
      <c r="B353" t="s">
        <v>516</v>
      </c>
      <c r="C353" t="s">
        <v>690</v>
      </c>
      <c r="D353" t="s">
        <v>790</v>
      </c>
      <c r="E353" t="s">
        <v>321</v>
      </c>
      <c r="F353" t="s">
        <v>718</v>
      </c>
      <c r="G353">
        <v>17</v>
      </c>
      <c r="H353" t="s">
        <v>633</v>
      </c>
      <c r="I353" t="s">
        <v>259</v>
      </c>
      <c r="J353" t="s">
        <v>621</v>
      </c>
      <c r="K353" t="str">
        <f>INDEX(PUNT_SeasonAVG!I:I,MATCH($B353,PUNT_SeasonAVG!$I:$I,0))</f>
        <v>Ed Davis</v>
      </c>
      <c r="L353" t="str">
        <f>INDEX(PUNT_SeasonAVG!K:K,MATCH($B353,PUNT_SeasonAVG!$I:$I,0))</f>
        <v>UTA</v>
      </c>
      <c r="M353" s="5">
        <f>INDEX(PUNT_SeasonAVG!B:B,MATCH($B353,PUNT_SeasonAVG!$I:$I,0))</f>
        <v>368</v>
      </c>
      <c r="N353" s="5">
        <f>INDEX(PUNT_L10gamesAVG!B:B,MATCH($B353,PUNT_L10gamesAVG!$I:$I,0))</f>
        <v>367</v>
      </c>
      <c r="O353" s="5">
        <f>INDEX(PUNT_L5gamesAVG!B:B,MATCH($B353,PUNT_L5gamesAVG!$I:$I,0))</f>
        <v>378</v>
      </c>
    </row>
    <row r="354" spans="1:15" x14ac:dyDescent="0.2">
      <c r="A354">
        <v>6084</v>
      </c>
      <c r="B354" t="s">
        <v>565</v>
      </c>
      <c r="C354" t="s">
        <v>681</v>
      </c>
      <c r="D354" t="s">
        <v>1261</v>
      </c>
      <c r="E354" t="s">
        <v>315</v>
      </c>
      <c r="F354" t="s">
        <v>662</v>
      </c>
      <c r="G354">
        <v>45</v>
      </c>
      <c r="H354" t="s">
        <v>259</v>
      </c>
      <c r="I354" t="s">
        <v>259</v>
      </c>
      <c r="J354" t="s">
        <v>621</v>
      </c>
      <c r="K354" t="str">
        <f>INDEX(PUNT_SeasonAVG!I:I,MATCH($B354,PUNT_SeasonAVG!$I:$I,0))</f>
        <v>Ryan Broekhoff</v>
      </c>
      <c r="L354" t="str">
        <f>INDEX(PUNT_SeasonAVG!K:K,MATCH($B354,PUNT_SeasonAVG!$I:$I,0))</f>
        <v>DAL</v>
      </c>
      <c r="M354" s="5">
        <f>INDEX(PUNT_SeasonAVG!B:B,MATCH($B354,PUNT_SeasonAVG!$I:$I,0))</f>
        <v>369</v>
      </c>
      <c r="N354" s="5">
        <f>INDEX(PUNT_L10gamesAVG!B:B,MATCH($B354,PUNT_L10gamesAVG!$I:$I,0))</f>
        <v>368</v>
      </c>
      <c r="O354" s="5">
        <f>INDEX(PUNT_L5gamesAVG!B:B,MATCH($B354,PUNT_L5gamesAVG!$I:$I,0))</f>
        <v>357</v>
      </c>
    </row>
    <row r="355" spans="1:15" x14ac:dyDescent="0.2">
      <c r="A355">
        <v>5833</v>
      </c>
      <c r="B355" t="s">
        <v>523</v>
      </c>
      <c r="C355" t="s">
        <v>800</v>
      </c>
      <c r="D355" t="s">
        <v>1102</v>
      </c>
      <c r="E355" t="s">
        <v>325</v>
      </c>
      <c r="F355" t="s">
        <v>673</v>
      </c>
      <c r="G355">
        <v>20</v>
      </c>
      <c r="H355" t="s">
        <v>633</v>
      </c>
      <c r="I355" t="s">
        <v>259</v>
      </c>
      <c r="J355" t="s">
        <v>621</v>
      </c>
      <c r="K355" t="str">
        <f>INDEX(PUNT_SeasonAVG!I:I,MATCH($B355,PUNT_SeasonAVG!$I:$I,0))</f>
        <v>Harry Giles</v>
      </c>
      <c r="L355" t="str">
        <f>INDEX(PUNT_SeasonAVG!K:K,MATCH($B355,PUNT_SeasonAVG!$I:$I,0))</f>
        <v>SAC</v>
      </c>
      <c r="M355" s="5">
        <f>INDEX(PUNT_SeasonAVG!B:B,MATCH($B355,PUNT_SeasonAVG!$I:$I,0))</f>
        <v>371</v>
      </c>
      <c r="N355" s="5">
        <f>INDEX(PUNT_L10gamesAVG!B:B,MATCH($B355,PUNT_L10gamesAVG!$I:$I,0))</f>
        <v>369</v>
      </c>
      <c r="O355" s="5">
        <f>INDEX(PUNT_L5gamesAVG!B:B,MATCH($B355,PUNT_L5gamesAVG!$I:$I,0))</f>
        <v>354</v>
      </c>
    </row>
    <row r="356" spans="1:15" x14ac:dyDescent="0.2">
      <c r="A356">
        <v>4484</v>
      </c>
      <c r="B356" t="s">
        <v>579</v>
      </c>
      <c r="C356" t="s">
        <v>45</v>
      </c>
      <c r="D356" t="s">
        <v>748</v>
      </c>
      <c r="E356" t="s">
        <v>315</v>
      </c>
      <c r="F356" t="s">
        <v>662</v>
      </c>
      <c r="G356">
        <v>1</v>
      </c>
      <c r="H356" t="s">
        <v>620</v>
      </c>
      <c r="I356" t="s">
        <v>258</v>
      </c>
      <c r="J356" t="s">
        <v>621</v>
      </c>
      <c r="K356" t="str">
        <f>INDEX(PUNT_SeasonAVG!I:I,MATCH($B356,PUNT_SeasonAVG!$I:$I,0))</f>
        <v>Courtney Lee</v>
      </c>
      <c r="L356" t="str">
        <f>INDEX(PUNT_SeasonAVG!K:K,MATCH($B356,PUNT_SeasonAVG!$I:$I,0))</f>
        <v>DAL</v>
      </c>
      <c r="M356" s="5">
        <f>INDEX(PUNT_SeasonAVG!B:B,MATCH($B356,PUNT_SeasonAVG!$I:$I,0))</f>
        <v>372</v>
      </c>
      <c r="N356" s="5">
        <f>INDEX(PUNT_L10gamesAVG!B:B,MATCH($B356,PUNT_L10gamesAVG!$I:$I,0))</f>
        <v>370</v>
      </c>
      <c r="O356" s="5">
        <f>INDEX(PUNT_L5gamesAVG!B:B,MATCH($B356,PUNT_L5gamesAVG!$I:$I,0))</f>
        <v>364</v>
      </c>
    </row>
    <row r="357" spans="1:15" x14ac:dyDescent="0.2">
      <c r="A357">
        <v>6312</v>
      </c>
      <c r="B357" t="s">
        <v>484</v>
      </c>
      <c r="C357" t="s">
        <v>45</v>
      </c>
      <c r="D357" t="s">
        <v>1549</v>
      </c>
      <c r="E357" t="s">
        <v>332</v>
      </c>
      <c r="F357" t="s">
        <v>628</v>
      </c>
      <c r="G357">
        <v>3</v>
      </c>
      <c r="H357" t="s">
        <v>258</v>
      </c>
      <c r="I357" t="s">
        <v>258</v>
      </c>
      <c r="J357" t="s">
        <v>621</v>
      </c>
      <c r="K357" t="str">
        <f>INDEX(PUNT_SeasonAVG!I:I,MATCH($B357,PUNT_SeasonAVG!$I:$I,0))</f>
        <v>Chris Clemons</v>
      </c>
      <c r="L357" t="str">
        <f>INDEX(PUNT_SeasonAVG!K:K,MATCH($B357,PUNT_SeasonAVG!$I:$I,0))</f>
        <v>HOU</v>
      </c>
      <c r="M357" s="5">
        <f>INDEX(PUNT_SeasonAVG!B:B,MATCH($B357,PUNT_SeasonAVG!$I:$I,0))</f>
        <v>360</v>
      </c>
      <c r="N357" s="5">
        <f>INDEX(PUNT_L10gamesAVG!B:B,MATCH($B357,PUNT_L10gamesAVG!$I:$I,0))</f>
        <v>371</v>
      </c>
      <c r="O357" s="5">
        <f>INDEX(PUNT_L5gamesAVG!B:B,MATCH($B357,PUNT_L5gamesAVG!$I:$I,0))</f>
        <v>393</v>
      </c>
    </row>
    <row r="358" spans="1:15" x14ac:dyDescent="0.2">
      <c r="A358">
        <v>5893</v>
      </c>
      <c r="B358" t="s">
        <v>476</v>
      </c>
      <c r="C358" t="s">
        <v>626</v>
      </c>
      <c r="D358" t="s">
        <v>1158</v>
      </c>
      <c r="E358" t="s">
        <v>328</v>
      </c>
      <c r="F358" t="s">
        <v>711</v>
      </c>
      <c r="G358">
        <v>3</v>
      </c>
      <c r="H358" t="s">
        <v>620</v>
      </c>
      <c r="I358" t="s">
        <v>258</v>
      </c>
      <c r="J358" t="s">
        <v>621</v>
      </c>
      <c r="K358" t="str">
        <f>INDEX(PUNT_SeasonAVG!I:I,MATCH($B358,PUNT_SeasonAVG!$I:$I,0))</f>
        <v>Torrey Craig</v>
      </c>
      <c r="L358" t="str">
        <f>INDEX(PUNT_SeasonAVG!K:K,MATCH($B358,PUNT_SeasonAVG!$I:$I,0))</f>
        <v>DEN</v>
      </c>
      <c r="M358" s="5">
        <f>INDEX(PUNT_SeasonAVG!B:B,MATCH($B358,PUNT_SeasonAVG!$I:$I,0))</f>
        <v>319</v>
      </c>
      <c r="N358" s="5">
        <f>INDEX(PUNT_L10gamesAVG!B:B,MATCH($B358,PUNT_L10gamesAVG!$I:$I,0))</f>
        <v>372</v>
      </c>
      <c r="O358" s="5">
        <f>INDEX(PUNT_L5gamesAVG!B:B,MATCH($B358,PUNT_L5gamesAVG!$I:$I,0))</f>
        <v>375</v>
      </c>
    </row>
    <row r="359" spans="1:15" x14ac:dyDescent="0.2">
      <c r="A359">
        <v>3512</v>
      </c>
      <c r="B359" t="s">
        <v>512</v>
      </c>
      <c r="C359" t="s">
        <v>626</v>
      </c>
      <c r="D359" t="s">
        <v>627</v>
      </c>
      <c r="E359" t="s">
        <v>332</v>
      </c>
      <c r="F359" t="s">
        <v>628</v>
      </c>
      <c r="G359">
        <v>19</v>
      </c>
      <c r="H359" t="s">
        <v>45</v>
      </c>
      <c r="I359" t="s">
        <v>45</v>
      </c>
      <c r="J359" t="s">
        <v>621</v>
      </c>
      <c r="K359" t="str">
        <f>INDEX(PUNT_SeasonAVG!I:I,MATCH($B359,PUNT_SeasonAVG!$I:$I,0))</f>
        <v>Tyson Chandler</v>
      </c>
      <c r="L359" t="str">
        <f>INDEX(PUNT_SeasonAVG!K:K,MATCH($B359,PUNT_SeasonAVG!$I:$I,0))</f>
        <v>HOU</v>
      </c>
      <c r="M359" s="5">
        <f>INDEX(PUNT_SeasonAVG!B:B,MATCH($B359,PUNT_SeasonAVG!$I:$I,0))</f>
        <v>374</v>
      </c>
      <c r="N359" s="5">
        <f>INDEX(PUNT_L10gamesAVG!B:B,MATCH($B359,PUNT_L10gamesAVG!$I:$I,0))</f>
        <v>373</v>
      </c>
      <c r="O359" s="5">
        <f>INDEX(PUNT_L5gamesAVG!B:B,MATCH($B359,PUNT_L5gamesAVG!$I:$I,0))</f>
        <v>409</v>
      </c>
    </row>
    <row r="360" spans="1:15" x14ac:dyDescent="0.2">
      <c r="A360">
        <v>6236</v>
      </c>
      <c r="B360" t="s">
        <v>528</v>
      </c>
      <c r="C360" t="s">
        <v>626</v>
      </c>
      <c r="D360" t="s">
        <v>1440</v>
      </c>
      <c r="E360" t="s">
        <v>692</v>
      </c>
      <c r="F360" t="s">
        <v>35</v>
      </c>
      <c r="G360">
        <v>14</v>
      </c>
      <c r="H360" t="s">
        <v>259</v>
      </c>
      <c r="I360" t="s">
        <v>259</v>
      </c>
      <c r="J360" t="s">
        <v>621</v>
      </c>
      <c r="K360" t="str">
        <f>INDEX(PUNT_SeasonAVG!I:I,MATCH($B360,PUNT_SeasonAVG!$I:$I,0))</f>
        <v>Terance Mann</v>
      </c>
      <c r="L360" t="str">
        <f>INDEX(PUNT_SeasonAVG!K:K,MATCH($B360,PUNT_SeasonAVG!$I:$I,0))</f>
        <v>LAC</v>
      </c>
      <c r="M360" s="5">
        <f>INDEX(PUNT_SeasonAVG!B:B,MATCH($B360,PUNT_SeasonAVG!$I:$I,0))</f>
        <v>379</v>
      </c>
      <c r="N360" s="5">
        <f>INDEX(PUNT_L10gamesAVG!B:B,MATCH($B360,PUNT_L10gamesAVG!$I:$I,0))</f>
        <v>375</v>
      </c>
      <c r="O360" s="5">
        <f>INDEX(PUNT_L5gamesAVG!B:B,MATCH($B360,PUNT_L5gamesAVG!$I:$I,0))</f>
        <v>400</v>
      </c>
    </row>
    <row r="361" spans="1:15" x14ac:dyDescent="0.2">
      <c r="A361">
        <v>4729</v>
      </c>
      <c r="B361" t="s">
        <v>486</v>
      </c>
      <c r="C361" t="s">
        <v>630</v>
      </c>
      <c r="D361" t="s">
        <v>791</v>
      </c>
      <c r="E361" t="s">
        <v>692</v>
      </c>
      <c r="F361" t="s">
        <v>35</v>
      </c>
      <c r="G361">
        <v>54</v>
      </c>
      <c r="H361" t="s">
        <v>633</v>
      </c>
      <c r="I361" t="s">
        <v>259</v>
      </c>
      <c r="J361" t="s">
        <v>621</v>
      </c>
      <c r="K361" t="str">
        <f>INDEX(PUNT_SeasonAVG!I:I,MATCH($B361,PUNT_SeasonAVG!$I:$I,0))</f>
        <v>Patrick Patterson</v>
      </c>
      <c r="L361" t="str">
        <f>INDEX(PUNT_SeasonAVG!K:K,MATCH($B361,PUNT_SeasonAVG!$I:$I,0))</f>
        <v>LAC</v>
      </c>
      <c r="M361" s="5">
        <f>INDEX(PUNT_SeasonAVG!B:B,MATCH($B361,PUNT_SeasonAVG!$I:$I,0))</f>
        <v>341</v>
      </c>
      <c r="N361" s="5">
        <f>INDEX(PUNT_L10gamesAVG!B:B,MATCH($B361,PUNT_L10gamesAVG!$I:$I,0))</f>
        <v>376</v>
      </c>
      <c r="O361" s="5">
        <f>INDEX(PUNT_L5gamesAVG!B:B,MATCH($B361,PUNT_L5gamesAVG!$I:$I,0))</f>
        <v>383</v>
      </c>
    </row>
    <row r="362" spans="1:15" x14ac:dyDescent="0.2">
      <c r="A362">
        <v>6072</v>
      </c>
      <c r="B362" t="s">
        <v>525</v>
      </c>
      <c r="C362" t="s">
        <v>654</v>
      </c>
      <c r="D362" t="s">
        <v>1245</v>
      </c>
      <c r="E362" t="s">
        <v>322</v>
      </c>
      <c r="F362" t="s">
        <v>94</v>
      </c>
      <c r="G362">
        <v>30</v>
      </c>
      <c r="H362" t="s">
        <v>259</v>
      </c>
      <c r="I362" t="s">
        <v>259</v>
      </c>
      <c r="J362" t="s">
        <v>621</v>
      </c>
      <c r="K362" t="str">
        <f>INDEX(PUNT_SeasonAVG!I:I,MATCH($B362,PUNT_SeasonAVG!$I:$I,0))</f>
        <v>Deonte Burton</v>
      </c>
      <c r="L362" t="str">
        <f>INDEX(PUNT_SeasonAVG!K:K,MATCH($B362,PUNT_SeasonAVG!$I:$I,0))</f>
        <v>OKC</v>
      </c>
      <c r="M362" s="5">
        <f>INDEX(PUNT_SeasonAVG!B:B,MATCH($B362,PUNT_SeasonAVG!$I:$I,0))</f>
        <v>376</v>
      </c>
      <c r="N362" s="5">
        <f>INDEX(PUNT_L10gamesAVG!B:B,MATCH($B362,PUNT_L10gamesAVG!$I:$I,0))</f>
        <v>377</v>
      </c>
      <c r="O362" s="5">
        <f>INDEX(PUNT_L5gamesAVG!B:B,MATCH($B362,PUNT_L5gamesAVG!$I:$I,0))</f>
        <v>360</v>
      </c>
    </row>
    <row r="363" spans="1:15" x14ac:dyDescent="0.2">
      <c r="A363">
        <v>6215</v>
      </c>
      <c r="B363" t="s">
        <v>531</v>
      </c>
      <c r="C363" t="s">
        <v>676</v>
      </c>
      <c r="D363" t="s">
        <v>1416</v>
      </c>
      <c r="E363" t="s">
        <v>692</v>
      </c>
      <c r="F363" t="s">
        <v>35</v>
      </c>
      <c r="G363">
        <v>25</v>
      </c>
      <c r="H363" t="s">
        <v>45</v>
      </c>
      <c r="I363" t="s">
        <v>45</v>
      </c>
      <c r="J363" t="s">
        <v>621</v>
      </c>
      <c r="K363" t="str">
        <f>INDEX(PUNT_SeasonAVG!I:I,MATCH($B363,PUNT_SeasonAVG!$I:$I,0))</f>
        <v>Mfiondu Kabengele</v>
      </c>
      <c r="L363" t="str">
        <f>INDEX(PUNT_SeasonAVG!K:K,MATCH($B363,PUNT_SeasonAVG!$I:$I,0))</f>
        <v>LAC</v>
      </c>
      <c r="M363" s="5">
        <f>INDEX(PUNT_SeasonAVG!B:B,MATCH($B363,PUNT_SeasonAVG!$I:$I,0))</f>
        <v>378</v>
      </c>
      <c r="N363" s="5">
        <f>INDEX(PUNT_L10gamesAVG!B:B,MATCH($B363,PUNT_L10gamesAVG!$I:$I,0))</f>
        <v>378</v>
      </c>
      <c r="O363" s="5">
        <f>INDEX(PUNT_L5gamesAVG!B:B,MATCH($B363,PUNT_L5gamesAVG!$I:$I,0))</f>
        <v>377</v>
      </c>
    </row>
    <row r="364" spans="1:15" x14ac:dyDescent="0.2">
      <c r="A364">
        <v>6230</v>
      </c>
      <c r="B364" t="s">
        <v>526</v>
      </c>
      <c r="C364" t="s">
        <v>666</v>
      </c>
      <c r="D364" t="s">
        <v>1431</v>
      </c>
      <c r="E364" t="s">
        <v>316</v>
      </c>
      <c r="F364" t="s">
        <v>688</v>
      </c>
      <c r="G364">
        <v>1</v>
      </c>
      <c r="H364" t="s">
        <v>259</v>
      </c>
      <c r="I364" t="s">
        <v>259</v>
      </c>
      <c r="J364" t="s">
        <v>621</v>
      </c>
      <c r="K364" t="str">
        <f>INDEX(PUNT_SeasonAVG!I:I,MATCH($B364,PUNT_SeasonAVG!$I:$I,0))</f>
        <v>Admiral Schofield</v>
      </c>
      <c r="L364" t="str">
        <f>INDEX(PUNT_SeasonAVG!K:K,MATCH($B364,PUNT_SeasonAVG!$I:$I,0))</f>
        <v>WAS</v>
      </c>
      <c r="M364" s="5">
        <f>INDEX(PUNT_SeasonAVG!B:B,MATCH($B364,PUNT_SeasonAVG!$I:$I,0))</f>
        <v>380</v>
      </c>
      <c r="N364" s="5">
        <f>INDEX(PUNT_L10gamesAVG!B:B,MATCH($B364,PUNT_L10gamesAVG!$I:$I,0))</f>
        <v>379</v>
      </c>
      <c r="O364" s="5">
        <f>INDEX(PUNT_L5gamesAVG!B:B,MATCH($B364,PUNT_L5gamesAVG!$I:$I,0))</f>
        <v>367</v>
      </c>
    </row>
    <row r="365" spans="1:15" x14ac:dyDescent="0.2">
      <c r="A365">
        <v>5851</v>
      </c>
      <c r="B365" t="s">
        <v>519</v>
      </c>
      <c r="C365" t="s">
        <v>623</v>
      </c>
      <c r="D365" t="s">
        <v>1124</v>
      </c>
      <c r="E365" t="s">
        <v>307</v>
      </c>
      <c r="F365" t="s">
        <v>745</v>
      </c>
      <c r="G365">
        <v>7</v>
      </c>
      <c r="H365" t="s">
        <v>633</v>
      </c>
      <c r="I365" t="s">
        <v>259</v>
      </c>
      <c r="J365" t="s">
        <v>621</v>
      </c>
      <c r="K365" t="str">
        <f>INDEX(PUNT_SeasonAVG!I:I,MATCH($B365,PUNT_SeasonAVG!$I:$I,0))</f>
        <v>Jordan Bell</v>
      </c>
      <c r="L365" t="str">
        <f>INDEX(PUNT_SeasonAVG!K:K,MATCH($B365,PUNT_SeasonAVG!$I:$I,0))</f>
        <v>MIN</v>
      </c>
      <c r="M365" s="5">
        <f>INDEX(PUNT_SeasonAVG!B:B,MATCH($B365,PUNT_SeasonAVG!$I:$I,0))</f>
        <v>381</v>
      </c>
      <c r="N365" s="5">
        <f>INDEX(PUNT_L10gamesAVG!B:B,MATCH($B365,PUNT_L10gamesAVG!$I:$I,0))</f>
        <v>380</v>
      </c>
      <c r="O365" s="5">
        <f>INDEX(PUNT_L5gamesAVG!B:B,MATCH($B365,PUNT_L5gamesAVG!$I:$I,0))</f>
        <v>434</v>
      </c>
    </row>
    <row r="366" spans="1:15" x14ac:dyDescent="0.2">
      <c r="A366">
        <v>5495</v>
      </c>
      <c r="B366" t="s">
        <v>497</v>
      </c>
      <c r="C366" t="s">
        <v>729</v>
      </c>
      <c r="D366" t="s">
        <v>977</v>
      </c>
      <c r="E366" t="s">
        <v>297</v>
      </c>
      <c r="F366" t="s">
        <v>678</v>
      </c>
      <c r="G366">
        <v>9</v>
      </c>
      <c r="H366" t="s">
        <v>45</v>
      </c>
      <c r="I366" t="s">
        <v>45</v>
      </c>
      <c r="J366" t="s">
        <v>621</v>
      </c>
      <c r="K366" t="str">
        <f>INDEX(PUNT_SeasonAVG!I:I,MATCH($B366,PUNT_SeasonAVG!$I:$I,0))</f>
        <v>Willy Hernangomez</v>
      </c>
      <c r="L366" t="str">
        <f>INDEX(PUNT_SeasonAVG!K:K,MATCH($B366,PUNT_SeasonAVG!$I:$I,0))</f>
        <v>CHA</v>
      </c>
      <c r="M366" s="5">
        <f>INDEX(PUNT_SeasonAVG!B:B,MATCH($B366,PUNT_SeasonAVG!$I:$I,0))</f>
        <v>382</v>
      </c>
      <c r="N366" s="5">
        <f>INDEX(PUNT_L10gamesAVG!B:B,MATCH($B366,PUNT_L10gamesAVG!$I:$I,0))</f>
        <v>381</v>
      </c>
      <c r="O366" s="5">
        <f>INDEX(PUNT_L5gamesAVG!B:B,MATCH($B366,PUNT_L5gamesAVG!$I:$I,0))</f>
        <v>411</v>
      </c>
    </row>
    <row r="367" spans="1:15" x14ac:dyDescent="0.2">
      <c r="A367">
        <v>5641</v>
      </c>
      <c r="B367" t="s">
        <v>508</v>
      </c>
      <c r="C367" t="s">
        <v>626</v>
      </c>
      <c r="D367" t="s">
        <v>1009</v>
      </c>
      <c r="E367" t="s">
        <v>301</v>
      </c>
      <c r="F367" t="s">
        <v>636</v>
      </c>
      <c r="G367">
        <v>7</v>
      </c>
      <c r="H367" t="s">
        <v>633</v>
      </c>
      <c r="I367" t="s">
        <v>259</v>
      </c>
      <c r="J367" t="s">
        <v>621</v>
      </c>
      <c r="K367" t="str">
        <f>INDEX(PUNT_SeasonAVG!I:I,MATCH($B367,PUNT_SeasonAVG!$I:$I,0))</f>
        <v>Thon Maker</v>
      </c>
      <c r="L367" t="str">
        <f>INDEX(PUNT_SeasonAVG!K:K,MATCH($B367,PUNT_SeasonAVG!$I:$I,0))</f>
        <v>DET</v>
      </c>
      <c r="M367" s="5">
        <f>INDEX(PUNT_SeasonAVG!B:B,MATCH($B367,PUNT_SeasonAVG!$I:$I,0))</f>
        <v>373</v>
      </c>
      <c r="N367" s="5">
        <f>INDEX(PUNT_L10gamesAVG!B:B,MATCH($B367,PUNT_L10gamesAVG!$I:$I,0))</f>
        <v>382</v>
      </c>
      <c r="O367" s="5">
        <f>INDEX(PUNT_L5gamesAVG!B:B,MATCH($B367,PUNT_L5gamesAVG!$I:$I,0))</f>
        <v>430</v>
      </c>
    </row>
    <row r="368" spans="1:15" x14ac:dyDescent="0.2">
      <c r="A368">
        <v>6065</v>
      </c>
      <c r="B368" t="s">
        <v>533</v>
      </c>
      <c r="C368" t="s">
        <v>657</v>
      </c>
      <c r="D368" t="s">
        <v>1234</v>
      </c>
      <c r="E368" t="s">
        <v>312</v>
      </c>
      <c r="F368" t="s">
        <v>694</v>
      </c>
      <c r="G368">
        <v>18</v>
      </c>
      <c r="H368" t="s">
        <v>258</v>
      </c>
      <c r="I368" t="s">
        <v>258</v>
      </c>
      <c r="J368" t="s">
        <v>621</v>
      </c>
      <c r="K368" t="str">
        <f>INDEX(PUNT_SeasonAVG!I:I,MATCH($B368,PUNT_SeasonAVG!$I:$I,0))</f>
        <v>Shake Milton</v>
      </c>
      <c r="L368" t="str">
        <f>INDEX(PUNT_SeasonAVG!K:K,MATCH($B368,PUNT_SeasonAVG!$I:$I,0))</f>
        <v>PHI</v>
      </c>
      <c r="M368" s="5">
        <f>INDEX(PUNT_SeasonAVG!B:B,MATCH($B368,PUNT_SeasonAVG!$I:$I,0))</f>
        <v>385</v>
      </c>
      <c r="N368" s="5">
        <f>INDEX(PUNT_L10gamesAVG!B:B,MATCH($B368,PUNT_L10gamesAVG!$I:$I,0))</f>
        <v>383</v>
      </c>
      <c r="O368" s="5">
        <f>INDEX(PUNT_L5gamesAVG!B:B,MATCH($B368,PUNT_L5gamesAVG!$I:$I,0))</f>
        <v>395</v>
      </c>
    </row>
    <row r="369" spans="1:15" x14ac:dyDescent="0.2">
      <c r="A369">
        <v>5635</v>
      </c>
      <c r="B369" t="s">
        <v>1002</v>
      </c>
      <c r="C369" t="s">
        <v>654</v>
      </c>
      <c r="D369" t="s">
        <v>1003</v>
      </c>
      <c r="E369" t="s">
        <v>333</v>
      </c>
      <c r="F369" t="s">
        <v>650</v>
      </c>
      <c r="G369">
        <v>17</v>
      </c>
      <c r="H369" t="s">
        <v>633</v>
      </c>
      <c r="I369" t="s">
        <v>259</v>
      </c>
      <c r="J369" t="s">
        <v>621</v>
      </c>
      <c r="K369" t="str">
        <f>INDEX(PUNT_SeasonAVG!I:I,MATCH($B369,PUNT_SeasonAVG!$I:$I,0))</f>
        <v>Dragan Bender</v>
      </c>
      <c r="L369" t="str">
        <f>INDEX(PUNT_SeasonAVG!K:K,MATCH($B369,PUNT_SeasonAVG!$I:$I,0))</f>
        <v>MIL</v>
      </c>
      <c r="M369" s="5">
        <f>INDEX(PUNT_SeasonAVG!B:B,MATCH($B369,PUNT_SeasonAVG!$I:$I,0))</f>
        <v>386</v>
      </c>
      <c r="N369" s="5">
        <f>INDEX(PUNT_L10gamesAVG!B:B,MATCH($B369,PUNT_L10gamesAVG!$I:$I,0))</f>
        <v>384</v>
      </c>
      <c r="O369" s="5">
        <f>INDEX(PUNT_L5gamesAVG!B:B,MATCH($B369,PUNT_L5gamesAVG!$I:$I,0))</f>
        <v>380</v>
      </c>
    </row>
    <row r="370" spans="1:15" x14ac:dyDescent="0.2">
      <c r="A370">
        <v>6247</v>
      </c>
      <c r="B370" t="s">
        <v>1457</v>
      </c>
      <c r="C370" t="s">
        <v>654</v>
      </c>
      <c r="D370" t="s">
        <v>1458</v>
      </c>
      <c r="E370" t="s">
        <v>291</v>
      </c>
      <c r="F370" t="s">
        <v>708</v>
      </c>
      <c r="G370">
        <v>20</v>
      </c>
      <c r="H370" t="s">
        <v>45</v>
      </c>
      <c r="I370" t="s">
        <v>45</v>
      </c>
      <c r="J370" t="s">
        <v>621</v>
      </c>
      <c r="K370" t="str">
        <f>INDEX(PUNT_SeasonAVG!I:I,MATCH($B370,PUNT_SeasonAVG!$I:$I,0))</f>
        <v>Dewan Hernandez</v>
      </c>
      <c r="L370" t="str">
        <f>INDEX(PUNT_SeasonAVG!K:K,MATCH($B370,PUNT_SeasonAVG!$I:$I,0))</f>
        <v>TOR</v>
      </c>
      <c r="M370" s="5">
        <f>INDEX(PUNT_SeasonAVG!B:B,MATCH($B370,PUNT_SeasonAVG!$I:$I,0))</f>
        <v>387</v>
      </c>
      <c r="N370" s="5">
        <f>INDEX(PUNT_L10gamesAVG!B:B,MATCH($B370,PUNT_L10gamesAVG!$I:$I,0))</f>
        <v>385</v>
      </c>
      <c r="O370" s="5">
        <f>INDEX(PUNT_L5gamesAVG!B:B,MATCH($B370,PUNT_L5gamesAVG!$I:$I,0))</f>
        <v>381</v>
      </c>
    </row>
    <row r="371" spans="1:15" x14ac:dyDescent="0.2">
      <c r="A371">
        <v>6228</v>
      </c>
      <c r="B371" t="s">
        <v>588</v>
      </c>
      <c r="C371" t="s">
        <v>623</v>
      </c>
      <c r="D371" t="s">
        <v>641</v>
      </c>
      <c r="E371" t="s">
        <v>325</v>
      </c>
      <c r="F371" t="s">
        <v>673</v>
      </c>
      <c r="G371">
        <v>10</v>
      </c>
      <c r="H371" t="s">
        <v>258</v>
      </c>
      <c r="I371" t="s">
        <v>258</v>
      </c>
      <c r="J371" t="s">
        <v>621</v>
      </c>
      <c r="K371" t="str">
        <f>INDEX(PUNT_SeasonAVG!I:I,MATCH($B371,PUNT_SeasonAVG!$I:$I,0))</f>
        <v>Justin James</v>
      </c>
      <c r="L371" t="str">
        <f>INDEX(PUNT_SeasonAVG!K:K,MATCH($B371,PUNT_SeasonAVG!$I:$I,0))</f>
        <v>SAC</v>
      </c>
      <c r="M371" s="5">
        <f>INDEX(PUNT_SeasonAVG!B:B,MATCH($B371,PUNT_SeasonAVG!$I:$I,0))</f>
        <v>388</v>
      </c>
      <c r="N371" s="5">
        <f>INDEX(PUNT_L10gamesAVG!B:B,MATCH($B371,PUNT_L10gamesAVG!$I:$I,0))</f>
        <v>386</v>
      </c>
      <c r="O371" s="5">
        <f>INDEX(PUNT_L5gamesAVG!B:B,MATCH($B371,PUNT_L5gamesAVG!$I:$I,0))</f>
        <v>340</v>
      </c>
    </row>
    <row r="372" spans="1:15" x14ac:dyDescent="0.2">
      <c r="A372">
        <v>5830</v>
      </c>
      <c r="B372" t="s">
        <v>557</v>
      </c>
      <c r="C372" t="s">
        <v>654</v>
      </c>
      <c r="D372" t="s">
        <v>1099</v>
      </c>
      <c r="E372" t="s">
        <v>333</v>
      </c>
      <c r="F372" t="s">
        <v>650</v>
      </c>
      <c r="G372">
        <v>5</v>
      </c>
      <c r="H372" t="s">
        <v>259</v>
      </c>
      <c r="I372" t="s">
        <v>259</v>
      </c>
      <c r="J372" t="s">
        <v>621</v>
      </c>
      <c r="K372" t="str">
        <f>INDEX(PUNT_SeasonAVG!I:I,MATCH($B372,PUNT_SeasonAVG!$I:$I,0))</f>
        <v>D.J. Wilson</v>
      </c>
      <c r="L372" t="str">
        <f>INDEX(PUNT_SeasonAVG!K:K,MATCH($B372,PUNT_SeasonAVG!$I:$I,0))</f>
        <v>MIL</v>
      </c>
      <c r="M372" s="5">
        <f>INDEX(PUNT_SeasonAVG!B:B,MATCH($B372,PUNT_SeasonAVG!$I:$I,0))</f>
        <v>389</v>
      </c>
      <c r="N372" s="5">
        <f>INDEX(PUNT_L10gamesAVG!B:B,MATCH($B372,PUNT_L10gamesAVG!$I:$I,0))</f>
        <v>388</v>
      </c>
      <c r="O372" s="5">
        <f>INDEX(PUNT_L5gamesAVG!B:B,MATCH($B372,PUNT_L5gamesAVG!$I:$I,0))</f>
        <v>374</v>
      </c>
    </row>
    <row r="373" spans="1:15" x14ac:dyDescent="0.2">
      <c r="A373">
        <v>6051</v>
      </c>
      <c r="B373" t="s">
        <v>535</v>
      </c>
      <c r="C373" t="s">
        <v>681</v>
      </c>
      <c r="D373" t="s">
        <v>1218</v>
      </c>
      <c r="E373" t="s">
        <v>306</v>
      </c>
      <c r="F373" t="s">
        <v>715</v>
      </c>
      <c r="G373">
        <v>0</v>
      </c>
      <c r="H373" t="s">
        <v>259</v>
      </c>
      <c r="I373" t="s">
        <v>259</v>
      </c>
      <c r="J373" t="s">
        <v>621</v>
      </c>
      <c r="K373" t="str">
        <f>INDEX(PUNT_SeasonAVG!I:I,MATCH($B373,PUNT_SeasonAVG!$I:$I,0))</f>
        <v>Rodions Kurucs</v>
      </c>
      <c r="L373" t="str">
        <f>INDEX(PUNT_SeasonAVG!K:K,MATCH($B373,PUNT_SeasonAVG!$I:$I,0))</f>
        <v>BKN</v>
      </c>
      <c r="M373" s="5">
        <f>INDEX(PUNT_SeasonAVG!B:B,MATCH($B373,PUNT_SeasonAVG!$I:$I,0))</f>
        <v>390</v>
      </c>
      <c r="N373" s="5">
        <f>INDEX(PUNT_L10gamesAVG!B:B,MATCH($B373,PUNT_L10gamesAVG!$I:$I,0))</f>
        <v>389</v>
      </c>
      <c r="O373" s="5">
        <f>INDEX(PUNT_L5gamesAVG!B:B,MATCH($B373,PUNT_L5gamesAVG!$I:$I,0))</f>
        <v>370</v>
      </c>
    </row>
    <row r="374" spans="1:15" x14ac:dyDescent="0.2">
      <c r="A374">
        <v>6314</v>
      </c>
      <c r="B374" t="s">
        <v>1552</v>
      </c>
      <c r="C374" t="s">
        <v>657</v>
      </c>
      <c r="D374" t="s">
        <v>1553</v>
      </c>
      <c r="E374" t="s">
        <v>291</v>
      </c>
      <c r="F374" t="s">
        <v>708</v>
      </c>
      <c r="G374">
        <v>2</v>
      </c>
      <c r="H374" t="s">
        <v>258</v>
      </c>
      <c r="I374" t="s">
        <v>258</v>
      </c>
      <c r="J374" t="s">
        <v>621</v>
      </c>
      <c r="K374" t="str">
        <f>INDEX(PUNT_SeasonAVG!I:I,MATCH($B374,PUNT_SeasonAVG!$I:$I,0))</f>
        <v>Shamorie Ponds</v>
      </c>
      <c r="L374" t="str">
        <f>INDEX(PUNT_SeasonAVG!K:K,MATCH($B374,PUNT_SeasonAVG!$I:$I,0))</f>
        <v>TOR</v>
      </c>
      <c r="M374" s="5">
        <f>INDEX(PUNT_SeasonAVG!B:B,MATCH($B374,PUNT_SeasonAVG!$I:$I,0))</f>
        <v>391</v>
      </c>
      <c r="N374" s="5">
        <f>INDEX(PUNT_L10gamesAVG!B:B,MATCH($B374,PUNT_L10gamesAVG!$I:$I,0))</f>
        <v>390</v>
      </c>
      <c r="O374" s="5">
        <f>INDEX(PUNT_L5gamesAVG!B:B,MATCH($B374,PUNT_L5gamesAVG!$I:$I,0))</f>
        <v>384</v>
      </c>
    </row>
    <row r="375" spans="1:15" x14ac:dyDescent="0.2">
      <c r="A375">
        <v>6025</v>
      </c>
      <c r="B375" t="s">
        <v>539</v>
      </c>
      <c r="C375" t="s">
        <v>676</v>
      </c>
      <c r="D375" t="s">
        <v>870</v>
      </c>
      <c r="E375" t="s">
        <v>328</v>
      </c>
      <c r="F375" t="s">
        <v>711</v>
      </c>
      <c r="G375">
        <v>1</v>
      </c>
      <c r="H375" t="s">
        <v>259</v>
      </c>
      <c r="I375" t="s">
        <v>259</v>
      </c>
      <c r="J375" t="s">
        <v>621</v>
      </c>
      <c r="K375" t="str">
        <f>INDEX(PUNT_SeasonAVG!I:I,MATCH($B375,PUNT_SeasonAVG!$I:$I,0))</f>
        <v>Michael Porter Jr.</v>
      </c>
      <c r="L375" t="str">
        <f>INDEX(PUNT_SeasonAVG!K:K,MATCH($B375,PUNT_SeasonAVG!$I:$I,0))</f>
        <v>DEN</v>
      </c>
      <c r="M375" s="5">
        <f>INDEX(PUNT_SeasonAVG!B:B,MATCH($B375,PUNT_SeasonAVG!$I:$I,0))</f>
        <v>392</v>
      </c>
      <c r="N375" s="5">
        <f>INDEX(PUNT_L10gamesAVG!B:B,MATCH($B375,PUNT_L10gamesAVG!$I:$I,0))</f>
        <v>391</v>
      </c>
      <c r="O375" s="5">
        <f>INDEX(PUNT_L5gamesAVG!B:B,MATCH($B375,PUNT_L5gamesAVG!$I:$I,0))</f>
        <v>376</v>
      </c>
    </row>
    <row r="376" spans="1:15" x14ac:dyDescent="0.2">
      <c r="A376">
        <v>6275</v>
      </c>
      <c r="B376" t="s">
        <v>537</v>
      </c>
      <c r="C376" t="s">
        <v>45</v>
      </c>
      <c r="D376" t="s">
        <v>972</v>
      </c>
      <c r="E376" t="s">
        <v>297</v>
      </c>
      <c r="F376" t="s">
        <v>678</v>
      </c>
      <c r="G376">
        <v>10</v>
      </c>
      <c r="H376" t="s">
        <v>258</v>
      </c>
      <c r="I376" t="s">
        <v>258</v>
      </c>
      <c r="J376" t="s">
        <v>621</v>
      </c>
      <c r="K376" t="str">
        <f>INDEX(PUNT_SeasonAVG!I:I,MATCH($B376,PUNT_SeasonAVG!$I:$I,0))</f>
        <v>Caleb Martin</v>
      </c>
      <c r="L376" t="str">
        <f>INDEX(PUNT_SeasonAVG!K:K,MATCH($B376,PUNT_SeasonAVG!$I:$I,0))</f>
        <v>CHA</v>
      </c>
      <c r="M376" s="5">
        <f>INDEX(PUNT_SeasonAVG!B:B,MATCH($B376,PUNT_SeasonAVG!$I:$I,0))</f>
        <v>393</v>
      </c>
      <c r="N376" s="5">
        <f>INDEX(PUNT_L10gamesAVG!B:B,MATCH($B376,PUNT_L10gamesAVG!$I:$I,0))</f>
        <v>392</v>
      </c>
      <c r="O376" s="5">
        <f>INDEX(PUNT_L5gamesAVG!B:B,MATCH($B376,PUNT_L5gamesAVG!$I:$I,0))</f>
        <v>385</v>
      </c>
    </row>
    <row r="377" spans="1:15" x14ac:dyDescent="0.2">
      <c r="A377">
        <v>6219</v>
      </c>
      <c r="B377" t="s">
        <v>552</v>
      </c>
      <c r="C377" t="s">
        <v>638</v>
      </c>
      <c r="D377" t="s">
        <v>1420</v>
      </c>
      <c r="E377" t="s">
        <v>306</v>
      </c>
      <c r="F377" t="s">
        <v>715</v>
      </c>
      <c r="G377">
        <v>33</v>
      </c>
      <c r="H377" t="s">
        <v>45</v>
      </c>
      <c r="I377" t="s">
        <v>45</v>
      </c>
      <c r="J377" t="s">
        <v>621</v>
      </c>
      <c r="K377" t="str">
        <f>INDEX(PUNT_SeasonAVG!I:I,MATCH($B377,PUNT_SeasonAVG!$I:$I,0))</f>
        <v>Nicolas Claxton</v>
      </c>
      <c r="L377" t="str">
        <f>INDEX(PUNT_SeasonAVG!K:K,MATCH($B377,PUNT_SeasonAVG!$I:$I,0))</f>
        <v>BKN</v>
      </c>
      <c r="M377" s="5">
        <f>INDEX(PUNT_SeasonAVG!B:B,MATCH($B377,PUNT_SeasonAVG!$I:$I,0))</f>
        <v>394</v>
      </c>
      <c r="N377" s="5">
        <f>INDEX(PUNT_L10gamesAVG!B:B,MATCH($B377,PUNT_L10gamesAVG!$I:$I,0))</f>
        <v>393</v>
      </c>
      <c r="O377" s="5">
        <f>INDEX(PUNT_L5gamesAVG!B:B,MATCH($B377,PUNT_L5gamesAVG!$I:$I,0))</f>
        <v>382</v>
      </c>
    </row>
    <row r="378" spans="1:15" x14ac:dyDescent="0.2">
      <c r="A378">
        <v>6268</v>
      </c>
      <c r="B378" t="s">
        <v>540</v>
      </c>
      <c r="C378" t="s">
        <v>626</v>
      </c>
      <c r="D378" t="s">
        <v>1487</v>
      </c>
      <c r="E378" t="s">
        <v>313</v>
      </c>
      <c r="F378" t="s">
        <v>788</v>
      </c>
      <c r="G378">
        <v>99</v>
      </c>
      <c r="H378" t="s">
        <v>45</v>
      </c>
      <c r="I378" t="s">
        <v>45</v>
      </c>
      <c r="J378" t="s">
        <v>621</v>
      </c>
      <c r="K378" t="str">
        <f>INDEX(PUNT_SeasonAVG!I:I,MATCH($B378,PUNT_SeasonAVG!$I:$I,0))</f>
        <v>Tacko Fall</v>
      </c>
      <c r="L378" t="str">
        <f>INDEX(PUNT_SeasonAVG!K:K,MATCH($B378,PUNT_SeasonAVG!$I:$I,0))</f>
        <v>BOS</v>
      </c>
      <c r="M378" s="5">
        <f>INDEX(PUNT_SeasonAVG!B:B,MATCH($B378,PUNT_SeasonAVG!$I:$I,0))</f>
        <v>395</v>
      </c>
      <c r="N378" s="5">
        <f>INDEX(PUNT_L10gamesAVG!B:B,MATCH($B378,PUNT_L10gamesAVG!$I:$I,0))</f>
        <v>394</v>
      </c>
      <c r="O378" s="5">
        <f>INDEX(PUNT_L5gamesAVG!B:B,MATCH($B378,PUNT_L5gamesAVG!$I:$I,0))</f>
        <v>390</v>
      </c>
    </row>
    <row r="379" spans="1:15" x14ac:dyDescent="0.2">
      <c r="A379">
        <v>6293</v>
      </c>
      <c r="B379" t="s">
        <v>544</v>
      </c>
      <c r="C379" t="s">
        <v>45</v>
      </c>
      <c r="D379" t="s">
        <v>933</v>
      </c>
      <c r="E379" t="s">
        <v>330</v>
      </c>
      <c r="F379" t="s">
        <v>619</v>
      </c>
      <c r="G379">
        <v>4</v>
      </c>
      <c r="H379" t="s">
        <v>259</v>
      </c>
      <c r="I379" t="s">
        <v>259</v>
      </c>
      <c r="J379" t="s">
        <v>621</v>
      </c>
      <c r="K379" t="str">
        <f>INDEX(PUNT_SeasonAVG!I:I,MATCH($B379,PUNT_SeasonAVG!$I:$I,0))</f>
        <v>Charlie Brown</v>
      </c>
      <c r="L379" t="str">
        <f>INDEX(PUNT_SeasonAVG!K:K,MATCH($B379,PUNT_SeasonAVG!$I:$I,0))</f>
        <v>ATL</v>
      </c>
      <c r="M379" s="5">
        <f>INDEX(PUNT_SeasonAVG!B:B,MATCH($B379,PUNT_SeasonAVG!$I:$I,0))</f>
        <v>396</v>
      </c>
      <c r="N379" s="5">
        <f>INDEX(PUNT_L10gamesAVG!B:B,MATCH($B379,PUNT_L10gamesAVG!$I:$I,0))</f>
        <v>395</v>
      </c>
      <c r="O379" s="5">
        <f>INDEX(PUNT_L5gamesAVG!B:B,MATCH($B379,PUNT_L5gamesAVG!$I:$I,0))</f>
        <v>391</v>
      </c>
    </row>
    <row r="380" spans="1:15" x14ac:dyDescent="0.2">
      <c r="A380">
        <v>6267</v>
      </c>
      <c r="B380" t="s">
        <v>1485</v>
      </c>
      <c r="C380" t="s">
        <v>676</v>
      </c>
      <c r="D380" t="s">
        <v>1486</v>
      </c>
      <c r="E380" t="s">
        <v>298</v>
      </c>
      <c r="F380" t="s">
        <v>644</v>
      </c>
      <c r="G380">
        <v>28</v>
      </c>
      <c r="H380" t="s">
        <v>258</v>
      </c>
      <c r="I380" t="s">
        <v>258</v>
      </c>
      <c r="J380" t="s">
        <v>621</v>
      </c>
      <c r="K380" t="str">
        <f>INDEX(PUNT_SeasonAVG!I:I,MATCH($B380,PUNT_SeasonAVG!$I:$I,0))</f>
        <v>Max Strus</v>
      </c>
      <c r="L380" t="str">
        <f>INDEX(PUNT_SeasonAVG!K:K,MATCH($B380,PUNT_SeasonAVG!$I:$I,0))</f>
        <v>CHI</v>
      </c>
      <c r="M380" s="5">
        <f>INDEX(PUNT_SeasonAVG!B:B,MATCH($B380,PUNT_SeasonAVG!$I:$I,0))</f>
        <v>397</v>
      </c>
      <c r="N380" s="5">
        <f>INDEX(PUNT_L10gamesAVG!B:B,MATCH($B380,PUNT_L10gamesAVG!$I:$I,0))</f>
        <v>396</v>
      </c>
      <c r="O380" s="5">
        <f>INDEX(PUNT_L5gamesAVG!B:B,MATCH($B380,PUNT_L5gamesAVG!$I:$I,0))</f>
        <v>392</v>
      </c>
    </row>
    <row r="381" spans="1:15" x14ac:dyDescent="0.2">
      <c r="A381">
        <v>6269</v>
      </c>
      <c r="B381" t="s">
        <v>563</v>
      </c>
      <c r="C381" t="s">
        <v>623</v>
      </c>
      <c r="D381" t="s">
        <v>684</v>
      </c>
      <c r="E381" t="s">
        <v>313</v>
      </c>
      <c r="F381" t="s">
        <v>788</v>
      </c>
      <c r="G381">
        <v>43</v>
      </c>
      <c r="H381" t="s">
        <v>258</v>
      </c>
      <c r="I381" t="s">
        <v>258</v>
      </c>
      <c r="J381" t="s">
        <v>621</v>
      </c>
      <c r="K381" t="str">
        <f>INDEX(PUNT_SeasonAVG!I:I,MATCH($B381,PUNT_SeasonAVG!$I:$I,0))</f>
        <v>Javonte Green</v>
      </c>
      <c r="L381" t="str">
        <f>INDEX(PUNT_SeasonAVG!K:K,MATCH($B381,PUNT_SeasonAVG!$I:$I,0))</f>
        <v>BOS</v>
      </c>
      <c r="M381" s="5">
        <f>INDEX(PUNT_SeasonAVG!B:B,MATCH($B381,PUNT_SeasonAVG!$I:$I,0))</f>
        <v>403</v>
      </c>
      <c r="N381" s="5">
        <f>INDEX(PUNT_L10gamesAVG!B:B,MATCH($B381,PUNT_L10gamesAVG!$I:$I,0))</f>
        <v>397</v>
      </c>
      <c r="O381" s="5">
        <f>INDEX(PUNT_L5gamesAVG!B:B,MATCH($B381,PUNT_L5gamesAVG!$I:$I,0))</f>
        <v>353</v>
      </c>
    </row>
    <row r="382" spans="1:15" x14ac:dyDescent="0.2">
      <c r="A382">
        <v>5681</v>
      </c>
      <c r="B382" t="s">
        <v>549</v>
      </c>
      <c r="C382" t="s">
        <v>258</v>
      </c>
      <c r="D382" t="s">
        <v>1040</v>
      </c>
      <c r="E382" t="s">
        <v>321</v>
      </c>
      <c r="F382" t="s">
        <v>718</v>
      </c>
      <c r="G382">
        <v>31</v>
      </c>
      <c r="H382" t="s">
        <v>259</v>
      </c>
      <c r="I382" t="s">
        <v>259</v>
      </c>
      <c r="J382" t="s">
        <v>621</v>
      </c>
      <c r="K382" t="str">
        <f>INDEX(PUNT_SeasonAVG!I:I,MATCH($B382,PUNT_SeasonAVG!$I:$I,0))</f>
        <v>Georges Niang</v>
      </c>
      <c r="L382" t="str">
        <f>INDEX(PUNT_SeasonAVG!K:K,MATCH($B382,PUNT_SeasonAVG!$I:$I,0))</f>
        <v>UTA</v>
      </c>
      <c r="M382" s="5">
        <f>INDEX(PUNT_SeasonAVG!B:B,MATCH($B382,PUNT_SeasonAVG!$I:$I,0))</f>
        <v>377</v>
      </c>
      <c r="N382" s="5">
        <f>INDEX(PUNT_L10gamesAVG!B:B,MATCH($B382,PUNT_L10gamesAVG!$I:$I,0))</f>
        <v>398</v>
      </c>
      <c r="O382" s="5">
        <f>INDEX(PUNT_L5gamesAVG!B:B,MATCH($B382,PUNT_L5gamesAVG!$I:$I,0))</f>
        <v>350</v>
      </c>
    </row>
    <row r="383" spans="1:15" x14ac:dyDescent="0.2">
      <c r="A383">
        <v>5316</v>
      </c>
      <c r="B383" t="s">
        <v>910</v>
      </c>
      <c r="C383" t="s">
        <v>654</v>
      </c>
      <c r="D383" t="s">
        <v>911</v>
      </c>
      <c r="E383" t="s">
        <v>321</v>
      </c>
      <c r="F383" t="s">
        <v>718</v>
      </c>
      <c r="G383">
        <v>11</v>
      </c>
      <c r="H383" t="s">
        <v>258</v>
      </c>
      <c r="I383" t="s">
        <v>258</v>
      </c>
      <c r="J383" t="s">
        <v>621</v>
      </c>
      <c r="K383" t="str">
        <f>INDEX(PUNT_SeasonAVG!I:I,MATCH($B383,PUNT_SeasonAVG!$I:$I,0))</f>
        <v>Dante Exum</v>
      </c>
      <c r="L383" t="str">
        <f>INDEX(PUNT_SeasonAVG!K:K,MATCH($B383,PUNT_SeasonAVG!$I:$I,0))</f>
        <v>UTA</v>
      </c>
      <c r="M383" s="5">
        <f>INDEX(PUNT_SeasonAVG!B:B,MATCH($B383,PUNT_SeasonAVG!$I:$I,0))</f>
        <v>398</v>
      </c>
      <c r="N383" s="5">
        <f>INDEX(PUNT_L10gamesAVG!B:B,MATCH($B383,PUNT_L10gamesAVG!$I:$I,0))</f>
        <v>399</v>
      </c>
      <c r="O383" s="5">
        <f>INDEX(PUNT_L5gamesAVG!B:B,MATCH($B383,PUNT_L5gamesAVG!$I:$I,0))</f>
        <v>398</v>
      </c>
    </row>
    <row r="384" spans="1:15" x14ac:dyDescent="0.2">
      <c r="A384">
        <v>6260</v>
      </c>
      <c r="B384" t="s">
        <v>538</v>
      </c>
      <c r="C384" t="s">
        <v>617</v>
      </c>
      <c r="D384" t="s">
        <v>1477</v>
      </c>
      <c r="E384" t="s">
        <v>313</v>
      </c>
      <c r="F384" t="s">
        <v>788</v>
      </c>
      <c r="G384">
        <v>77</v>
      </c>
      <c r="H384" t="s">
        <v>45</v>
      </c>
      <c r="I384" t="s">
        <v>45</v>
      </c>
      <c r="J384" t="s">
        <v>621</v>
      </c>
      <c r="K384" t="str">
        <f>INDEX(PUNT_SeasonAVG!I:I,MATCH($B384,PUNT_SeasonAVG!$I:$I,0))</f>
        <v>Vincent Poirier</v>
      </c>
      <c r="L384" t="str">
        <f>INDEX(PUNT_SeasonAVG!K:K,MATCH($B384,PUNT_SeasonAVG!$I:$I,0))</f>
        <v>BOS</v>
      </c>
      <c r="M384" s="5">
        <f>INDEX(PUNT_SeasonAVG!B:B,MATCH($B384,PUNT_SeasonAVG!$I:$I,0))</f>
        <v>399</v>
      </c>
      <c r="N384" s="5">
        <f>INDEX(PUNT_L10gamesAVG!B:B,MATCH($B384,PUNT_L10gamesAVG!$I:$I,0))</f>
        <v>400</v>
      </c>
      <c r="O384" s="5">
        <f>INDEX(PUNT_L5gamesAVG!B:B,MATCH($B384,PUNT_L5gamesAVG!$I:$I,0))</f>
        <v>387</v>
      </c>
    </row>
    <row r="385" spans="1:15" x14ac:dyDescent="0.2">
      <c r="A385">
        <v>5882</v>
      </c>
      <c r="B385" t="s">
        <v>548</v>
      </c>
      <c r="C385" t="s">
        <v>623</v>
      </c>
      <c r="D385" t="s">
        <v>1151</v>
      </c>
      <c r="E385" t="s">
        <v>692</v>
      </c>
      <c r="F385" t="s">
        <v>35</v>
      </c>
      <c r="G385">
        <v>15</v>
      </c>
      <c r="H385" t="s">
        <v>259</v>
      </c>
      <c r="I385" t="s">
        <v>259</v>
      </c>
      <c r="J385" t="s">
        <v>621</v>
      </c>
      <c r="K385" t="str">
        <f>INDEX(PUNT_SeasonAVG!I:I,MATCH($B385,PUNT_SeasonAVG!$I:$I,0))</f>
        <v>Johnathan Motley</v>
      </c>
      <c r="L385" t="str">
        <f>INDEX(PUNT_SeasonAVG!K:K,MATCH($B385,PUNT_SeasonAVG!$I:$I,0))</f>
        <v>LAC</v>
      </c>
      <c r="M385" s="5">
        <f>INDEX(PUNT_SeasonAVG!B:B,MATCH($B385,PUNT_SeasonAVG!$I:$I,0))</f>
        <v>400</v>
      </c>
      <c r="N385" s="5">
        <f>INDEX(PUNT_L10gamesAVG!B:B,MATCH($B385,PUNT_L10gamesAVG!$I:$I,0))</f>
        <v>401</v>
      </c>
      <c r="O385" s="5">
        <f>INDEX(PUNT_L5gamesAVG!B:B,MATCH($B385,PUNT_L5gamesAVG!$I:$I,0))</f>
        <v>399</v>
      </c>
    </row>
    <row r="386" spans="1:15" x14ac:dyDescent="0.2">
      <c r="A386">
        <v>4300</v>
      </c>
      <c r="B386" t="s">
        <v>545</v>
      </c>
      <c r="C386" t="s">
        <v>623</v>
      </c>
      <c r="D386" t="s">
        <v>727</v>
      </c>
      <c r="E386" t="s">
        <v>295</v>
      </c>
      <c r="F386" t="s">
        <v>42</v>
      </c>
      <c r="G386">
        <v>10</v>
      </c>
      <c r="H386" t="s">
        <v>259</v>
      </c>
      <c r="I386" t="s">
        <v>259</v>
      </c>
      <c r="J386" t="s">
        <v>621</v>
      </c>
      <c r="K386" t="str">
        <f>INDEX(PUNT_SeasonAVG!I:I,MATCH($B386,PUNT_SeasonAVG!$I:$I,0))</f>
        <v>Jared Dudley</v>
      </c>
      <c r="L386" t="str">
        <f>INDEX(PUNT_SeasonAVG!K:K,MATCH($B386,PUNT_SeasonAVG!$I:$I,0))</f>
        <v>LAL</v>
      </c>
      <c r="M386" s="5">
        <f>INDEX(PUNT_SeasonAVG!B:B,MATCH($B386,PUNT_SeasonAVG!$I:$I,0))</f>
        <v>401</v>
      </c>
      <c r="N386" s="5">
        <f>INDEX(PUNT_L10gamesAVG!B:B,MATCH($B386,PUNT_L10gamesAVG!$I:$I,0))</f>
        <v>402</v>
      </c>
      <c r="O386" s="5">
        <f>INDEX(PUNT_L5gamesAVG!B:B,MATCH($B386,PUNT_L5gamesAVG!$I:$I,0))</f>
        <v>388</v>
      </c>
    </row>
    <row r="387" spans="1:15" x14ac:dyDescent="0.2">
      <c r="A387">
        <v>6290</v>
      </c>
      <c r="B387" t="s">
        <v>1512</v>
      </c>
      <c r="C387" t="s">
        <v>762</v>
      </c>
      <c r="D387" t="s">
        <v>1513</v>
      </c>
      <c r="E387" t="s">
        <v>291</v>
      </c>
      <c r="F387" t="s">
        <v>708</v>
      </c>
      <c r="G387">
        <v>12</v>
      </c>
      <c r="H387" t="s">
        <v>259</v>
      </c>
      <c r="I387" t="s">
        <v>259</v>
      </c>
      <c r="J387" t="s">
        <v>621</v>
      </c>
      <c r="K387" t="str">
        <f>INDEX(PUNT_SeasonAVG!I:I,MATCH($B387,PUNT_SeasonAVG!$I:$I,0))</f>
        <v>OShae Brissett</v>
      </c>
      <c r="L387" t="str">
        <f>INDEX(PUNT_SeasonAVG!K:K,MATCH($B387,PUNT_SeasonAVG!$I:$I,0))</f>
        <v>TOR</v>
      </c>
      <c r="M387" s="5">
        <f>INDEX(PUNT_SeasonAVG!B:B,MATCH($B387,PUNT_SeasonAVG!$I:$I,0))</f>
        <v>402</v>
      </c>
      <c r="N387" s="5">
        <f>INDEX(PUNT_L10gamesAVG!B:B,MATCH($B387,PUNT_L10gamesAVG!$I:$I,0))</f>
        <v>403</v>
      </c>
      <c r="O387" s="5">
        <f>INDEX(PUNT_L5gamesAVG!B:B,MATCH($B387,PUNT_L5gamesAVG!$I:$I,0))</f>
        <v>401</v>
      </c>
    </row>
    <row r="388" spans="1:15" x14ac:dyDescent="0.2">
      <c r="A388">
        <v>6249</v>
      </c>
      <c r="B388" t="s">
        <v>584</v>
      </c>
      <c r="C388" t="s">
        <v>623</v>
      </c>
      <c r="D388" t="s">
        <v>1461</v>
      </c>
      <c r="E388" t="s">
        <v>327</v>
      </c>
      <c r="F388" t="s">
        <v>632</v>
      </c>
      <c r="G388">
        <v>6</v>
      </c>
      <c r="H388" t="s">
        <v>259</v>
      </c>
      <c r="I388" t="s">
        <v>259</v>
      </c>
      <c r="J388" t="s">
        <v>621</v>
      </c>
      <c r="K388" t="str">
        <f>INDEX(PUNT_SeasonAVG!I:I,MATCH($B388,PUNT_SeasonAVG!$I:$I,0))</f>
        <v>Jaylen Hoard</v>
      </c>
      <c r="L388" t="str">
        <f>INDEX(PUNT_SeasonAVG!K:K,MATCH($B388,PUNT_SeasonAVG!$I:$I,0))</f>
        <v>POR</v>
      </c>
      <c r="M388" s="5">
        <f>INDEX(PUNT_SeasonAVG!B:B,MATCH($B388,PUNT_SeasonAVG!$I:$I,0))</f>
        <v>404</v>
      </c>
      <c r="N388" s="5">
        <f>INDEX(PUNT_L10gamesAVG!B:B,MATCH($B388,PUNT_L10gamesAVG!$I:$I,0))</f>
        <v>404</v>
      </c>
      <c r="O388" s="5">
        <f>INDEX(PUNT_L5gamesAVG!B:B,MATCH($B388,PUNT_L5gamesAVG!$I:$I,0))</f>
        <v>403</v>
      </c>
    </row>
    <row r="389" spans="1:15" x14ac:dyDescent="0.2">
      <c r="A389">
        <v>5564</v>
      </c>
      <c r="B389" t="s">
        <v>578</v>
      </c>
      <c r="C389" t="s">
        <v>676</v>
      </c>
      <c r="D389" t="s">
        <v>860</v>
      </c>
      <c r="E389" t="s">
        <v>291</v>
      </c>
      <c r="F389" t="s">
        <v>708</v>
      </c>
      <c r="G389">
        <v>13</v>
      </c>
      <c r="H389" t="s">
        <v>259</v>
      </c>
      <c r="I389" t="s">
        <v>259</v>
      </c>
      <c r="J389" t="s">
        <v>621</v>
      </c>
      <c r="K389" t="str">
        <f>INDEX(PUNT_SeasonAVG!I:I,MATCH($B389,PUNT_SeasonAVG!$I:$I,0))</f>
        <v>Malcolm Miller</v>
      </c>
      <c r="L389" t="str">
        <f>INDEX(PUNT_SeasonAVG!K:K,MATCH($B389,PUNT_SeasonAVG!$I:$I,0))</f>
        <v>TOR</v>
      </c>
      <c r="M389" s="5">
        <f>INDEX(PUNT_SeasonAVG!B:B,MATCH($B389,PUNT_SeasonAVG!$I:$I,0))</f>
        <v>405</v>
      </c>
      <c r="N389" s="5">
        <f>INDEX(PUNT_L10gamesAVG!B:B,MATCH($B389,PUNT_L10gamesAVG!$I:$I,0))</f>
        <v>405</v>
      </c>
      <c r="O389" s="5">
        <f>INDEX(PUNT_L5gamesAVG!B:B,MATCH($B389,PUNT_L5gamesAVG!$I:$I,0))</f>
        <v>396</v>
      </c>
    </row>
    <row r="390" spans="1:15" x14ac:dyDescent="0.2">
      <c r="A390">
        <v>6256</v>
      </c>
      <c r="B390" t="s">
        <v>1472</v>
      </c>
      <c r="C390" t="s">
        <v>654</v>
      </c>
      <c r="D390" t="s">
        <v>1473</v>
      </c>
      <c r="E390" t="s">
        <v>304</v>
      </c>
      <c r="F390" t="s">
        <v>671</v>
      </c>
      <c r="G390">
        <v>32</v>
      </c>
      <c r="H390" t="s">
        <v>258</v>
      </c>
      <c r="I390" t="s">
        <v>258</v>
      </c>
      <c r="J390" t="s">
        <v>621</v>
      </c>
      <c r="K390" t="str">
        <f>INDEX(PUNT_SeasonAVG!I:I,MATCH($B390,PUNT_SeasonAVG!$I:$I,0))</f>
        <v>Dean Wade</v>
      </c>
      <c r="L390" t="str">
        <f>INDEX(PUNT_SeasonAVG!K:K,MATCH($B390,PUNT_SeasonAVG!$I:$I,0))</f>
        <v>CLE</v>
      </c>
      <c r="M390" s="5">
        <f>INDEX(PUNT_SeasonAVG!B:B,MATCH($B390,PUNT_SeasonAVG!$I:$I,0))</f>
        <v>406</v>
      </c>
      <c r="N390" s="5">
        <f>INDEX(PUNT_L10gamesAVG!B:B,MATCH($B390,PUNT_L10gamesAVG!$I:$I,0))</f>
        <v>406</v>
      </c>
      <c r="O390" s="5">
        <f>INDEX(PUNT_L5gamesAVG!B:B,MATCH($B390,PUNT_L5gamesAVG!$I:$I,0))</f>
        <v>404</v>
      </c>
    </row>
    <row r="391" spans="1:15" x14ac:dyDescent="0.2">
      <c r="A391">
        <v>5839</v>
      </c>
      <c r="B391" t="s">
        <v>551</v>
      </c>
      <c r="C391" t="s">
        <v>45</v>
      </c>
      <c r="D391" t="s">
        <v>1111</v>
      </c>
      <c r="E391" t="s">
        <v>325</v>
      </c>
      <c r="F391" t="s">
        <v>673</v>
      </c>
      <c r="G391">
        <v>50</v>
      </c>
      <c r="H391" t="s">
        <v>633</v>
      </c>
      <c r="I391" t="s">
        <v>259</v>
      </c>
      <c r="J391" t="s">
        <v>621</v>
      </c>
      <c r="K391" t="str">
        <f>INDEX(PUNT_SeasonAVG!I:I,MATCH($B391,PUNT_SeasonAVG!$I:$I,0))</f>
        <v>Caleb Swanigan</v>
      </c>
      <c r="L391" t="str">
        <f>INDEX(PUNT_SeasonAVG!K:K,MATCH($B391,PUNT_SeasonAVG!$I:$I,0))</f>
        <v>SAC</v>
      </c>
      <c r="M391" s="5">
        <f>INDEX(PUNT_SeasonAVG!B:B,MATCH($B391,PUNT_SeasonAVG!$I:$I,0))</f>
        <v>407</v>
      </c>
      <c r="N391" s="5">
        <f>INDEX(PUNT_L10gamesAVG!B:B,MATCH($B391,PUNT_L10gamesAVG!$I:$I,0))</f>
        <v>407</v>
      </c>
      <c r="O391" s="5">
        <f>INDEX(PUNT_L5gamesAVG!B:B,MATCH($B391,PUNT_L5gamesAVG!$I:$I,0))</f>
        <v>405</v>
      </c>
    </row>
    <row r="392" spans="1:15" x14ac:dyDescent="0.2">
      <c r="A392">
        <v>6092</v>
      </c>
      <c r="B392" t="s">
        <v>558</v>
      </c>
      <c r="C392" t="s">
        <v>729</v>
      </c>
      <c r="D392" t="s">
        <v>1274</v>
      </c>
      <c r="E392" t="s">
        <v>325</v>
      </c>
      <c r="F392" t="s">
        <v>673</v>
      </c>
      <c r="G392">
        <v>32</v>
      </c>
      <c r="H392" t="s">
        <v>259</v>
      </c>
      <c r="I392" t="s">
        <v>259</v>
      </c>
      <c r="J392" t="s">
        <v>621</v>
      </c>
      <c r="K392" t="str">
        <f>INDEX(PUNT_SeasonAVG!I:I,MATCH($B392,PUNT_SeasonAVG!$I:$I,0))</f>
        <v>Wenyen Gabriel</v>
      </c>
      <c r="L392" t="str">
        <f>INDEX(PUNT_SeasonAVG!K:K,MATCH($B392,PUNT_SeasonAVG!$I:$I,0))</f>
        <v>SAC</v>
      </c>
      <c r="M392" s="5">
        <f>INDEX(PUNT_SeasonAVG!B:B,MATCH($B392,PUNT_SeasonAVG!$I:$I,0))</f>
        <v>408</v>
      </c>
      <c r="N392" s="5">
        <f>INDEX(PUNT_L10gamesAVG!B:B,MATCH($B392,PUNT_L10gamesAVG!$I:$I,0))</f>
        <v>408</v>
      </c>
      <c r="O392" s="5">
        <f>INDEX(PUNT_L5gamesAVG!B:B,MATCH($B392,PUNT_L5gamesAVG!$I:$I,0))</f>
        <v>389</v>
      </c>
    </row>
    <row r="393" spans="1:15" x14ac:dyDescent="0.2">
      <c r="A393">
        <v>5468</v>
      </c>
      <c r="B393" t="s">
        <v>553</v>
      </c>
      <c r="C393" t="s">
        <v>657</v>
      </c>
      <c r="D393" t="s">
        <v>635</v>
      </c>
      <c r="E393" t="s">
        <v>291</v>
      </c>
      <c r="F393" t="s">
        <v>708</v>
      </c>
      <c r="G393">
        <v>5</v>
      </c>
      <c r="H393" t="s">
        <v>620</v>
      </c>
      <c r="I393" t="s">
        <v>258</v>
      </c>
      <c r="J393" t="s">
        <v>621</v>
      </c>
      <c r="K393" t="str">
        <f>INDEX(PUNT_SeasonAVG!I:I,MATCH($B393,PUNT_SeasonAVG!$I:$I,0))</f>
        <v>Stanley Johnson</v>
      </c>
      <c r="L393" t="str">
        <f>INDEX(PUNT_SeasonAVG!K:K,MATCH($B393,PUNT_SeasonAVG!$I:$I,0))</f>
        <v>TOR</v>
      </c>
      <c r="M393" s="5">
        <f>INDEX(PUNT_SeasonAVG!B:B,MATCH($B393,PUNT_SeasonAVG!$I:$I,0))</f>
        <v>409</v>
      </c>
      <c r="N393" s="5">
        <f>INDEX(PUNT_L10gamesAVG!B:B,MATCH($B393,PUNT_L10gamesAVG!$I:$I,0))</f>
        <v>409</v>
      </c>
      <c r="O393" s="5">
        <f>INDEX(PUNT_L5gamesAVG!B:B,MATCH($B393,PUNT_L5gamesAVG!$I:$I,0))</f>
        <v>406</v>
      </c>
    </row>
    <row r="394" spans="1:15" x14ac:dyDescent="0.2">
      <c r="A394">
        <v>6231</v>
      </c>
      <c r="B394" t="s">
        <v>597</v>
      </c>
      <c r="C394" t="s">
        <v>623</v>
      </c>
      <c r="D394" t="s">
        <v>1432</v>
      </c>
      <c r="E394" t="s">
        <v>307</v>
      </c>
      <c r="F394" t="s">
        <v>745</v>
      </c>
      <c r="G394">
        <v>4</v>
      </c>
      <c r="H394" t="s">
        <v>258</v>
      </c>
      <c r="I394" t="s">
        <v>258</v>
      </c>
      <c r="J394" t="s">
        <v>621</v>
      </c>
      <c r="K394" t="str">
        <f>INDEX(PUNT_SeasonAVG!I:I,MATCH($B394,PUNT_SeasonAVG!$I:$I,0))</f>
        <v>Jaylen Nowell</v>
      </c>
      <c r="L394" t="str">
        <f>INDEX(PUNT_SeasonAVG!K:K,MATCH($B394,PUNT_SeasonAVG!$I:$I,0))</f>
        <v>MIN</v>
      </c>
      <c r="M394" s="5">
        <f>INDEX(PUNT_SeasonAVG!B:B,MATCH($B394,PUNT_SeasonAVG!$I:$I,0))</f>
        <v>410</v>
      </c>
      <c r="N394" s="5">
        <f>INDEX(PUNT_L10gamesAVG!B:B,MATCH($B394,PUNT_L10gamesAVG!$I:$I,0))</f>
        <v>410</v>
      </c>
      <c r="O394" s="5">
        <f>INDEX(PUNT_L5gamesAVG!B:B,MATCH($B394,PUNT_L5gamesAVG!$I:$I,0))</f>
        <v>407</v>
      </c>
    </row>
    <row r="395" spans="1:15" x14ac:dyDescent="0.2">
      <c r="A395">
        <v>6060</v>
      </c>
      <c r="B395" t="s">
        <v>532</v>
      </c>
      <c r="C395" t="s">
        <v>45</v>
      </c>
      <c r="D395" t="s">
        <v>1228</v>
      </c>
      <c r="E395" t="s">
        <v>318</v>
      </c>
      <c r="F395" t="s">
        <v>700</v>
      </c>
      <c r="G395">
        <v>7</v>
      </c>
      <c r="H395" t="s">
        <v>259</v>
      </c>
      <c r="I395" t="s">
        <v>259</v>
      </c>
      <c r="J395" t="s">
        <v>621</v>
      </c>
      <c r="K395" t="str">
        <f>INDEX(PUNT_SeasonAVG!I:I,MATCH($B395,PUNT_SeasonAVG!$I:$I,0))</f>
        <v>Chimezie Metu</v>
      </c>
      <c r="L395" t="str">
        <f>INDEX(PUNT_SeasonAVG!K:K,MATCH($B395,PUNT_SeasonAVG!$I:$I,0))</f>
        <v>SAS</v>
      </c>
      <c r="M395" s="5">
        <f>INDEX(PUNT_SeasonAVG!B:B,MATCH($B395,PUNT_SeasonAVG!$I:$I,0))</f>
        <v>411</v>
      </c>
      <c r="N395" s="5">
        <f>INDEX(PUNT_L10gamesAVG!B:B,MATCH($B395,PUNT_L10gamesAVG!$I:$I,0))</f>
        <v>411</v>
      </c>
      <c r="O395" s="5">
        <f>INDEX(PUNT_L5gamesAVG!B:B,MATCH($B395,PUNT_L5gamesAVG!$I:$I,0))</f>
        <v>402</v>
      </c>
    </row>
    <row r="396" spans="1:15" x14ac:dyDescent="0.2">
      <c r="A396">
        <v>6226</v>
      </c>
      <c r="B396" t="s">
        <v>593</v>
      </c>
      <c r="C396" t="s">
        <v>654</v>
      </c>
      <c r="D396" t="s">
        <v>1427</v>
      </c>
      <c r="E396" t="s">
        <v>298</v>
      </c>
      <c r="F396" t="s">
        <v>644</v>
      </c>
      <c r="G396">
        <v>12</v>
      </c>
      <c r="H396" t="s">
        <v>45</v>
      </c>
      <c r="I396" t="s">
        <v>45</v>
      </c>
      <c r="J396" t="s">
        <v>621</v>
      </c>
      <c r="K396" t="str">
        <f>INDEX(PUNT_SeasonAVG!I:I,MATCH($B396,PUNT_SeasonAVG!$I:$I,0))</f>
        <v>Daniel Gafford</v>
      </c>
      <c r="L396" t="str">
        <f>INDEX(PUNT_SeasonAVG!K:K,MATCH($B396,PUNT_SeasonAVG!$I:$I,0))</f>
        <v>CHI</v>
      </c>
      <c r="M396" s="5">
        <f>INDEX(PUNT_SeasonAVG!B:B,MATCH($B396,PUNT_SeasonAVG!$I:$I,0))</f>
        <v>412</v>
      </c>
      <c r="N396" s="5">
        <f>INDEX(PUNT_L10gamesAVG!B:B,MATCH($B396,PUNT_L10gamesAVG!$I:$I,0))</f>
        <v>412</v>
      </c>
      <c r="O396" s="5">
        <f>INDEX(PUNT_L5gamesAVG!B:B,MATCH($B396,PUNT_L5gamesAVG!$I:$I,0))</f>
        <v>421</v>
      </c>
    </row>
    <row r="397" spans="1:15" x14ac:dyDescent="0.2">
      <c r="A397">
        <v>6282</v>
      </c>
      <c r="B397" t="s">
        <v>554</v>
      </c>
      <c r="C397" t="s">
        <v>626</v>
      </c>
      <c r="D397" t="s">
        <v>998</v>
      </c>
      <c r="E397" t="s">
        <v>304</v>
      </c>
      <c r="F397" t="s">
        <v>671</v>
      </c>
      <c r="G397">
        <v>21</v>
      </c>
      <c r="H397" t="s">
        <v>259</v>
      </c>
      <c r="I397" t="s">
        <v>259</v>
      </c>
      <c r="J397" t="s">
        <v>621</v>
      </c>
      <c r="K397" t="str">
        <f>INDEX(PUNT_SeasonAVG!I:I,MATCH($B397,PUNT_SeasonAVG!$I:$I,0))</f>
        <v>Tyler Cook</v>
      </c>
      <c r="L397" t="str">
        <f>INDEX(PUNT_SeasonAVG!K:K,MATCH($B397,PUNT_SeasonAVG!$I:$I,0))</f>
        <v>CLE</v>
      </c>
      <c r="M397" s="5">
        <f>INDEX(PUNT_SeasonAVG!B:B,MATCH($B397,PUNT_SeasonAVG!$I:$I,0))</f>
        <v>413</v>
      </c>
      <c r="N397" s="5">
        <f>INDEX(PUNT_L10gamesAVG!B:B,MATCH($B397,PUNT_L10gamesAVG!$I:$I,0))</f>
        <v>413</v>
      </c>
      <c r="O397" s="5">
        <f>INDEX(PUNT_L5gamesAVG!B:B,MATCH($B397,PUNT_L5gamesAVG!$I:$I,0))</f>
        <v>408</v>
      </c>
    </row>
    <row r="398" spans="1:15" x14ac:dyDescent="0.2">
      <c r="A398">
        <v>5390</v>
      </c>
      <c r="B398" t="s">
        <v>606</v>
      </c>
      <c r="C398" t="s">
        <v>648</v>
      </c>
      <c r="D398" t="s">
        <v>942</v>
      </c>
      <c r="E398" t="s">
        <v>303</v>
      </c>
      <c r="F398" t="s">
        <v>740</v>
      </c>
      <c r="G398">
        <v>24</v>
      </c>
      <c r="H398" t="s">
        <v>633</v>
      </c>
      <c r="I398" t="s">
        <v>259</v>
      </c>
      <c r="J398" t="s">
        <v>621</v>
      </c>
      <c r="K398" t="str">
        <f>INDEX(PUNT_SeasonAVG!I:I,MATCH($B398,PUNT_SeasonAVG!$I:$I,0))</f>
        <v>Khem Birch</v>
      </c>
      <c r="L398" t="str">
        <f>INDEX(PUNT_SeasonAVG!K:K,MATCH($B398,PUNT_SeasonAVG!$I:$I,0))</f>
        <v>ORL</v>
      </c>
      <c r="M398" s="5">
        <f>INDEX(PUNT_SeasonAVG!B:B,MATCH($B398,PUNT_SeasonAVG!$I:$I,0))</f>
        <v>414</v>
      </c>
      <c r="N398" s="5">
        <f>INDEX(PUNT_L10gamesAVG!B:B,MATCH($B398,PUNT_L10gamesAVG!$I:$I,0))</f>
        <v>414</v>
      </c>
      <c r="O398" s="5">
        <f>INDEX(PUNT_L5gamesAVG!B:B,MATCH($B398,PUNT_L5gamesAVG!$I:$I,0))</f>
        <v>362</v>
      </c>
    </row>
    <row r="399" spans="1:15" x14ac:dyDescent="0.2">
      <c r="A399">
        <v>6109</v>
      </c>
      <c r="B399" t="s">
        <v>560</v>
      </c>
      <c r="C399" t="s">
        <v>654</v>
      </c>
      <c r="D399" t="s">
        <v>1302</v>
      </c>
      <c r="E399" t="s">
        <v>318</v>
      </c>
      <c r="F399" t="s">
        <v>700</v>
      </c>
      <c r="G399">
        <v>14</v>
      </c>
      <c r="H399" t="s">
        <v>259</v>
      </c>
      <c r="I399" t="s">
        <v>259</v>
      </c>
      <c r="J399" t="s">
        <v>621</v>
      </c>
      <c r="K399" t="str">
        <f>INDEX(PUNT_SeasonAVG!I:I,MATCH($B399,PUNT_SeasonAVG!$I:$I,0))</f>
        <v>Drew Eubanks</v>
      </c>
      <c r="L399" t="str">
        <f>INDEX(PUNT_SeasonAVG!K:K,MATCH($B399,PUNT_SeasonAVG!$I:$I,0))</f>
        <v>SAS</v>
      </c>
      <c r="M399" s="5">
        <f>INDEX(PUNT_SeasonAVG!B:B,MATCH($B399,PUNT_SeasonAVG!$I:$I,0))</f>
        <v>415</v>
      </c>
      <c r="N399" s="5">
        <f>INDEX(PUNT_L10gamesAVG!B:B,MATCH($B399,PUNT_L10gamesAVG!$I:$I,0))</f>
        <v>415</v>
      </c>
      <c r="O399" s="5">
        <f>INDEX(PUNT_L5gamesAVG!B:B,MATCH($B399,PUNT_L5gamesAVG!$I:$I,0))</f>
        <v>412</v>
      </c>
    </row>
    <row r="400" spans="1:15" x14ac:dyDescent="0.2">
      <c r="A400">
        <v>6132</v>
      </c>
      <c r="B400" t="s">
        <v>562</v>
      </c>
      <c r="C400" t="s">
        <v>1064</v>
      </c>
      <c r="D400" t="s">
        <v>1338</v>
      </c>
      <c r="E400" t="s">
        <v>310</v>
      </c>
      <c r="F400" t="s">
        <v>668</v>
      </c>
      <c r="G400">
        <v>18</v>
      </c>
      <c r="H400" t="s">
        <v>620</v>
      </c>
      <c r="I400" t="s">
        <v>258</v>
      </c>
      <c r="J400" t="s">
        <v>621</v>
      </c>
      <c r="K400" t="str">
        <f>INDEX(PUNT_SeasonAVG!I:I,MATCH($B400,PUNT_SeasonAVG!$I:$I,0))</f>
        <v>Yuta Watanabe</v>
      </c>
      <c r="L400" t="str">
        <f>INDEX(PUNT_SeasonAVG!K:K,MATCH($B400,PUNT_SeasonAVG!$I:$I,0))</f>
        <v>MEM</v>
      </c>
      <c r="M400" s="5">
        <f>INDEX(PUNT_SeasonAVG!B:B,MATCH($B400,PUNT_SeasonAVG!$I:$I,0))</f>
        <v>416</v>
      </c>
      <c r="N400" s="5">
        <f>INDEX(PUNT_L10gamesAVG!B:B,MATCH($B400,PUNT_L10gamesAVG!$I:$I,0))</f>
        <v>416</v>
      </c>
      <c r="O400" s="5">
        <f>INDEX(PUNT_L5gamesAVG!B:B,MATCH($B400,PUNT_L5gamesAVG!$I:$I,0))</f>
        <v>414</v>
      </c>
    </row>
    <row r="401" spans="1:15" x14ac:dyDescent="0.2">
      <c r="A401">
        <v>5920</v>
      </c>
      <c r="B401" t="s">
        <v>550</v>
      </c>
      <c r="C401" t="s">
        <v>666</v>
      </c>
      <c r="D401" t="s">
        <v>1173</v>
      </c>
      <c r="E401" t="s">
        <v>303</v>
      </c>
      <c r="F401" t="s">
        <v>740</v>
      </c>
      <c r="G401">
        <v>11</v>
      </c>
      <c r="H401" t="s">
        <v>259</v>
      </c>
      <c r="I401" t="s">
        <v>259</v>
      </c>
      <c r="J401" t="s">
        <v>621</v>
      </c>
      <c r="K401" t="str">
        <f>INDEX(PUNT_SeasonAVG!I:I,MATCH($B401,PUNT_SeasonAVG!$I:$I,0))</f>
        <v>Amile Jefferson</v>
      </c>
      <c r="L401" t="str">
        <f>INDEX(PUNT_SeasonAVG!K:K,MATCH($B401,PUNT_SeasonAVG!$I:$I,0))</f>
        <v>ORL</v>
      </c>
      <c r="M401" s="5">
        <f>INDEX(PUNT_SeasonAVG!B:B,MATCH($B401,PUNT_SeasonAVG!$I:$I,0))</f>
        <v>417</v>
      </c>
      <c r="N401" s="5">
        <f>INDEX(PUNT_L10gamesAVG!B:B,MATCH($B401,PUNT_L10gamesAVG!$I:$I,0))</f>
        <v>417</v>
      </c>
      <c r="O401" s="5">
        <f>INDEX(PUNT_L5gamesAVG!B:B,MATCH($B401,PUNT_L5gamesAVG!$I:$I,0))</f>
        <v>415</v>
      </c>
    </row>
    <row r="402" spans="1:15" x14ac:dyDescent="0.2">
      <c r="A402">
        <v>5952</v>
      </c>
      <c r="B402" t="s">
        <v>1184</v>
      </c>
      <c r="C402" t="s">
        <v>623</v>
      </c>
      <c r="D402" t="s">
        <v>1185</v>
      </c>
      <c r="E402" t="s">
        <v>292</v>
      </c>
      <c r="F402" t="s">
        <v>704</v>
      </c>
      <c r="G402">
        <v>5</v>
      </c>
      <c r="H402" t="s">
        <v>258</v>
      </c>
      <c r="I402" t="s">
        <v>258</v>
      </c>
      <c r="J402" t="s">
        <v>621</v>
      </c>
      <c r="K402" t="str">
        <f>INDEX(PUNT_SeasonAVG!I:I,MATCH($B402,PUNT_SeasonAVG!$I:$I,0))</f>
        <v>Josh Gray</v>
      </c>
      <c r="L402" t="str">
        <f>INDEX(PUNT_SeasonAVG!K:K,MATCH($B402,PUNT_SeasonAVG!$I:$I,0))</f>
        <v>NOR</v>
      </c>
      <c r="M402" s="5">
        <f>INDEX(PUNT_SeasonAVG!B:B,MATCH($B402,PUNT_SeasonAVG!$I:$I,0))</f>
        <v>418</v>
      </c>
      <c r="N402" s="5">
        <f>INDEX(PUNT_L10gamesAVG!B:B,MATCH($B402,PUNT_L10gamesAVG!$I:$I,0))</f>
        <v>418</v>
      </c>
      <c r="O402" s="5">
        <f>INDEX(PUNT_L5gamesAVG!B:B,MATCH($B402,PUNT_L5gamesAVG!$I:$I,0))</f>
        <v>416</v>
      </c>
    </row>
    <row r="403" spans="1:15" x14ac:dyDescent="0.2">
      <c r="A403">
        <v>6061</v>
      </c>
      <c r="B403" t="s">
        <v>555</v>
      </c>
      <c r="C403" t="s">
        <v>666</v>
      </c>
      <c r="D403" t="s">
        <v>635</v>
      </c>
      <c r="E403" t="s">
        <v>300</v>
      </c>
      <c r="F403" t="s">
        <v>796</v>
      </c>
      <c r="G403">
        <v>24</v>
      </c>
      <c r="H403" t="s">
        <v>259</v>
      </c>
      <c r="I403" t="s">
        <v>259</v>
      </c>
      <c r="J403" t="s">
        <v>621</v>
      </c>
      <c r="K403" t="str">
        <f>INDEX(PUNT_SeasonAVG!I:I,MATCH($B403,PUNT_SeasonAVG!$I:$I,0))</f>
        <v>Alize Johnson</v>
      </c>
      <c r="L403" t="str">
        <f>INDEX(PUNT_SeasonAVG!K:K,MATCH($B403,PUNT_SeasonAVG!$I:$I,0))</f>
        <v>IND</v>
      </c>
      <c r="M403" s="5">
        <f>INDEX(PUNT_SeasonAVG!B:B,MATCH($B403,PUNT_SeasonAVG!$I:$I,0))</f>
        <v>419</v>
      </c>
      <c r="N403" s="5">
        <f>INDEX(PUNT_L10gamesAVG!B:B,MATCH($B403,PUNT_L10gamesAVG!$I:$I,0))</f>
        <v>419</v>
      </c>
      <c r="O403" s="5">
        <f>INDEX(PUNT_L5gamesAVG!B:B,MATCH($B403,PUNT_L5gamesAVG!$I:$I,0))</f>
        <v>413</v>
      </c>
    </row>
    <row r="404" spans="1:15" x14ac:dyDescent="0.2">
      <c r="A404">
        <v>6235</v>
      </c>
      <c r="B404" t="s">
        <v>564</v>
      </c>
      <c r="C404" t="s">
        <v>686</v>
      </c>
      <c r="D404" t="s">
        <v>1439</v>
      </c>
      <c r="E404" t="s">
        <v>319</v>
      </c>
      <c r="F404" t="s">
        <v>765</v>
      </c>
      <c r="G404">
        <v>17</v>
      </c>
      <c r="H404" t="s">
        <v>259</v>
      </c>
      <c r="I404" t="s">
        <v>259</v>
      </c>
      <c r="J404" t="s">
        <v>621</v>
      </c>
      <c r="K404" t="str">
        <f>INDEX(PUNT_SeasonAVG!I:I,MATCH($B404,PUNT_SeasonAVG!$I:$I,0))</f>
        <v>Ignas Brazdeikis</v>
      </c>
      <c r="L404" t="str">
        <f>INDEX(PUNT_SeasonAVG!K:K,MATCH($B404,PUNT_SeasonAVG!$I:$I,0))</f>
        <v>NYK</v>
      </c>
      <c r="M404" s="5">
        <f>INDEX(PUNT_SeasonAVG!B:B,MATCH($B404,PUNT_SeasonAVG!$I:$I,0))</f>
        <v>420</v>
      </c>
      <c r="N404" s="5">
        <f>INDEX(PUNT_L10gamesAVG!B:B,MATCH($B404,PUNT_L10gamesAVG!$I:$I,0))</f>
        <v>420</v>
      </c>
      <c r="O404" s="5">
        <f>INDEX(PUNT_L5gamesAVG!B:B,MATCH($B404,PUNT_L5gamesAVG!$I:$I,0))</f>
        <v>417</v>
      </c>
    </row>
    <row r="405" spans="1:15" x14ac:dyDescent="0.2">
      <c r="A405">
        <v>6289</v>
      </c>
      <c r="B405" t="s">
        <v>580</v>
      </c>
      <c r="C405" t="s">
        <v>676</v>
      </c>
      <c r="D405" t="s">
        <v>933</v>
      </c>
      <c r="E405" t="s">
        <v>327</v>
      </c>
      <c r="F405" t="s">
        <v>632</v>
      </c>
      <c r="G405">
        <v>4</v>
      </c>
      <c r="H405" t="s">
        <v>45</v>
      </c>
      <c r="I405" t="s">
        <v>45</v>
      </c>
      <c r="J405" t="s">
        <v>621</v>
      </c>
      <c r="K405" t="str">
        <f>INDEX(PUNT_SeasonAVG!I:I,MATCH($B405,PUNT_SeasonAVG!$I:$I,0))</f>
        <v>Moses Brown</v>
      </c>
      <c r="L405" t="str">
        <f>INDEX(PUNT_SeasonAVG!K:K,MATCH($B405,PUNT_SeasonAVG!$I:$I,0))</f>
        <v>POR</v>
      </c>
      <c r="M405" s="5">
        <f>INDEX(PUNT_SeasonAVG!B:B,MATCH($B405,PUNT_SeasonAVG!$I:$I,0))</f>
        <v>421</v>
      </c>
      <c r="N405" s="5">
        <f>INDEX(PUNT_L10gamesAVG!B:B,MATCH($B405,PUNT_L10gamesAVG!$I:$I,0))</f>
        <v>421</v>
      </c>
      <c r="O405" s="5">
        <f>INDEX(PUNT_L5gamesAVG!B:B,MATCH($B405,PUNT_L5gamesAVG!$I:$I,0))</f>
        <v>418</v>
      </c>
    </row>
    <row r="406" spans="1:15" x14ac:dyDescent="0.2">
      <c r="A406">
        <v>6279</v>
      </c>
      <c r="B406" t="s">
        <v>556</v>
      </c>
      <c r="C406" t="s">
        <v>623</v>
      </c>
      <c r="D406" t="s">
        <v>1150</v>
      </c>
      <c r="E406" t="s">
        <v>316</v>
      </c>
      <c r="F406" t="s">
        <v>688</v>
      </c>
      <c r="G406">
        <v>5</v>
      </c>
      <c r="H406" t="s">
        <v>258</v>
      </c>
      <c r="I406" t="s">
        <v>258</v>
      </c>
      <c r="J406" t="s">
        <v>621</v>
      </c>
      <c r="K406" t="str">
        <f>INDEX(PUNT_SeasonAVG!I:I,MATCH($B406,PUNT_SeasonAVG!$I:$I,0))</f>
        <v>Justin Robinson</v>
      </c>
      <c r="L406" t="str">
        <f>INDEX(PUNT_SeasonAVG!K:K,MATCH($B406,PUNT_SeasonAVG!$I:$I,0))</f>
        <v>WAS</v>
      </c>
      <c r="M406" s="5">
        <f>INDEX(PUNT_SeasonAVG!B:B,MATCH($B406,PUNT_SeasonAVG!$I:$I,0))</f>
        <v>422</v>
      </c>
      <c r="N406" s="5">
        <f>INDEX(PUNT_L10gamesAVG!B:B,MATCH($B406,PUNT_L10gamesAVG!$I:$I,0))</f>
        <v>422</v>
      </c>
      <c r="O406" s="5">
        <f>INDEX(PUNT_L5gamesAVG!B:B,MATCH($B406,PUNT_L5gamesAVG!$I:$I,0))</f>
        <v>419</v>
      </c>
    </row>
    <row r="407" spans="1:15" x14ac:dyDescent="0.2">
      <c r="A407">
        <v>6266</v>
      </c>
      <c r="B407" t="s">
        <v>566</v>
      </c>
      <c r="C407" t="s">
        <v>646</v>
      </c>
      <c r="D407" t="s">
        <v>1484</v>
      </c>
      <c r="E407" t="s">
        <v>292</v>
      </c>
      <c r="F407" t="s">
        <v>704</v>
      </c>
      <c r="G407">
        <v>45</v>
      </c>
      <c r="H407" t="s">
        <v>259</v>
      </c>
      <c r="I407" t="s">
        <v>259</v>
      </c>
      <c r="J407" t="s">
        <v>621</v>
      </c>
      <c r="K407" t="str">
        <f>INDEX(PUNT_SeasonAVG!I:I,MATCH($B407,PUNT_SeasonAVG!$I:$I,0))</f>
        <v>Zylan Cheatham</v>
      </c>
      <c r="L407" t="str">
        <f>INDEX(PUNT_SeasonAVG!K:K,MATCH($B407,PUNT_SeasonAVG!$I:$I,0))</f>
        <v>NOR</v>
      </c>
      <c r="M407" s="5">
        <f>INDEX(PUNT_SeasonAVG!B:B,MATCH($B407,PUNT_SeasonAVG!$I:$I,0))</f>
        <v>423</v>
      </c>
      <c r="N407" s="5">
        <f>INDEX(PUNT_L10gamesAVG!B:B,MATCH($B407,PUNT_L10gamesAVG!$I:$I,0))</f>
        <v>423</v>
      </c>
      <c r="O407" s="5">
        <f>INDEX(PUNT_L5gamesAVG!B:B,MATCH($B407,PUNT_L5gamesAVG!$I:$I,0))</f>
        <v>420</v>
      </c>
    </row>
    <row r="408" spans="1:15" x14ac:dyDescent="0.2">
      <c r="A408">
        <v>6064</v>
      </c>
      <c r="B408" t="s">
        <v>587</v>
      </c>
      <c r="C408" t="s">
        <v>654</v>
      </c>
      <c r="D408" t="s">
        <v>1233</v>
      </c>
      <c r="E408" t="s">
        <v>322</v>
      </c>
      <c r="F408" t="s">
        <v>94</v>
      </c>
      <c r="G408">
        <v>22</v>
      </c>
      <c r="H408" t="s">
        <v>258</v>
      </c>
      <c r="I408" t="s">
        <v>258</v>
      </c>
      <c r="J408" t="s">
        <v>621</v>
      </c>
      <c r="K408" t="str">
        <f>INDEX(PUNT_SeasonAVG!I:I,MATCH($B408,PUNT_SeasonAVG!$I:$I,0))</f>
        <v>Devon Hall</v>
      </c>
      <c r="L408" t="str">
        <f>INDEX(PUNT_SeasonAVG!K:K,MATCH($B408,PUNT_SeasonAVG!$I:$I,0))</f>
        <v>OKC</v>
      </c>
      <c r="M408" s="5">
        <f>INDEX(PUNT_SeasonAVG!B:B,MATCH($B408,PUNT_SeasonAVG!$I:$I,0))</f>
        <v>424</v>
      </c>
      <c r="N408" s="5">
        <f>INDEX(PUNT_L10gamesAVG!B:B,MATCH($B408,PUNT_L10gamesAVG!$I:$I,0))</f>
        <v>424</v>
      </c>
      <c r="O408" s="5">
        <f>INDEX(PUNT_L5gamesAVG!B:B,MATCH($B408,PUNT_L5gamesAVG!$I:$I,0))</f>
        <v>422</v>
      </c>
    </row>
    <row r="409" spans="1:15" x14ac:dyDescent="0.2">
      <c r="A409">
        <v>6294</v>
      </c>
      <c r="B409" t="s">
        <v>586</v>
      </c>
      <c r="C409" t="s">
        <v>741</v>
      </c>
      <c r="D409" t="s">
        <v>1518</v>
      </c>
      <c r="E409" t="s">
        <v>300</v>
      </c>
      <c r="F409" t="s">
        <v>796</v>
      </c>
      <c r="G409">
        <v>10</v>
      </c>
      <c r="H409" t="s">
        <v>258</v>
      </c>
      <c r="I409" t="s">
        <v>258</v>
      </c>
      <c r="J409" t="s">
        <v>621</v>
      </c>
      <c r="K409" t="str">
        <f>INDEX(PUNT_SeasonAVG!I:I,MATCH($B409,PUNT_SeasonAVG!$I:$I,0))</f>
        <v>Brian Bowen II</v>
      </c>
      <c r="L409" t="str">
        <f>INDEX(PUNT_SeasonAVG!K:K,MATCH($B409,PUNT_SeasonAVG!$I:$I,0))</f>
        <v>IND</v>
      </c>
      <c r="M409" s="5">
        <f>INDEX(PUNT_SeasonAVG!B:B,MATCH($B409,PUNT_SeasonAVG!$I:$I,0))</f>
        <v>425</v>
      </c>
      <c r="N409" s="5">
        <f>INDEX(PUNT_L10gamesAVG!B:B,MATCH($B409,PUNT_L10gamesAVG!$I:$I,0))</f>
        <v>425</v>
      </c>
      <c r="O409" s="5">
        <f>INDEX(PUNT_L5gamesAVG!B:B,MATCH($B409,PUNT_L5gamesAVG!$I:$I,0))</f>
        <v>423</v>
      </c>
    </row>
    <row r="410" spans="1:15" x14ac:dyDescent="0.2">
      <c r="A410">
        <v>3765</v>
      </c>
      <c r="B410" t="s">
        <v>561</v>
      </c>
      <c r="C410" t="s">
        <v>651</v>
      </c>
      <c r="D410" t="s">
        <v>652</v>
      </c>
      <c r="E410" t="s">
        <v>309</v>
      </c>
      <c r="F410" t="s">
        <v>653</v>
      </c>
      <c r="G410">
        <v>40</v>
      </c>
      <c r="H410" t="s">
        <v>259</v>
      </c>
      <c r="I410" t="s">
        <v>259</v>
      </c>
      <c r="J410" t="s">
        <v>621</v>
      </c>
      <c r="K410" t="str">
        <f>INDEX(PUNT_SeasonAVG!I:I,MATCH($B410,PUNT_SeasonAVG!$I:$I,0))</f>
        <v>Udonis Haslem</v>
      </c>
      <c r="L410" t="str">
        <f>INDEX(PUNT_SeasonAVG!K:K,MATCH($B410,PUNT_SeasonAVG!$I:$I,0))</f>
        <v>MIA</v>
      </c>
      <c r="M410" s="5">
        <f>INDEX(PUNT_SeasonAVG!B:B,MATCH($B410,PUNT_SeasonAVG!$I:$I,0))</f>
        <v>426</v>
      </c>
      <c r="N410" s="5">
        <f>INDEX(PUNT_L10gamesAVG!B:B,MATCH($B410,PUNT_L10gamesAVG!$I:$I,0))</f>
        <v>426</v>
      </c>
      <c r="O410" s="5">
        <f>INDEX(PUNT_L5gamesAVG!B:B,MATCH($B410,PUNT_L5gamesAVG!$I:$I,0))</f>
        <v>424</v>
      </c>
    </row>
    <row r="411" spans="1:15" x14ac:dyDescent="0.2">
      <c r="A411">
        <v>6240</v>
      </c>
      <c r="B411" t="s">
        <v>573</v>
      </c>
      <c r="C411" t="s">
        <v>623</v>
      </c>
      <c r="D411" t="s">
        <v>1446</v>
      </c>
      <c r="E411" t="s">
        <v>297</v>
      </c>
      <c r="F411" t="s">
        <v>678</v>
      </c>
      <c r="G411">
        <v>6</v>
      </c>
      <c r="H411" t="s">
        <v>259</v>
      </c>
      <c r="I411" t="s">
        <v>259</v>
      </c>
      <c r="J411" t="s">
        <v>621</v>
      </c>
      <c r="K411" t="str">
        <f>INDEX(PUNT_SeasonAVG!I:I,MATCH($B411,PUNT_SeasonAVG!$I:$I,0))</f>
        <v>Jalen McDaniels</v>
      </c>
      <c r="L411" t="str">
        <f>INDEX(PUNT_SeasonAVG!K:K,MATCH($B411,PUNT_SeasonAVG!$I:$I,0))</f>
        <v>CHA</v>
      </c>
      <c r="M411" s="5">
        <f>INDEX(PUNT_SeasonAVG!B:B,MATCH($B411,PUNT_SeasonAVG!$I:$I,0))</f>
        <v>427</v>
      </c>
      <c r="N411" s="5">
        <f>INDEX(PUNT_L10gamesAVG!B:B,MATCH($B411,PUNT_L10gamesAVG!$I:$I,0))</f>
        <v>427</v>
      </c>
      <c r="O411" s="5">
        <f>INDEX(PUNT_L5gamesAVG!B:B,MATCH($B411,PUNT_L5gamesAVG!$I:$I,0))</f>
        <v>425</v>
      </c>
    </row>
    <row r="412" spans="1:15" x14ac:dyDescent="0.2">
      <c r="A412">
        <v>6259</v>
      </c>
      <c r="B412" t="s">
        <v>577</v>
      </c>
      <c r="C412" t="s">
        <v>258</v>
      </c>
      <c r="D412" t="s">
        <v>1476</v>
      </c>
      <c r="E412" t="s">
        <v>316</v>
      </c>
      <c r="F412" t="s">
        <v>688</v>
      </c>
      <c r="G412">
        <v>24</v>
      </c>
      <c r="H412" t="s">
        <v>258</v>
      </c>
      <c r="I412" t="s">
        <v>258</v>
      </c>
      <c r="J412" t="s">
        <v>621</v>
      </c>
      <c r="K412" t="str">
        <f>INDEX(PUNT_SeasonAVG!I:I,MATCH($B412,PUNT_SeasonAVG!$I:$I,0))</f>
        <v>Garrison Mathews</v>
      </c>
      <c r="L412" t="str">
        <f>INDEX(PUNT_SeasonAVG!K:K,MATCH($B412,PUNT_SeasonAVG!$I:$I,0))</f>
        <v>WAS</v>
      </c>
      <c r="M412" s="5">
        <f>INDEX(PUNT_SeasonAVG!B:B,MATCH($B412,PUNT_SeasonAVG!$I:$I,0))</f>
        <v>428</v>
      </c>
      <c r="N412" s="5">
        <f>INDEX(PUNT_L10gamesAVG!B:B,MATCH($B412,PUNT_L10gamesAVG!$I:$I,0))</f>
        <v>428</v>
      </c>
      <c r="O412" s="5">
        <f>INDEX(PUNT_L5gamesAVG!B:B,MATCH($B412,PUNT_L5gamesAVG!$I:$I,0))</f>
        <v>426</v>
      </c>
    </row>
    <row r="413" spans="1:15" x14ac:dyDescent="0.2">
      <c r="A413">
        <v>5899</v>
      </c>
      <c r="B413" t="s">
        <v>575</v>
      </c>
      <c r="C413" t="s">
        <v>654</v>
      </c>
      <c r="D413" t="s">
        <v>1161</v>
      </c>
      <c r="E413" t="s">
        <v>692</v>
      </c>
      <c r="F413" t="s">
        <v>35</v>
      </c>
      <c r="G413">
        <v>10</v>
      </c>
      <c r="H413" t="s">
        <v>258</v>
      </c>
      <c r="I413" t="s">
        <v>258</v>
      </c>
      <c r="J413" t="s">
        <v>621</v>
      </c>
      <c r="K413" t="str">
        <f>INDEX(PUNT_SeasonAVG!I:I,MATCH($B413,PUNT_SeasonAVG!$I:$I,0))</f>
        <v>Derrick Walton Jr.</v>
      </c>
      <c r="L413" t="str">
        <f>INDEX(PUNT_SeasonAVG!K:K,MATCH($B413,PUNT_SeasonAVG!$I:$I,0))</f>
        <v>LAC</v>
      </c>
      <c r="M413" s="5">
        <f>INDEX(PUNT_SeasonAVG!B:B,MATCH($B413,PUNT_SeasonAVG!$I:$I,0))</f>
        <v>429</v>
      </c>
      <c r="N413" s="5">
        <f>INDEX(PUNT_L10gamesAVG!B:B,MATCH($B413,PUNT_L10gamesAVG!$I:$I,0))</f>
        <v>429</v>
      </c>
      <c r="O413" s="5">
        <f>INDEX(PUNT_L5gamesAVG!B:B,MATCH($B413,PUNT_L5gamesAVG!$I:$I,0))</f>
        <v>427</v>
      </c>
    </row>
    <row r="414" spans="1:15" x14ac:dyDescent="0.2">
      <c r="A414">
        <v>6112</v>
      </c>
      <c r="B414" t="s">
        <v>576</v>
      </c>
      <c r="C414" t="s">
        <v>654</v>
      </c>
      <c r="D414" t="s">
        <v>1306</v>
      </c>
      <c r="E414" t="s">
        <v>309</v>
      </c>
      <c r="F414" t="s">
        <v>653</v>
      </c>
      <c r="G414">
        <v>15</v>
      </c>
      <c r="H414" t="s">
        <v>258</v>
      </c>
      <c r="I414" t="s">
        <v>258</v>
      </c>
      <c r="J414" t="s">
        <v>621</v>
      </c>
      <c r="K414" t="str">
        <f>INDEX(PUNT_SeasonAVG!I:I,MATCH($B414,PUNT_SeasonAVG!$I:$I,0))</f>
        <v>Daryl Macon</v>
      </c>
      <c r="L414" t="str">
        <f>INDEX(PUNT_SeasonAVG!K:K,MATCH($B414,PUNT_SeasonAVG!$I:$I,0))</f>
        <v>MIA</v>
      </c>
      <c r="M414" s="5">
        <f>INDEX(PUNT_SeasonAVG!B:B,MATCH($B414,PUNT_SeasonAVG!$I:$I,0))</f>
        <v>430</v>
      </c>
      <c r="N414" s="5">
        <f>INDEX(PUNT_L10gamesAVG!B:B,MATCH($B414,PUNT_L10gamesAVG!$I:$I,0))</f>
        <v>430</v>
      </c>
      <c r="O414" s="5">
        <f>INDEX(PUNT_L5gamesAVG!B:B,MATCH($B414,PUNT_L5gamesAVG!$I:$I,0))</f>
        <v>428</v>
      </c>
    </row>
    <row r="415" spans="1:15" x14ac:dyDescent="0.2">
      <c r="A415">
        <v>5362</v>
      </c>
      <c r="B415" t="s">
        <v>568</v>
      </c>
      <c r="C415" t="s">
        <v>626</v>
      </c>
      <c r="D415" t="s">
        <v>881</v>
      </c>
      <c r="E415" t="s">
        <v>333</v>
      </c>
      <c r="F415" t="s">
        <v>650</v>
      </c>
      <c r="G415">
        <v>43</v>
      </c>
      <c r="H415" t="s">
        <v>259</v>
      </c>
      <c r="I415" t="s">
        <v>259</v>
      </c>
      <c r="J415" t="s">
        <v>621</v>
      </c>
      <c r="K415" t="str">
        <f>INDEX(PUNT_SeasonAVG!I:I,MATCH($B415,PUNT_SeasonAVG!$I:$I,0))</f>
        <v>Thanasis Antetokounmpo</v>
      </c>
      <c r="L415" t="str">
        <f>INDEX(PUNT_SeasonAVG!K:K,MATCH($B415,PUNT_SeasonAVG!$I:$I,0))</f>
        <v>MIL</v>
      </c>
      <c r="M415" s="5">
        <f>INDEX(PUNT_SeasonAVG!B:B,MATCH($B415,PUNT_SeasonAVG!$I:$I,0))</f>
        <v>431</v>
      </c>
      <c r="N415" s="5">
        <f>INDEX(PUNT_L10gamesAVG!B:B,MATCH($B415,PUNT_L10gamesAVG!$I:$I,0))</f>
        <v>431</v>
      </c>
      <c r="O415" s="5">
        <f>INDEX(PUNT_L5gamesAVG!B:B,MATCH($B415,PUNT_L5gamesAVG!$I:$I,0))</f>
        <v>429</v>
      </c>
    </row>
    <row r="416" spans="1:15" x14ac:dyDescent="0.2">
      <c r="A416">
        <v>6276</v>
      </c>
      <c r="B416" t="s">
        <v>599</v>
      </c>
      <c r="C416" t="s">
        <v>654</v>
      </c>
      <c r="D416" t="s">
        <v>1497</v>
      </c>
      <c r="E416" t="s">
        <v>325</v>
      </c>
      <c r="F416" t="s">
        <v>673</v>
      </c>
      <c r="G416">
        <v>19</v>
      </c>
      <c r="H416" t="s">
        <v>258</v>
      </c>
      <c r="I416" t="s">
        <v>258</v>
      </c>
      <c r="J416" t="s">
        <v>621</v>
      </c>
      <c r="K416" t="str">
        <f>INDEX(PUNT_SeasonAVG!I:I,MATCH($B416,PUNT_SeasonAVG!$I:$I,0))</f>
        <v>DaQuan Jeffries</v>
      </c>
      <c r="L416" t="str">
        <f>INDEX(PUNT_SeasonAVG!K:K,MATCH($B416,PUNT_SeasonAVG!$I:$I,0))</f>
        <v>SAC</v>
      </c>
      <c r="M416" s="5">
        <f>INDEX(PUNT_SeasonAVG!B:B,MATCH($B416,PUNT_SeasonAVG!$I:$I,0))</f>
        <v>433</v>
      </c>
      <c r="N416" s="5">
        <f>INDEX(PUNT_L10gamesAVG!B:B,MATCH($B416,PUNT_L10gamesAVG!$I:$I,0))</f>
        <v>432</v>
      </c>
      <c r="O416" s="5">
        <f>INDEX(PUNT_L5gamesAVG!B:B,MATCH($B416,PUNT_L5gamesAVG!$I:$I,0))</f>
        <v>432</v>
      </c>
    </row>
    <row r="417" spans="1:15" x14ac:dyDescent="0.2">
      <c r="A417">
        <v>6046</v>
      </c>
      <c r="B417" t="s">
        <v>574</v>
      </c>
      <c r="C417" t="s">
        <v>676</v>
      </c>
      <c r="D417" t="s">
        <v>944</v>
      </c>
      <c r="E417" t="s">
        <v>303</v>
      </c>
      <c r="F417" t="s">
        <v>740</v>
      </c>
      <c r="G417">
        <v>35</v>
      </c>
      <c r="H417" t="s">
        <v>259</v>
      </c>
      <c r="I417" t="s">
        <v>259</v>
      </c>
      <c r="J417" t="s">
        <v>621</v>
      </c>
      <c r="K417" t="str">
        <f>INDEX(PUNT_SeasonAVG!I:I,MATCH($B417,PUNT_SeasonAVG!$I:$I,0))</f>
        <v>Melvin Frazier</v>
      </c>
      <c r="L417" t="str">
        <f>INDEX(PUNT_SeasonAVG!K:K,MATCH($B417,PUNT_SeasonAVG!$I:$I,0))</f>
        <v>ORL</v>
      </c>
      <c r="M417" s="5">
        <f>INDEX(PUNT_SeasonAVG!B:B,MATCH($B417,PUNT_SeasonAVG!$I:$I,0))</f>
        <v>432</v>
      </c>
      <c r="N417" s="5">
        <f>INDEX(PUNT_L10gamesAVG!B:B,MATCH($B417,PUNT_L10gamesAVG!$I:$I,0))</f>
        <v>433</v>
      </c>
      <c r="O417" s="5">
        <f>INDEX(PUNT_L5gamesAVG!B:B,MATCH($B417,PUNT_L5gamesAVG!$I:$I,0))</f>
        <v>431</v>
      </c>
    </row>
    <row r="418" spans="1:15" x14ac:dyDescent="0.2">
      <c r="A418">
        <v>5829</v>
      </c>
      <c r="B418" t="s">
        <v>572</v>
      </c>
      <c r="C418" t="s">
        <v>623</v>
      </c>
      <c r="D418" t="s">
        <v>1098</v>
      </c>
      <c r="E418" t="s">
        <v>322</v>
      </c>
      <c r="F418" t="s">
        <v>94</v>
      </c>
      <c r="G418">
        <v>13</v>
      </c>
      <c r="H418" t="s">
        <v>45</v>
      </c>
      <c r="I418" t="s">
        <v>45</v>
      </c>
      <c r="J418" t="s">
        <v>621</v>
      </c>
      <c r="K418" t="str">
        <f>INDEX(PUNT_SeasonAVG!I:I,MATCH($B418,PUNT_SeasonAVG!$I:$I,0))</f>
        <v>Justin Patton</v>
      </c>
      <c r="L418" t="str">
        <f>INDEX(PUNT_SeasonAVG!K:K,MATCH($B418,PUNT_SeasonAVG!$I:$I,0))</f>
        <v>OKC</v>
      </c>
      <c r="M418" s="5">
        <f>INDEX(PUNT_SeasonAVG!B:B,MATCH($B418,PUNT_SeasonAVG!$I:$I,0))</f>
        <v>434</v>
      </c>
      <c r="N418" s="5">
        <f>INDEX(PUNT_L10gamesAVG!B:B,MATCH($B418,PUNT_L10gamesAVG!$I:$I,0))</f>
        <v>434</v>
      </c>
      <c r="O418" s="5">
        <f>INDEX(PUNT_L5gamesAVG!B:B,MATCH($B418,PUNT_L5gamesAVG!$I:$I,0))</f>
        <v>433</v>
      </c>
    </row>
    <row r="419" spans="1:15" x14ac:dyDescent="0.2">
      <c r="A419">
        <v>6052</v>
      </c>
      <c r="B419" t="s">
        <v>582</v>
      </c>
      <c r="C419" t="s">
        <v>623</v>
      </c>
      <c r="D419" t="s">
        <v>1219</v>
      </c>
      <c r="E419" t="s">
        <v>328</v>
      </c>
      <c r="F419" t="s">
        <v>711</v>
      </c>
      <c r="G419">
        <v>8</v>
      </c>
      <c r="H419" t="s">
        <v>259</v>
      </c>
      <c r="I419" t="s">
        <v>259</v>
      </c>
      <c r="J419" t="s">
        <v>621</v>
      </c>
      <c r="K419" t="str">
        <f>INDEX(PUNT_SeasonAVG!I:I,MATCH($B419,PUNT_SeasonAVG!$I:$I,0))</f>
        <v>Jarred Vanderbilt</v>
      </c>
      <c r="L419" t="str">
        <f>INDEX(PUNT_SeasonAVG!K:K,MATCH($B419,PUNT_SeasonAVG!$I:$I,0))</f>
        <v>DEN</v>
      </c>
      <c r="M419" s="5">
        <f>INDEX(PUNT_SeasonAVG!B:B,MATCH($B419,PUNT_SeasonAVG!$I:$I,0))</f>
        <v>435</v>
      </c>
      <c r="N419" s="5">
        <f>INDEX(PUNT_L10gamesAVG!B:B,MATCH($B419,PUNT_L10gamesAVG!$I:$I,0))</f>
        <v>435</v>
      </c>
      <c r="O419" s="5">
        <f>INDEX(PUNT_L5gamesAVG!B:B,MATCH($B419,PUNT_L5gamesAVG!$I:$I,0))</f>
        <v>435</v>
      </c>
    </row>
    <row r="420" spans="1:15" x14ac:dyDescent="0.2">
      <c r="A420">
        <v>6263</v>
      </c>
      <c r="B420" t="s">
        <v>583</v>
      </c>
      <c r="C420" t="s">
        <v>657</v>
      </c>
      <c r="D420" t="s">
        <v>1481</v>
      </c>
      <c r="E420" t="s">
        <v>321</v>
      </c>
      <c r="F420" t="s">
        <v>718</v>
      </c>
      <c r="G420">
        <v>15</v>
      </c>
      <c r="H420" t="s">
        <v>259</v>
      </c>
      <c r="I420" t="s">
        <v>259</v>
      </c>
      <c r="J420" t="s">
        <v>621</v>
      </c>
      <c r="K420" t="str">
        <f>INDEX(PUNT_SeasonAVG!I:I,MATCH($B420,PUNT_SeasonAVG!$I:$I,0))</f>
        <v>Stanton Kidd</v>
      </c>
      <c r="L420" t="str">
        <f>INDEX(PUNT_SeasonAVG!K:K,MATCH($B420,PUNT_SeasonAVG!$I:$I,0))</f>
        <v>FA</v>
      </c>
      <c r="M420" s="5">
        <f>INDEX(PUNT_SeasonAVG!B:B,MATCH($B420,PUNT_SeasonAVG!$I:$I,0))</f>
        <v>436</v>
      </c>
      <c r="N420" s="5">
        <f>INDEX(PUNT_L10gamesAVG!B:B,MATCH($B420,PUNT_L10gamesAVG!$I:$I,0))</f>
        <v>436</v>
      </c>
      <c r="O420" s="5">
        <f>INDEX(PUNT_L5gamesAVG!B:B,MATCH($B420,PUNT_L5gamesAVG!$I:$I,0))</f>
        <v>436</v>
      </c>
    </row>
    <row r="421" spans="1:15" x14ac:dyDescent="0.2">
      <c r="A421">
        <v>6284</v>
      </c>
      <c r="B421" t="s">
        <v>1503</v>
      </c>
      <c r="C421" t="s">
        <v>623</v>
      </c>
      <c r="D421" t="s">
        <v>1504</v>
      </c>
      <c r="E421" t="s">
        <v>321</v>
      </c>
      <c r="F421" t="s">
        <v>718</v>
      </c>
      <c r="G421">
        <v>96</v>
      </c>
      <c r="H421" t="s">
        <v>259</v>
      </c>
      <c r="I421" t="s">
        <v>259</v>
      </c>
      <c r="J421" t="s">
        <v>621</v>
      </c>
      <c r="K421" t="str">
        <f>INDEX(PUNT_SeasonAVG!I:I,MATCH($B421,PUNT_SeasonAVG!$I:$I,0))</f>
        <v>Juwan Morgan</v>
      </c>
      <c r="L421" t="str">
        <f>INDEX(PUNT_SeasonAVG!K:K,MATCH($B421,PUNT_SeasonAVG!$I:$I,0))</f>
        <v>UTA</v>
      </c>
      <c r="M421" s="5">
        <f>INDEX(PUNT_SeasonAVG!B:B,MATCH($B421,PUNT_SeasonAVG!$I:$I,0))</f>
        <v>437</v>
      </c>
      <c r="N421" s="5">
        <f>INDEX(PUNT_L10gamesAVG!B:B,MATCH($B421,PUNT_L10gamesAVG!$I:$I,0))</f>
        <v>437</v>
      </c>
      <c r="O421" s="5">
        <f>INDEX(PUNT_L5gamesAVG!B:B,MATCH($B421,PUNT_L5gamesAVG!$I:$I,0))</f>
        <v>437</v>
      </c>
    </row>
    <row r="422" spans="1:15" x14ac:dyDescent="0.2">
      <c r="A422">
        <v>6245</v>
      </c>
      <c r="B422" t="s">
        <v>602</v>
      </c>
      <c r="C422" t="s">
        <v>623</v>
      </c>
      <c r="D422" t="s">
        <v>1455</v>
      </c>
      <c r="E422" t="s">
        <v>301</v>
      </c>
      <c r="F422" t="s">
        <v>636</v>
      </c>
      <c r="G422">
        <v>18</v>
      </c>
      <c r="H422" t="s">
        <v>258</v>
      </c>
      <c r="I422" t="s">
        <v>258</v>
      </c>
      <c r="J422" t="s">
        <v>621</v>
      </c>
      <c r="K422" t="str">
        <f>INDEX(PUNT_SeasonAVG!I:I,MATCH($B422,PUNT_SeasonAVG!$I:$I,0))</f>
        <v>Jordan Bone</v>
      </c>
      <c r="L422" t="str">
        <f>INDEX(PUNT_SeasonAVG!K:K,MATCH($B422,PUNT_SeasonAVG!$I:$I,0))</f>
        <v>DET</v>
      </c>
      <c r="M422" s="5">
        <f>INDEX(PUNT_SeasonAVG!B:B,MATCH($B422,PUNT_SeasonAVG!$I:$I,0))</f>
        <v>438</v>
      </c>
      <c r="N422" s="5">
        <f>INDEX(PUNT_L10gamesAVG!B:B,MATCH($B422,PUNT_L10gamesAVG!$I:$I,0))</f>
        <v>438</v>
      </c>
      <c r="O422" s="5">
        <f>INDEX(PUNT_L5gamesAVG!B:B,MATCH($B422,PUNT_L5gamesAVG!$I:$I,0))</f>
        <v>438</v>
      </c>
    </row>
    <row r="423" spans="1:15" x14ac:dyDescent="0.2">
      <c r="A423">
        <v>6220</v>
      </c>
      <c r="B423" t="s">
        <v>591</v>
      </c>
      <c r="C423" t="s">
        <v>648</v>
      </c>
      <c r="D423" t="s">
        <v>1421</v>
      </c>
      <c r="E423" t="s">
        <v>309</v>
      </c>
      <c r="F423" t="s">
        <v>653</v>
      </c>
      <c r="G423">
        <v>4</v>
      </c>
      <c r="H423" t="s">
        <v>259</v>
      </c>
      <c r="I423" t="s">
        <v>259</v>
      </c>
      <c r="J423" t="s">
        <v>621</v>
      </c>
      <c r="K423" t="str">
        <f>INDEX(PUNT_SeasonAVG!I:I,MATCH($B423,PUNT_SeasonAVG!$I:$I,0))</f>
        <v>KZ Okpala</v>
      </c>
      <c r="L423" t="str">
        <f>INDEX(PUNT_SeasonAVG!K:K,MATCH($B423,PUNT_SeasonAVG!$I:$I,0))</f>
        <v>MIA</v>
      </c>
      <c r="M423" s="5">
        <f>INDEX(PUNT_SeasonAVG!B:B,MATCH($B423,PUNT_SeasonAVG!$I:$I,0))</f>
        <v>440</v>
      </c>
      <c r="N423" s="5">
        <f>INDEX(PUNT_L10gamesAVG!B:B,MATCH($B423,PUNT_L10gamesAVG!$I:$I,0))</f>
        <v>439</v>
      </c>
      <c r="O423" s="5">
        <f>INDEX(PUNT_L5gamesAVG!B:B,MATCH($B423,PUNT_L5gamesAVG!$I:$I,0))</f>
        <v>439</v>
      </c>
    </row>
    <row r="424" spans="1:15" x14ac:dyDescent="0.2">
      <c r="A424">
        <v>6071</v>
      </c>
      <c r="B424" t="s">
        <v>589</v>
      </c>
      <c r="C424" t="s">
        <v>648</v>
      </c>
      <c r="D424" t="s">
        <v>881</v>
      </c>
      <c r="E424" t="s">
        <v>295</v>
      </c>
      <c r="F424" t="s">
        <v>42</v>
      </c>
      <c r="G424">
        <v>37</v>
      </c>
      <c r="H424" t="s">
        <v>259</v>
      </c>
      <c r="I424" t="s">
        <v>259</v>
      </c>
      <c r="J424" t="s">
        <v>621</v>
      </c>
      <c r="K424" t="str">
        <f>INDEX(PUNT_SeasonAVG!I:I,MATCH($B424,PUNT_SeasonAVG!$I:$I,0))</f>
        <v>Kostas Antetokounmpo</v>
      </c>
      <c r="L424" t="str">
        <f>INDEX(PUNT_SeasonAVG!K:K,MATCH($B424,PUNT_SeasonAVG!$I:$I,0))</f>
        <v>LAL</v>
      </c>
      <c r="M424" s="5">
        <f>INDEX(PUNT_SeasonAVG!B:B,MATCH($B424,PUNT_SeasonAVG!$I:$I,0))</f>
        <v>441</v>
      </c>
      <c r="N424" s="5">
        <f>INDEX(PUNT_L10gamesAVG!B:B,MATCH($B424,PUNT_L10gamesAVG!$I:$I,0))</f>
        <v>440</v>
      </c>
      <c r="O424" s="5">
        <f>INDEX(PUNT_L5gamesAVG!B:B,MATCH($B424,PUNT_L5gamesAVG!$I:$I,0))</f>
        <v>440</v>
      </c>
    </row>
    <row r="425" spans="1:15" x14ac:dyDescent="0.2">
      <c r="A425">
        <v>6250</v>
      </c>
      <c r="B425" t="s">
        <v>590</v>
      </c>
      <c r="C425" t="s">
        <v>646</v>
      </c>
      <c r="D425" t="s">
        <v>1462</v>
      </c>
      <c r="E425" t="s">
        <v>295</v>
      </c>
      <c r="F425" t="s">
        <v>42</v>
      </c>
      <c r="G425">
        <v>21</v>
      </c>
      <c r="H425" t="s">
        <v>258</v>
      </c>
      <c r="I425" t="s">
        <v>258</v>
      </c>
      <c r="J425" t="s">
        <v>621</v>
      </c>
      <c r="K425" t="str">
        <f>INDEX(PUNT_SeasonAVG!I:I,MATCH($B425,PUNT_SeasonAVG!$I:$I,0))</f>
        <v>Zach Norvell Jr.</v>
      </c>
      <c r="L425" t="str">
        <f>INDEX(PUNT_SeasonAVG!K:K,MATCH($B425,PUNT_SeasonAVG!$I:$I,0))</f>
        <v>LAL</v>
      </c>
      <c r="M425" s="5">
        <f>INDEX(PUNT_SeasonAVG!B:B,MATCH($B425,PUNT_SeasonAVG!$I:$I,0))</f>
        <v>439</v>
      </c>
      <c r="N425" s="5">
        <f>INDEX(PUNT_L10gamesAVG!B:B,MATCH($B425,PUNT_L10gamesAVG!$I:$I,0))</f>
        <v>441</v>
      </c>
      <c r="O425" s="5">
        <f>INDEX(PUNT_L5gamesAVG!B:B,MATCH($B425,PUNT_L5gamesAVG!$I:$I,0))</f>
        <v>441</v>
      </c>
    </row>
    <row r="426" spans="1:15" x14ac:dyDescent="0.2">
      <c r="A426">
        <v>5868</v>
      </c>
      <c r="B426" t="s">
        <v>592</v>
      </c>
      <c r="C426" t="s">
        <v>638</v>
      </c>
      <c r="D426" t="s">
        <v>1143</v>
      </c>
      <c r="E426" t="s">
        <v>321</v>
      </c>
      <c r="F426" t="s">
        <v>718</v>
      </c>
      <c r="G426">
        <v>0</v>
      </c>
      <c r="H426" t="s">
        <v>258</v>
      </c>
      <c r="I426" t="s">
        <v>258</v>
      </c>
      <c r="J426" t="s">
        <v>621</v>
      </c>
      <c r="K426" t="str">
        <f>INDEX(PUNT_SeasonAVG!I:I,MATCH($B426,PUNT_SeasonAVG!$I:$I,0))</f>
        <v>Nigel Williams-Goss</v>
      </c>
      <c r="L426" t="str">
        <f>INDEX(PUNT_SeasonAVG!K:K,MATCH($B426,PUNT_SeasonAVG!$I:$I,0))</f>
        <v>UTA</v>
      </c>
      <c r="M426" s="5">
        <f>INDEX(PUNT_SeasonAVG!B:B,MATCH($B426,PUNT_SeasonAVG!$I:$I,0))</f>
        <v>442</v>
      </c>
      <c r="N426" s="5">
        <f>INDEX(PUNT_L10gamesAVG!B:B,MATCH($B426,PUNT_L10gamesAVG!$I:$I,0))</f>
        <v>442</v>
      </c>
      <c r="O426" s="5">
        <f>INDEX(PUNT_L5gamesAVG!B:B,MATCH($B426,PUNT_L5gamesAVG!$I:$I,0))</f>
        <v>442</v>
      </c>
    </row>
    <row r="427" spans="1:15" x14ac:dyDescent="0.2">
      <c r="A427">
        <v>6246</v>
      </c>
      <c r="B427" t="s">
        <v>600</v>
      </c>
      <c r="C427" t="s">
        <v>676</v>
      </c>
      <c r="D427" t="s">
        <v>1456</v>
      </c>
      <c r="E427" t="s">
        <v>321</v>
      </c>
      <c r="F427" t="s">
        <v>718</v>
      </c>
      <c r="G427">
        <v>24</v>
      </c>
      <c r="H427" t="s">
        <v>258</v>
      </c>
      <c r="I427" t="s">
        <v>258</v>
      </c>
      <c r="J427" t="s">
        <v>621</v>
      </c>
      <c r="K427" t="str">
        <f>INDEX(PUNT_SeasonAVG!I:I,MATCH($B427,PUNT_SeasonAVG!$I:$I,0))</f>
        <v>Miye Oni</v>
      </c>
      <c r="L427" t="str">
        <f>INDEX(PUNT_SeasonAVG!K:K,MATCH($B427,PUNT_SeasonAVG!$I:$I,0))</f>
        <v>UTA</v>
      </c>
      <c r="M427" s="5">
        <f>INDEX(PUNT_SeasonAVG!B:B,MATCH($B427,PUNT_SeasonAVG!$I:$I,0))</f>
        <v>448</v>
      </c>
      <c r="N427" s="5">
        <f>INDEX(PUNT_L10gamesAVG!B:B,MATCH($B427,PUNT_L10gamesAVG!$I:$I,0))</f>
        <v>443</v>
      </c>
      <c r="O427" s="5">
        <f>INDEX(PUNT_L5gamesAVG!B:B,MATCH($B427,PUNT_L5gamesAVG!$I:$I,0))</f>
        <v>447</v>
      </c>
    </row>
    <row r="428" spans="1:15" x14ac:dyDescent="0.2">
      <c r="A428">
        <v>6255</v>
      </c>
      <c r="B428" t="s">
        <v>601</v>
      </c>
      <c r="C428" t="s">
        <v>623</v>
      </c>
      <c r="D428" t="s">
        <v>1471</v>
      </c>
      <c r="E428" t="s">
        <v>310</v>
      </c>
      <c r="F428" t="s">
        <v>668</v>
      </c>
      <c r="G428">
        <v>46</v>
      </c>
      <c r="H428" t="s">
        <v>258</v>
      </c>
      <c r="I428" t="s">
        <v>258</v>
      </c>
      <c r="J428" t="s">
        <v>621</v>
      </c>
      <c r="K428" t="str">
        <f>INDEX(PUNT_SeasonAVG!I:I,MATCH($B428,PUNT_SeasonAVG!$I:$I,0))</f>
        <v>John Konchar</v>
      </c>
      <c r="L428" t="str">
        <f>INDEX(PUNT_SeasonAVG!K:K,MATCH($B428,PUNT_SeasonAVG!$I:$I,0))</f>
        <v>MEM</v>
      </c>
      <c r="M428" s="5">
        <f>INDEX(PUNT_SeasonAVG!B:B,MATCH($B428,PUNT_SeasonAVG!$I:$I,0))</f>
        <v>450</v>
      </c>
      <c r="N428" s="5">
        <f>INDEX(PUNT_L10gamesAVG!B:B,MATCH($B428,PUNT_L10gamesAVG!$I:$I,0))</f>
        <v>444</v>
      </c>
      <c r="O428" s="5">
        <f>INDEX(PUNT_L5gamesAVG!B:B,MATCH($B428,PUNT_L5gamesAVG!$I:$I,0))</f>
        <v>448</v>
      </c>
    </row>
    <row r="429" spans="1:15" x14ac:dyDescent="0.2">
      <c r="A429">
        <v>6217</v>
      </c>
      <c r="B429" t="s">
        <v>1418</v>
      </c>
      <c r="C429" t="s">
        <v>648</v>
      </c>
      <c r="D429" t="s">
        <v>635</v>
      </c>
      <c r="E429" t="s">
        <v>318</v>
      </c>
      <c r="F429" t="s">
        <v>700</v>
      </c>
      <c r="G429">
        <v>3</v>
      </c>
      <c r="H429" t="s">
        <v>259</v>
      </c>
      <c r="I429" t="s">
        <v>259</v>
      </c>
      <c r="J429" t="s">
        <v>621</v>
      </c>
      <c r="K429" t="str">
        <f>INDEX(PUNT_SeasonAVG!I:I,MATCH($B429,PUNT_SeasonAVG!$I:$I,0))</f>
        <v>Keldon Johnson</v>
      </c>
      <c r="L429" t="str">
        <f>INDEX(PUNT_SeasonAVG!K:K,MATCH($B429,PUNT_SeasonAVG!$I:$I,0))</f>
        <v>SAS</v>
      </c>
      <c r="M429" s="5">
        <f>INDEX(PUNT_SeasonAVG!B:B,MATCH($B429,PUNT_SeasonAVG!$I:$I,0))</f>
        <v>446</v>
      </c>
      <c r="N429" s="5">
        <f>INDEX(PUNT_L10gamesAVG!B:B,MATCH($B429,PUNT_L10gamesAVG!$I:$I,0))</f>
        <v>445</v>
      </c>
      <c r="O429" s="5">
        <f>INDEX(PUNT_L5gamesAVG!B:B,MATCH($B429,PUNT_L5gamesAVG!$I:$I,0))</f>
        <v>444</v>
      </c>
    </row>
    <row r="430" spans="1:15" x14ac:dyDescent="0.2">
      <c r="A430">
        <v>6203</v>
      </c>
      <c r="B430" t="s">
        <v>1400</v>
      </c>
      <c r="C430" t="s">
        <v>657</v>
      </c>
      <c r="D430" t="s">
        <v>1401</v>
      </c>
      <c r="E430" t="s">
        <v>301</v>
      </c>
      <c r="F430" t="s">
        <v>636</v>
      </c>
      <c r="G430">
        <v>45</v>
      </c>
      <c r="H430" t="s">
        <v>259</v>
      </c>
      <c r="I430" t="s">
        <v>259</v>
      </c>
      <c r="J430" t="s">
        <v>621</v>
      </c>
      <c r="K430" t="str">
        <f>INDEX(PUNT_SeasonAVG!I:I,MATCH($B430,PUNT_SeasonAVG!$I:$I,0))</f>
        <v>Sekou Doumbouya</v>
      </c>
      <c r="L430" t="str">
        <f>INDEX(PUNT_SeasonAVG!K:K,MATCH($B430,PUNT_SeasonAVG!$I:$I,0))</f>
        <v>DET</v>
      </c>
      <c r="M430" s="5">
        <f>INDEX(PUNT_SeasonAVG!B:B,MATCH($B430,PUNT_SeasonAVG!$I:$I,0))</f>
        <v>445</v>
      </c>
      <c r="N430" s="5">
        <f>INDEX(PUNT_L10gamesAVG!B:B,MATCH($B430,PUNT_L10gamesAVG!$I:$I,0))</f>
        <v>446</v>
      </c>
      <c r="O430" s="5">
        <f>INDEX(PUNT_L5gamesAVG!B:B,MATCH($B430,PUNT_L5gamesAVG!$I:$I,0))</f>
        <v>445</v>
      </c>
    </row>
    <row r="431" spans="1:15" x14ac:dyDescent="0.2">
      <c r="A431">
        <v>6322</v>
      </c>
      <c r="B431" t="s">
        <v>594</v>
      </c>
      <c r="C431" t="s">
        <v>623</v>
      </c>
      <c r="D431" t="s">
        <v>1566</v>
      </c>
      <c r="E431" t="s">
        <v>324</v>
      </c>
      <c r="F431" t="s">
        <v>625</v>
      </c>
      <c r="G431">
        <v>12</v>
      </c>
      <c r="H431" t="s">
        <v>258</v>
      </c>
      <c r="I431" t="s">
        <v>258</v>
      </c>
      <c r="J431" t="s">
        <v>621</v>
      </c>
      <c r="K431" t="str">
        <f>INDEX(PUNT_SeasonAVG!I:I,MATCH($B431,PUNT_SeasonAVG!$I:$I,0))</f>
        <v>Jared Harper</v>
      </c>
      <c r="L431" t="str">
        <f>INDEX(PUNT_SeasonAVG!K:K,MATCH($B431,PUNT_SeasonAVG!$I:$I,0))</f>
        <v>PHO</v>
      </c>
      <c r="M431" s="5">
        <f>INDEX(PUNT_SeasonAVG!B:B,MATCH($B431,PUNT_SeasonAVG!$I:$I,0))</f>
        <v>444</v>
      </c>
      <c r="N431" s="5">
        <f>INDEX(PUNT_L10gamesAVG!B:B,MATCH($B431,PUNT_L10gamesAVG!$I:$I,0))</f>
        <v>447</v>
      </c>
      <c r="O431" s="5">
        <f>INDEX(PUNT_L5gamesAVG!B:B,MATCH($B431,PUNT_L5gamesAVG!$I:$I,0))</f>
        <v>443</v>
      </c>
    </row>
    <row r="432" spans="1:15" x14ac:dyDescent="0.2">
      <c r="A432">
        <v>5649</v>
      </c>
      <c r="B432" t="s">
        <v>1016</v>
      </c>
      <c r="C432" t="s">
        <v>800</v>
      </c>
      <c r="D432" t="s">
        <v>1017</v>
      </c>
      <c r="E432" t="s">
        <v>306</v>
      </c>
      <c r="F432" t="s">
        <v>715</v>
      </c>
      <c r="G432">
        <v>4</v>
      </c>
      <c r="H432" t="s">
        <v>259</v>
      </c>
      <c r="I432" t="s">
        <v>259</v>
      </c>
      <c r="J432" t="s">
        <v>621</v>
      </c>
      <c r="K432" t="str">
        <f>INDEX(PUNT_SeasonAVG!I:I,MATCH($B432,PUNT_SeasonAVG!$I:$I,0))</f>
        <v>Henry Ellenson</v>
      </c>
      <c r="L432" t="str">
        <f>INDEX(PUNT_SeasonAVG!K:K,MATCH($B432,PUNT_SeasonAVG!$I:$I,0))</f>
        <v>BKN</v>
      </c>
      <c r="M432" s="5">
        <f>INDEX(PUNT_SeasonAVG!B:B,MATCH($B432,PUNT_SeasonAVG!$I:$I,0))</f>
        <v>447</v>
      </c>
      <c r="N432" s="5">
        <f>INDEX(PUNT_L10gamesAVG!B:B,MATCH($B432,PUNT_L10gamesAVG!$I:$I,0))</f>
        <v>448</v>
      </c>
      <c r="O432" s="5">
        <f>INDEX(PUNT_L5gamesAVG!B:B,MATCH($B432,PUNT_L5gamesAVG!$I:$I,0))</f>
        <v>446</v>
      </c>
    </row>
    <row r="433" spans="1:15" x14ac:dyDescent="0.2">
      <c r="A433">
        <v>5862</v>
      </c>
      <c r="B433" t="s">
        <v>595</v>
      </c>
      <c r="C433" t="s">
        <v>617</v>
      </c>
      <c r="D433" t="s">
        <v>1138</v>
      </c>
      <c r="E433" t="s">
        <v>328</v>
      </c>
      <c r="F433" t="s">
        <v>711</v>
      </c>
      <c r="G433">
        <v>31</v>
      </c>
      <c r="H433" t="s">
        <v>259</v>
      </c>
      <c r="I433" t="s">
        <v>259</v>
      </c>
      <c r="J433" t="s">
        <v>621</v>
      </c>
      <c r="K433" t="str">
        <f>INDEX(PUNT_SeasonAVG!I:I,MATCH($B433,PUNT_SeasonAVG!$I:$I,0))</f>
        <v>Vlatko Cancar</v>
      </c>
      <c r="L433" t="str">
        <f>INDEX(PUNT_SeasonAVG!K:K,MATCH($B433,PUNT_SeasonAVG!$I:$I,0))</f>
        <v>DEN</v>
      </c>
      <c r="M433" s="5">
        <f>INDEX(PUNT_SeasonAVG!B:B,MATCH($B433,PUNT_SeasonAVG!$I:$I,0))</f>
        <v>451</v>
      </c>
      <c r="N433" s="5">
        <f>INDEX(PUNT_L10gamesAVG!B:B,MATCH($B433,PUNT_L10gamesAVG!$I:$I,0))</f>
        <v>449</v>
      </c>
      <c r="O433" s="5">
        <f>INDEX(PUNT_L5gamesAVG!B:B,MATCH($B433,PUNT_L5gamesAVG!$I:$I,0))</f>
        <v>449</v>
      </c>
    </row>
    <row r="434" spans="1:15" x14ac:dyDescent="0.2">
      <c r="A434">
        <v>6176</v>
      </c>
      <c r="B434" t="s">
        <v>598</v>
      </c>
      <c r="C434" t="s">
        <v>681</v>
      </c>
      <c r="D434" t="s">
        <v>1399</v>
      </c>
      <c r="E434" t="s">
        <v>313</v>
      </c>
      <c r="F434" t="s">
        <v>788</v>
      </c>
      <c r="G434">
        <v>45</v>
      </c>
      <c r="H434" t="s">
        <v>258</v>
      </c>
      <c r="I434" t="s">
        <v>258</v>
      </c>
      <c r="J434" t="s">
        <v>621</v>
      </c>
      <c r="K434" t="str">
        <f>INDEX(PUNT_SeasonAVG!I:I,MATCH($B434,PUNT_SeasonAVG!$I:$I,0))</f>
        <v>Romeo Langford</v>
      </c>
      <c r="L434" t="str">
        <f>INDEX(PUNT_SeasonAVG!K:K,MATCH($B434,PUNT_SeasonAVG!$I:$I,0))</f>
        <v>BOS</v>
      </c>
      <c r="M434" s="5">
        <f>INDEX(PUNT_SeasonAVG!B:B,MATCH($B434,PUNT_SeasonAVG!$I:$I,0))</f>
        <v>449</v>
      </c>
      <c r="N434" s="5">
        <f>INDEX(PUNT_L10gamesAVG!B:B,MATCH($B434,PUNT_L10gamesAVG!$I:$I,0))</f>
        <v>450</v>
      </c>
      <c r="O434" s="5">
        <f>INDEX(PUNT_L5gamesAVG!B:B,MATCH($B434,PUNT_L5gamesAVG!$I:$I,0))</f>
        <v>450</v>
      </c>
    </row>
    <row r="435" spans="1:15" x14ac:dyDescent="0.2">
      <c r="A435">
        <v>6029</v>
      </c>
      <c r="B435" t="s">
        <v>581</v>
      </c>
      <c r="C435" t="s">
        <v>640</v>
      </c>
      <c r="D435" t="s">
        <v>1203</v>
      </c>
      <c r="E435" t="s">
        <v>318</v>
      </c>
      <c r="F435" t="s">
        <v>700</v>
      </c>
      <c r="G435">
        <v>1</v>
      </c>
      <c r="H435" t="s">
        <v>258</v>
      </c>
      <c r="I435" t="s">
        <v>258</v>
      </c>
      <c r="J435" t="s">
        <v>621</v>
      </c>
      <c r="K435" t="str">
        <f>INDEX(PUNT_SeasonAVG!I:I,MATCH($B435,PUNT_SeasonAVG!$I:$I,0))</f>
        <v>Lonnie Walker IV</v>
      </c>
      <c r="L435" t="str">
        <f>INDEX(PUNT_SeasonAVG!K:K,MATCH($B435,PUNT_SeasonAVG!$I:$I,0))</f>
        <v>SAS</v>
      </c>
      <c r="M435" s="5">
        <f>INDEX(PUNT_SeasonAVG!B:B,MATCH($B435,PUNT_SeasonAVG!$I:$I,0))</f>
        <v>443</v>
      </c>
      <c r="N435" s="5">
        <f>INDEX(PUNT_L10gamesAVG!B:B,MATCH($B435,PUNT_L10gamesAVG!$I:$I,0))</f>
        <v>451</v>
      </c>
      <c r="O435" s="5">
        <f>INDEX(PUNT_L5gamesAVG!B:B,MATCH($B435,PUNT_L5gamesAVG!$I:$I,0))</f>
        <v>452</v>
      </c>
    </row>
    <row r="436" spans="1:15" x14ac:dyDescent="0.2">
      <c r="A436">
        <v>5020</v>
      </c>
      <c r="B436" t="s">
        <v>603</v>
      </c>
      <c r="C436" t="s">
        <v>623</v>
      </c>
      <c r="D436" t="s">
        <v>845</v>
      </c>
      <c r="E436" t="s">
        <v>304</v>
      </c>
      <c r="F436" t="s">
        <v>671</v>
      </c>
      <c r="G436">
        <v>31</v>
      </c>
      <c r="H436" t="s">
        <v>633</v>
      </c>
      <c r="I436" t="s">
        <v>259</v>
      </c>
      <c r="J436" t="s">
        <v>621</v>
      </c>
      <c r="K436" t="str">
        <f>INDEX(PUNT_SeasonAVG!I:I,MATCH($B436,PUNT_SeasonAVG!$I:$I,0))</f>
        <v>John Henson</v>
      </c>
      <c r="L436" t="str">
        <f>INDEX(PUNT_SeasonAVG!K:K,MATCH($B436,PUNT_SeasonAVG!$I:$I,0))</f>
        <v>CLE</v>
      </c>
      <c r="M436" s="5">
        <f>INDEX(PUNT_SeasonAVG!B:B,MATCH($B436,PUNT_SeasonAVG!$I:$I,0))</f>
        <v>452</v>
      </c>
      <c r="N436" s="5">
        <f>INDEX(PUNT_L10gamesAVG!B:B,MATCH($B436,PUNT_L10gamesAVG!$I:$I,0))</f>
        <v>452</v>
      </c>
      <c r="O436" s="5">
        <f>INDEX(PUNT_L5gamesAVG!B:B,MATCH($B436,PUNT_L5gamesAVG!$I:$I,0))</f>
        <v>451</v>
      </c>
    </row>
    <row r="437" spans="1:15" x14ac:dyDescent="0.2">
      <c r="A437">
        <v>5655</v>
      </c>
      <c r="B437" t="s">
        <v>1022</v>
      </c>
      <c r="C437" t="s">
        <v>626</v>
      </c>
      <c r="D437" t="s">
        <v>1023</v>
      </c>
      <c r="E437" t="s">
        <v>306</v>
      </c>
      <c r="F437" t="s">
        <v>715</v>
      </c>
      <c r="G437">
        <v>9</v>
      </c>
      <c r="H437" t="s">
        <v>620</v>
      </c>
      <c r="I437" t="s">
        <v>258</v>
      </c>
      <c r="J437" t="s">
        <v>621</v>
      </c>
      <c r="K437" t="str">
        <f>INDEX(PUNT_SeasonAVG!I:I,MATCH($B437,PUNT_SeasonAVG!$I:$I,0))</f>
        <v>Timothe Luwawu-Cabarrot</v>
      </c>
      <c r="L437" t="str">
        <f>INDEX(PUNT_SeasonAVG!K:K,MATCH($B437,PUNT_SeasonAVG!$I:$I,0))</f>
        <v>BKN</v>
      </c>
      <c r="M437" s="5">
        <f>INDEX(PUNT_SeasonAVG!B:B,MATCH($B437,PUNT_SeasonAVG!$I:$I,0))</f>
        <v>453</v>
      </c>
      <c r="N437" s="5">
        <f>INDEX(PUNT_L10gamesAVG!B:B,MATCH($B437,PUNT_L10gamesAVG!$I:$I,0))</f>
        <v>453</v>
      </c>
      <c r="O437" s="5">
        <f>INDEX(PUNT_L5gamesAVG!B:B,MATCH($B437,PUNT_L5gamesAVG!$I:$I,0))</f>
        <v>453</v>
      </c>
    </row>
    <row r="438" spans="1:15" x14ac:dyDescent="0.2">
      <c r="A438">
        <v>6049</v>
      </c>
      <c r="B438" t="s">
        <v>604</v>
      </c>
      <c r="C438" t="s">
        <v>648</v>
      </c>
      <c r="D438" t="s">
        <v>832</v>
      </c>
      <c r="E438" t="s">
        <v>301</v>
      </c>
      <c r="F438" t="s">
        <v>636</v>
      </c>
      <c r="G438">
        <v>13</v>
      </c>
      <c r="H438" t="s">
        <v>258</v>
      </c>
      <c r="I438" t="s">
        <v>258</v>
      </c>
      <c r="J438" t="s">
        <v>621</v>
      </c>
      <c r="K438" t="str">
        <f>INDEX(PUNT_SeasonAVG!I:I,MATCH($B438,PUNT_SeasonAVG!$I:$I,0))</f>
        <v>Khyri Thomas</v>
      </c>
      <c r="L438" t="str">
        <f>INDEX(PUNT_SeasonAVG!K:K,MATCH($B438,PUNT_SeasonAVG!$I:$I,0))</f>
        <v>DET</v>
      </c>
      <c r="M438" s="5">
        <f>INDEX(PUNT_SeasonAVG!B:B,MATCH($B438,PUNT_SeasonAVG!$I:$I,0))</f>
        <v>454</v>
      </c>
      <c r="N438" s="5">
        <f>INDEX(PUNT_L10gamesAVG!B:B,MATCH($B438,PUNT_L10gamesAVG!$I:$I,0))</f>
        <v>454</v>
      </c>
      <c r="O438" s="5">
        <f>INDEX(PUNT_L5gamesAVG!B:B,MATCH($B438,PUNT_L5gamesAVG!$I:$I,0))</f>
        <v>454</v>
      </c>
    </row>
    <row r="439" spans="1:15" x14ac:dyDescent="0.2">
      <c r="A439">
        <v>5849</v>
      </c>
      <c r="B439" t="s">
        <v>605</v>
      </c>
      <c r="C439" t="s">
        <v>623</v>
      </c>
      <c r="D439" t="s">
        <v>1122</v>
      </c>
      <c r="E439" t="s">
        <v>312</v>
      </c>
      <c r="F439" t="s">
        <v>694</v>
      </c>
      <c r="G439">
        <v>43</v>
      </c>
      <c r="H439" t="s">
        <v>259</v>
      </c>
      <c r="I439" t="s">
        <v>259</v>
      </c>
      <c r="J439" t="s">
        <v>621</v>
      </c>
      <c r="K439" t="str">
        <f>INDEX(PUNT_SeasonAVG!I:I,MATCH($B439,PUNT_SeasonAVG!$I:$I,0))</f>
        <v>Jonah Bolden</v>
      </c>
      <c r="L439" t="str">
        <f>INDEX(PUNT_SeasonAVG!K:K,MATCH($B439,PUNT_SeasonAVG!$I:$I,0))</f>
        <v>PHI</v>
      </c>
      <c r="M439" s="5">
        <f>INDEX(PUNT_SeasonAVG!B:B,MATCH($B439,PUNT_SeasonAVG!$I:$I,0))</f>
        <v>455</v>
      </c>
      <c r="N439" s="5">
        <f>INDEX(PUNT_L10gamesAVG!B:B,MATCH($B439,PUNT_L10gamesAVG!$I:$I,0))</f>
        <v>455</v>
      </c>
      <c r="O439" s="5">
        <f>INDEX(PUNT_L5gamesAVG!B:B,MATCH($B439,PUNT_L5gamesAVG!$I:$I,0))</f>
        <v>455</v>
      </c>
    </row>
    <row r="440" spans="1:15" x14ac:dyDescent="0.2">
      <c r="A440">
        <v>3407</v>
      </c>
      <c r="B440" t="s">
        <v>622</v>
      </c>
      <c r="C440" t="s">
        <v>623</v>
      </c>
      <c r="D440" t="s">
        <v>624</v>
      </c>
      <c r="E440" t="s">
        <v>324</v>
      </c>
      <c r="F440" t="s">
        <v>625</v>
      </c>
      <c r="G440">
        <v>11</v>
      </c>
      <c r="H440" t="s">
        <v>620</v>
      </c>
      <c r="I440" t="s">
        <v>258</v>
      </c>
      <c r="J440" t="s">
        <v>621</v>
      </c>
      <c r="K440" t="e">
        <f>INDEX(PUNT_SeasonAVG!I:I,MATCH($B440,PUNT_SeasonAVG!$I:$I,0))</f>
        <v>#N/A</v>
      </c>
      <c r="L440" t="e">
        <f>INDEX(PUNT_SeasonAVG!K:K,MATCH($B440,PUNT_SeasonAVG!$I:$I,0))</f>
        <v>#N/A</v>
      </c>
      <c r="M440" s="5" t="e">
        <f>INDEX(PUNT_SeasonAVG!B:B,MATCH($B440,PUNT_SeasonAVG!$I:$I,0))</f>
        <v>#N/A</v>
      </c>
      <c r="N440" s="5" t="e">
        <f>INDEX(PUNT_L10gamesAVG!B:B,MATCH($B440,PUNT_L10gamesAVG!$I:$I,0))</f>
        <v>#N/A</v>
      </c>
      <c r="O440" s="5" t="e">
        <f>INDEX(PUNT_L5gamesAVG!B:B,MATCH($B440,PUNT_L5gamesAVG!$I:$I,0))</f>
        <v>#N/A</v>
      </c>
    </row>
    <row r="441" spans="1:15" x14ac:dyDescent="0.2">
      <c r="A441">
        <v>3513</v>
      </c>
      <c r="B441" t="s">
        <v>629</v>
      </c>
      <c r="C441" t="s">
        <v>630</v>
      </c>
      <c r="D441" t="s">
        <v>631</v>
      </c>
      <c r="E441" t="s">
        <v>327</v>
      </c>
      <c r="F441" t="s">
        <v>632</v>
      </c>
      <c r="G441">
        <v>16</v>
      </c>
      <c r="H441" t="s">
        <v>633</v>
      </c>
      <c r="I441" t="s">
        <v>259</v>
      </c>
      <c r="J441" t="s">
        <v>621</v>
      </c>
      <c r="K441" t="e">
        <f>INDEX(PUNT_SeasonAVG!I:I,MATCH($B441,PUNT_SeasonAVG!$I:$I,0))</f>
        <v>#N/A</v>
      </c>
      <c r="L441" t="e">
        <f>INDEX(PUNT_SeasonAVG!K:K,MATCH($B441,PUNT_SeasonAVG!$I:$I,0))</f>
        <v>#N/A</v>
      </c>
      <c r="M441" s="5" t="e">
        <f>INDEX(PUNT_SeasonAVG!B:B,MATCH($B441,PUNT_SeasonAVG!$I:$I,0))</f>
        <v>#N/A</v>
      </c>
      <c r="N441" s="5" t="e">
        <f>INDEX(PUNT_L10gamesAVG!B:B,MATCH($B441,PUNT_L10gamesAVG!$I:$I,0))</f>
        <v>#N/A</v>
      </c>
      <c r="O441" s="5" t="e">
        <f>INDEX(PUNT_L5gamesAVG!B:B,MATCH($B441,PUNT_L5gamesAVG!$I:$I,0))</f>
        <v>#N/A</v>
      </c>
    </row>
    <row r="442" spans="1:15" x14ac:dyDescent="0.2">
      <c r="A442">
        <v>3520</v>
      </c>
      <c r="B442" t="s">
        <v>634</v>
      </c>
      <c r="C442" t="s">
        <v>623</v>
      </c>
      <c r="D442" t="s">
        <v>635</v>
      </c>
      <c r="E442" t="s">
        <v>301</v>
      </c>
      <c r="F442" t="s">
        <v>636</v>
      </c>
      <c r="G442">
        <v>24</v>
      </c>
      <c r="H442" t="s">
        <v>259</v>
      </c>
      <c r="I442" t="s">
        <v>259</v>
      </c>
      <c r="J442" t="s">
        <v>621</v>
      </c>
      <c r="K442" t="e">
        <f>INDEX(PUNT_SeasonAVG!I:I,MATCH($B442,PUNT_SeasonAVG!$I:$I,0))</f>
        <v>#N/A</v>
      </c>
      <c r="L442" t="e">
        <f>INDEX(PUNT_SeasonAVG!K:K,MATCH($B442,PUNT_SeasonAVG!$I:$I,0))</f>
        <v>#N/A</v>
      </c>
      <c r="M442" s="5" t="e">
        <f>INDEX(PUNT_SeasonAVG!B:B,MATCH($B442,PUNT_SeasonAVG!$I:$I,0))</f>
        <v>#N/A</v>
      </c>
      <c r="N442" s="5" t="e">
        <f>INDEX(PUNT_L10gamesAVG!B:B,MATCH($B442,PUNT_L10gamesAVG!$I:$I,0))</f>
        <v>#N/A</v>
      </c>
      <c r="O442" s="5" t="e">
        <f>INDEX(PUNT_L5gamesAVG!B:B,MATCH($B442,PUNT_L5gamesAVG!$I:$I,0))</f>
        <v>#N/A</v>
      </c>
    </row>
    <row r="443" spans="1:15" x14ac:dyDescent="0.2">
      <c r="A443">
        <v>3605</v>
      </c>
      <c r="B443" t="s">
        <v>637</v>
      </c>
      <c r="C443" t="s">
        <v>638</v>
      </c>
      <c r="D443" t="s">
        <v>639</v>
      </c>
      <c r="E443" t="s">
        <v>332</v>
      </c>
      <c r="F443" t="s">
        <v>628</v>
      </c>
      <c r="G443">
        <v>42</v>
      </c>
      <c r="H443" t="s">
        <v>633</v>
      </c>
      <c r="I443" t="s">
        <v>259</v>
      </c>
      <c r="J443" t="s">
        <v>621</v>
      </c>
      <c r="K443" t="e">
        <f>INDEX(PUNT_SeasonAVG!I:I,MATCH($B443,PUNT_SeasonAVG!$I:$I,0))</f>
        <v>#N/A</v>
      </c>
      <c r="L443" t="e">
        <f>INDEX(PUNT_SeasonAVG!K:K,MATCH($B443,PUNT_SeasonAVG!$I:$I,0))</f>
        <v>#N/A</v>
      </c>
      <c r="M443" s="5" t="e">
        <f>INDEX(PUNT_SeasonAVG!B:B,MATCH($B443,PUNT_SeasonAVG!$I:$I,0))</f>
        <v>#N/A</v>
      </c>
      <c r="N443" s="5" t="e">
        <f>INDEX(PUNT_L10gamesAVG!B:B,MATCH($B443,PUNT_L10gamesAVG!$I:$I,0))</f>
        <v>#N/A</v>
      </c>
      <c r="O443" s="5" t="e">
        <f>INDEX(PUNT_L5gamesAVG!B:B,MATCH($B443,PUNT_L5gamesAVG!$I:$I,0))</f>
        <v>#N/A</v>
      </c>
    </row>
    <row r="444" spans="1:15" x14ac:dyDescent="0.2">
      <c r="A444">
        <v>3745</v>
      </c>
      <c r="B444" t="s">
        <v>645</v>
      </c>
      <c r="C444" t="s">
        <v>646</v>
      </c>
      <c r="D444" t="s">
        <v>647</v>
      </c>
      <c r="E444" t="s">
        <v>301</v>
      </c>
      <c r="F444" t="s">
        <v>636</v>
      </c>
      <c r="G444">
        <v>27</v>
      </c>
      <c r="H444" t="s">
        <v>45</v>
      </c>
      <c r="I444" t="s">
        <v>45</v>
      </c>
      <c r="J444" t="s">
        <v>621</v>
      </c>
      <c r="K444" t="e">
        <f>INDEX(PUNT_SeasonAVG!I:I,MATCH($B444,PUNT_SeasonAVG!$I:$I,0))</f>
        <v>#N/A</v>
      </c>
      <c r="L444" t="e">
        <f>INDEX(PUNT_SeasonAVG!K:K,MATCH($B444,PUNT_SeasonAVG!$I:$I,0))</f>
        <v>#N/A</v>
      </c>
      <c r="M444" s="5" t="e">
        <f>INDEX(PUNT_SeasonAVG!B:B,MATCH($B444,PUNT_SeasonAVG!$I:$I,0))</f>
        <v>#N/A</v>
      </c>
      <c r="N444" s="5" t="e">
        <f>INDEX(PUNT_L10gamesAVG!B:B,MATCH($B444,PUNT_L10gamesAVG!$I:$I,0))</f>
        <v>#N/A</v>
      </c>
      <c r="O444" s="5" t="e">
        <f>INDEX(PUNT_L5gamesAVG!B:B,MATCH($B444,PUNT_L5gamesAVG!$I:$I,0))</f>
        <v>#N/A</v>
      </c>
    </row>
    <row r="445" spans="1:15" x14ac:dyDescent="0.2">
      <c r="A445">
        <v>3821</v>
      </c>
      <c r="B445" t="s">
        <v>656</v>
      </c>
      <c r="C445" t="s">
        <v>657</v>
      </c>
      <c r="D445" t="s">
        <v>658</v>
      </c>
      <c r="E445" t="s">
        <v>335</v>
      </c>
      <c r="F445" t="s">
        <v>659</v>
      </c>
      <c r="G445">
        <v>34</v>
      </c>
      <c r="H445" t="s">
        <v>258</v>
      </c>
      <c r="I445" t="s">
        <v>258</v>
      </c>
      <c r="J445" t="s">
        <v>621</v>
      </c>
      <c r="K445" t="e">
        <f>INDEX(PUNT_SeasonAVG!I:I,MATCH($B445,PUNT_SeasonAVG!$I:$I,0))</f>
        <v>#N/A</v>
      </c>
      <c r="L445" t="e">
        <f>INDEX(PUNT_SeasonAVG!K:K,MATCH($B445,PUNT_SeasonAVG!$I:$I,0))</f>
        <v>#N/A</v>
      </c>
      <c r="M445" s="5" t="e">
        <f>INDEX(PUNT_SeasonAVG!B:B,MATCH($B445,PUNT_SeasonAVG!$I:$I,0))</f>
        <v>#N/A</v>
      </c>
      <c r="N445" s="5" t="e">
        <f>INDEX(PUNT_L10gamesAVG!B:B,MATCH($B445,PUNT_L10gamesAVG!$I:$I,0))</f>
        <v>#N/A</v>
      </c>
      <c r="O445" s="5" t="e">
        <f>INDEX(PUNT_L5gamesAVG!B:B,MATCH($B445,PUNT_L5gamesAVG!$I:$I,0))</f>
        <v>#N/A</v>
      </c>
    </row>
    <row r="446" spans="1:15" x14ac:dyDescent="0.2">
      <c r="A446">
        <v>3822</v>
      </c>
      <c r="B446" t="s">
        <v>660</v>
      </c>
      <c r="C446" t="s">
        <v>654</v>
      </c>
      <c r="D446" t="s">
        <v>661</v>
      </c>
      <c r="E446" t="s">
        <v>315</v>
      </c>
      <c r="F446" t="s">
        <v>662</v>
      </c>
      <c r="G446">
        <v>34</v>
      </c>
      <c r="H446" t="s">
        <v>258</v>
      </c>
      <c r="I446" t="s">
        <v>258</v>
      </c>
      <c r="J446" t="s">
        <v>621</v>
      </c>
      <c r="K446" t="e">
        <f>INDEX(PUNT_SeasonAVG!I:I,MATCH($B446,PUNT_SeasonAVG!$I:$I,0))</f>
        <v>#N/A</v>
      </c>
      <c r="L446" t="e">
        <f>INDEX(PUNT_SeasonAVG!K:K,MATCH($B446,PUNT_SeasonAVG!$I:$I,0))</f>
        <v>#N/A</v>
      </c>
      <c r="M446" s="5" t="e">
        <f>INDEX(PUNT_SeasonAVG!B:B,MATCH($B446,PUNT_SeasonAVG!$I:$I,0))</f>
        <v>#N/A</v>
      </c>
      <c r="N446" s="5" t="e">
        <f>INDEX(PUNT_L10gamesAVG!B:B,MATCH($B446,PUNT_L10gamesAVG!$I:$I,0))</f>
        <v>#N/A</v>
      </c>
      <c r="O446" s="5" t="e">
        <f>INDEX(PUNT_L5gamesAVG!B:B,MATCH($B446,PUNT_L5gamesAVG!$I:$I,0))</f>
        <v>#N/A</v>
      </c>
    </row>
    <row r="447" spans="1:15" x14ac:dyDescent="0.2">
      <c r="A447">
        <v>3824</v>
      </c>
      <c r="B447" t="s">
        <v>663</v>
      </c>
      <c r="C447" t="s">
        <v>640</v>
      </c>
      <c r="D447" t="s">
        <v>664</v>
      </c>
      <c r="E447" t="s">
        <v>298</v>
      </c>
      <c r="F447" t="s">
        <v>644</v>
      </c>
      <c r="G447">
        <v>9</v>
      </c>
      <c r="H447" t="s">
        <v>259</v>
      </c>
      <c r="I447" t="s">
        <v>259</v>
      </c>
      <c r="J447" t="s">
        <v>621</v>
      </c>
      <c r="K447" t="e">
        <f>INDEX(PUNT_SeasonAVG!I:I,MATCH($B447,PUNT_SeasonAVG!$I:$I,0))</f>
        <v>#N/A</v>
      </c>
      <c r="L447" t="e">
        <f>INDEX(PUNT_SeasonAVG!K:K,MATCH($B447,PUNT_SeasonAVG!$I:$I,0))</f>
        <v>#N/A</v>
      </c>
      <c r="M447" s="5" t="e">
        <f>INDEX(PUNT_SeasonAVG!B:B,MATCH($B447,PUNT_SeasonAVG!$I:$I,0))</f>
        <v>#N/A</v>
      </c>
      <c r="N447" s="5" t="e">
        <f>INDEX(PUNT_L10gamesAVG!B:B,MATCH($B447,PUNT_L10gamesAVG!$I:$I,0))</f>
        <v>#N/A</v>
      </c>
      <c r="O447" s="5" t="e">
        <f>INDEX(PUNT_L5gamesAVG!B:B,MATCH($B447,PUNT_L5gamesAVG!$I:$I,0))</f>
        <v>#N/A</v>
      </c>
    </row>
    <row r="448" spans="1:15" x14ac:dyDescent="0.2">
      <c r="A448">
        <v>3826</v>
      </c>
      <c r="B448" t="s">
        <v>665</v>
      </c>
      <c r="C448" t="s">
        <v>666</v>
      </c>
      <c r="D448" t="s">
        <v>667</v>
      </c>
      <c r="E448" t="s">
        <v>310</v>
      </c>
      <c r="F448" t="s">
        <v>668</v>
      </c>
      <c r="G448">
        <v>9</v>
      </c>
      <c r="H448" t="s">
        <v>620</v>
      </c>
      <c r="I448" t="s">
        <v>258</v>
      </c>
      <c r="J448" t="s">
        <v>621</v>
      </c>
      <c r="K448" t="e">
        <f>INDEX(PUNT_SeasonAVG!I:I,MATCH($B448,PUNT_SeasonAVG!$I:$I,0))</f>
        <v>#N/A</v>
      </c>
      <c r="L448" t="e">
        <f>INDEX(PUNT_SeasonAVG!K:K,MATCH($B448,PUNT_SeasonAVG!$I:$I,0))</f>
        <v>#N/A</v>
      </c>
      <c r="M448" s="5" t="e">
        <f>INDEX(PUNT_SeasonAVG!B:B,MATCH($B448,PUNT_SeasonAVG!$I:$I,0))</f>
        <v>#N/A</v>
      </c>
      <c r="N448" s="5" t="e">
        <f>INDEX(PUNT_L10gamesAVG!B:B,MATCH($B448,PUNT_L10gamesAVG!$I:$I,0))</f>
        <v>#N/A</v>
      </c>
      <c r="O448" s="5" t="e">
        <f>INDEX(PUNT_L5gamesAVG!B:B,MATCH($B448,PUNT_L5gamesAVG!$I:$I,0))</f>
        <v>#N/A</v>
      </c>
    </row>
    <row r="449" spans="1:15" x14ac:dyDescent="0.2">
      <c r="A449">
        <v>3835</v>
      </c>
      <c r="B449" t="s">
        <v>669</v>
      </c>
      <c r="C449" t="s">
        <v>623</v>
      </c>
      <c r="D449" t="s">
        <v>670</v>
      </c>
      <c r="E449" t="s">
        <v>304</v>
      </c>
      <c r="F449" t="s">
        <v>671</v>
      </c>
      <c r="G449">
        <v>5</v>
      </c>
      <c r="H449" t="s">
        <v>620</v>
      </c>
      <c r="I449" t="s">
        <v>258</v>
      </c>
      <c r="J449" t="s">
        <v>621</v>
      </c>
      <c r="K449" t="e">
        <f>INDEX(PUNT_SeasonAVG!I:I,MATCH($B449,PUNT_SeasonAVG!$I:$I,0))</f>
        <v>#N/A</v>
      </c>
      <c r="L449" t="e">
        <f>INDEX(PUNT_SeasonAVG!K:K,MATCH($B449,PUNT_SeasonAVG!$I:$I,0))</f>
        <v>#N/A</v>
      </c>
      <c r="M449" s="5" t="e">
        <f>INDEX(PUNT_SeasonAVG!B:B,MATCH($B449,PUNT_SeasonAVG!$I:$I,0))</f>
        <v>#N/A</v>
      </c>
      <c r="N449" s="5" t="e">
        <f>INDEX(PUNT_L10gamesAVG!B:B,MATCH($B449,PUNT_L10gamesAVG!$I:$I,0))</f>
        <v>#N/A</v>
      </c>
      <c r="O449" s="5" t="e">
        <f>INDEX(PUNT_L5gamesAVG!B:B,MATCH($B449,PUNT_L5gamesAVG!$I:$I,0))</f>
        <v>#N/A</v>
      </c>
    </row>
    <row r="450" spans="1:15" x14ac:dyDescent="0.2">
      <c r="A450">
        <v>3927</v>
      </c>
      <c r="B450" t="s">
        <v>674</v>
      </c>
      <c r="C450" t="s">
        <v>666</v>
      </c>
      <c r="D450" t="s">
        <v>675</v>
      </c>
      <c r="E450" t="s">
        <v>335</v>
      </c>
      <c r="F450" t="s">
        <v>659</v>
      </c>
      <c r="G450">
        <v>12</v>
      </c>
      <c r="H450" t="s">
        <v>45</v>
      </c>
      <c r="I450" t="s">
        <v>45</v>
      </c>
      <c r="J450" t="s">
        <v>621</v>
      </c>
      <c r="K450" t="e">
        <f>INDEX(PUNT_SeasonAVG!I:I,MATCH($B450,PUNT_SeasonAVG!$I:$I,0))</f>
        <v>#N/A</v>
      </c>
      <c r="L450" t="e">
        <f>INDEX(PUNT_SeasonAVG!K:K,MATCH($B450,PUNT_SeasonAVG!$I:$I,0))</f>
        <v>#N/A</v>
      </c>
      <c r="M450" s="5" t="e">
        <f>INDEX(PUNT_SeasonAVG!B:B,MATCH($B450,PUNT_SeasonAVG!$I:$I,0))</f>
        <v>#N/A</v>
      </c>
      <c r="N450" s="5" t="e">
        <f>INDEX(PUNT_L10gamesAVG!B:B,MATCH($B450,PUNT_L10gamesAVG!$I:$I,0))</f>
        <v>#N/A</v>
      </c>
      <c r="O450" s="5" t="e">
        <f>INDEX(PUNT_L5gamesAVG!B:B,MATCH($B450,PUNT_L5gamesAVG!$I:$I,0))</f>
        <v>#N/A</v>
      </c>
    </row>
    <row r="451" spans="1:15" x14ac:dyDescent="0.2">
      <c r="A451">
        <v>3931</v>
      </c>
      <c r="B451" t="s">
        <v>680</v>
      </c>
      <c r="C451" t="s">
        <v>681</v>
      </c>
      <c r="D451" t="s">
        <v>682</v>
      </c>
      <c r="E451" t="s">
        <v>322</v>
      </c>
      <c r="F451" t="s">
        <v>94</v>
      </c>
      <c r="G451">
        <v>2</v>
      </c>
      <c r="H451" t="s">
        <v>258</v>
      </c>
      <c r="I451" t="s">
        <v>258</v>
      </c>
      <c r="J451" t="s">
        <v>621</v>
      </c>
      <c r="K451" t="e">
        <f>INDEX(PUNT_SeasonAVG!I:I,MATCH($B451,PUNT_SeasonAVG!$I:$I,0))</f>
        <v>#N/A</v>
      </c>
      <c r="L451" t="e">
        <f>INDEX(PUNT_SeasonAVG!K:K,MATCH($B451,PUNT_SeasonAVG!$I:$I,0))</f>
        <v>#N/A</v>
      </c>
      <c r="M451" s="5" t="e">
        <f>INDEX(PUNT_SeasonAVG!B:B,MATCH($B451,PUNT_SeasonAVG!$I:$I,0))</f>
        <v>#N/A</v>
      </c>
      <c r="N451" s="5" t="e">
        <f>INDEX(PUNT_L10gamesAVG!B:B,MATCH($B451,PUNT_L10gamesAVG!$I:$I,0))</f>
        <v>#N/A</v>
      </c>
      <c r="O451" s="5" t="e">
        <f>INDEX(PUNT_L5gamesAVG!B:B,MATCH($B451,PUNT_L5gamesAVG!$I:$I,0))</f>
        <v>#N/A</v>
      </c>
    </row>
    <row r="452" spans="1:15" x14ac:dyDescent="0.2">
      <c r="A452">
        <v>3944</v>
      </c>
      <c r="B452" t="s">
        <v>683</v>
      </c>
      <c r="C452" t="s">
        <v>258</v>
      </c>
      <c r="D452" t="s">
        <v>684</v>
      </c>
      <c r="E452" t="s">
        <v>332</v>
      </c>
      <c r="F452" t="s">
        <v>628</v>
      </c>
      <c r="G452">
        <v>14</v>
      </c>
      <c r="H452" t="s">
        <v>620</v>
      </c>
      <c r="I452" t="s">
        <v>258</v>
      </c>
      <c r="J452" t="s">
        <v>621</v>
      </c>
      <c r="K452" t="e">
        <f>INDEX(PUNT_SeasonAVG!I:I,MATCH($B452,PUNT_SeasonAVG!$I:$I,0))</f>
        <v>#N/A</v>
      </c>
      <c r="L452" t="e">
        <f>INDEX(PUNT_SeasonAVG!K:K,MATCH($B452,PUNT_SeasonAVG!$I:$I,0))</f>
        <v>#N/A</v>
      </c>
      <c r="M452" s="5" t="e">
        <f>INDEX(PUNT_SeasonAVG!B:B,MATCH($B452,PUNT_SeasonAVG!$I:$I,0))</f>
        <v>#N/A</v>
      </c>
      <c r="N452" s="5" t="e">
        <f>INDEX(PUNT_L10gamesAVG!B:B,MATCH($B452,PUNT_L10gamesAVG!$I:$I,0))</f>
        <v>#N/A</v>
      </c>
      <c r="O452" s="5" t="e">
        <f>INDEX(PUNT_L5gamesAVG!B:B,MATCH($B452,PUNT_L5gamesAVG!$I:$I,0))</f>
        <v>#N/A</v>
      </c>
    </row>
    <row r="453" spans="1:15" x14ac:dyDescent="0.2">
      <c r="A453">
        <v>3954</v>
      </c>
      <c r="B453" t="s">
        <v>685</v>
      </c>
      <c r="C453" t="s">
        <v>686</v>
      </c>
      <c r="D453" t="s">
        <v>687</v>
      </c>
      <c r="E453" t="s">
        <v>316</v>
      </c>
      <c r="F453" t="s">
        <v>688</v>
      </c>
      <c r="G453">
        <v>28</v>
      </c>
      <c r="H453" t="s">
        <v>45</v>
      </c>
      <c r="I453" t="s">
        <v>45</v>
      </c>
      <c r="J453" t="s">
        <v>621</v>
      </c>
      <c r="K453" t="e">
        <f>INDEX(PUNT_SeasonAVG!I:I,MATCH($B453,PUNT_SeasonAVG!$I:$I,0))</f>
        <v>#N/A</v>
      </c>
      <c r="L453" t="e">
        <f>INDEX(PUNT_SeasonAVG!K:K,MATCH($B453,PUNT_SeasonAVG!$I:$I,0))</f>
        <v>#N/A</v>
      </c>
      <c r="M453" s="5" t="e">
        <f>INDEX(PUNT_SeasonAVG!B:B,MATCH($B453,PUNT_SeasonAVG!$I:$I,0))</f>
        <v>#N/A</v>
      </c>
      <c r="N453" s="5" t="e">
        <f>INDEX(PUNT_L10gamesAVG!B:B,MATCH($B453,PUNT_L10gamesAVG!$I:$I,0))</f>
        <v>#N/A</v>
      </c>
      <c r="O453" s="5" t="e">
        <f>INDEX(PUNT_L5gamesAVG!B:B,MATCH($B453,PUNT_L5gamesAVG!$I:$I,0))</f>
        <v>#N/A</v>
      </c>
    </row>
    <row r="454" spans="1:15" x14ac:dyDescent="0.2">
      <c r="A454">
        <v>3982</v>
      </c>
      <c r="B454" t="s">
        <v>693</v>
      </c>
      <c r="C454" t="s">
        <v>666</v>
      </c>
      <c r="D454" t="s">
        <v>635</v>
      </c>
      <c r="E454" t="s">
        <v>312</v>
      </c>
      <c r="F454" t="s">
        <v>694</v>
      </c>
      <c r="G454">
        <v>5</v>
      </c>
      <c r="H454" t="s">
        <v>633</v>
      </c>
      <c r="I454" t="s">
        <v>259</v>
      </c>
      <c r="J454" t="s">
        <v>621</v>
      </c>
      <c r="K454" t="e">
        <f>INDEX(PUNT_SeasonAVG!I:I,MATCH($B454,PUNT_SeasonAVG!$I:$I,0))</f>
        <v>#N/A</v>
      </c>
      <c r="L454" t="e">
        <f>INDEX(PUNT_SeasonAVG!K:K,MATCH($B454,PUNT_SeasonAVG!$I:$I,0))</f>
        <v>#N/A</v>
      </c>
      <c r="M454" s="5" t="e">
        <f>INDEX(PUNT_SeasonAVG!B:B,MATCH($B454,PUNT_SeasonAVG!$I:$I,0))</f>
        <v>#N/A</v>
      </c>
      <c r="N454" s="5" t="e">
        <f>INDEX(PUNT_L10gamesAVG!B:B,MATCH($B454,PUNT_L10gamesAVG!$I:$I,0))</f>
        <v>#N/A</v>
      </c>
      <c r="O454" s="5" t="e">
        <f>INDEX(PUNT_L5gamesAVG!B:B,MATCH($B454,PUNT_L5gamesAVG!$I:$I,0))</f>
        <v>#N/A</v>
      </c>
    </row>
    <row r="455" spans="1:15" x14ac:dyDescent="0.2">
      <c r="A455">
        <v>3983</v>
      </c>
      <c r="B455" t="s">
        <v>695</v>
      </c>
      <c r="C455" t="s">
        <v>676</v>
      </c>
      <c r="D455" t="s">
        <v>696</v>
      </c>
      <c r="E455" t="s">
        <v>692</v>
      </c>
      <c r="F455" t="s">
        <v>35</v>
      </c>
      <c r="G455">
        <v>13</v>
      </c>
      <c r="H455" t="s">
        <v>45</v>
      </c>
      <c r="I455" t="s">
        <v>45</v>
      </c>
      <c r="J455" t="s">
        <v>621</v>
      </c>
      <c r="K455" t="e">
        <f>INDEX(PUNT_SeasonAVG!I:I,MATCH($B455,PUNT_SeasonAVG!$I:$I,0))</f>
        <v>#N/A</v>
      </c>
      <c r="L455" t="e">
        <f>INDEX(PUNT_SeasonAVG!K:K,MATCH($B455,PUNT_SeasonAVG!$I:$I,0))</f>
        <v>#N/A</v>
      </c>
      <c r="M455" s="5" t="e">
        <f>INDEX(PUNT_SeasonAVG!B:B,MATCH($B455,PUNT_SeasonAVG!$I:$I,0))</f>
        <v>#N/A</v>
      </c>
      <c r="N455" s="5" t="e">
        <f>INDEX(PUNT_L10gamesAVG!B:B,MATCH($B455,PUNT_L10gamesAVG!$I:$I,0))</f>
        <v>#N/A</v>
      </c>
      <c r="O455" s="5" t="e">
        <f>INDEX(PUNT_L5gamesAVG!B:B,MATCH($B455,PUNT_L5gamesAVG!$I:$I,0))</f>
        <v>#N/A</v>
      </c>
    </row>
    <row r="456" spans="1:15" x14ac:dyDescent="0.2">
      <c r="A456">
        <v>3989</v>
      </c>
      <c r="B456" t="s">
        <v>697</v>
      </c>
      <c r="C456" t="s">
        <v>623</v>
      </c>
      <c r="D456" t="s">
        <v>698</v>
      </c>
      <c r="E456" t="s">
        <v>301</v>
      </c>
      <c r="F456" t="s">
        <v>636</v>
      </c>
      <c r="G456">
        <v>81</v>
      </c>
      <c r="H456" t="s">
        <v>258</v>
      </c>
      <c r="I456" t="s">
        <v>258</v>
      </c>
      <c r="J456" t="s">
        <v>621</v>
      </c>
      <c r="K456" t="e">
        <f>INDEX(PUNT_SeasonAVG!I:I,MATCH($B456,PUNT_SeasonAVG!$I:$I,0))</f>
        <v>#N/A</v>
      </c>
      <c r="L456" t="e">
        <f>INDEX(PUNT_SeasonAVG!K:K,MATCH($B456,PUNT_SeasonAVG!$I:$I,0))</f>
        <v>#N/A</v>
      </c>
      <c r="M456" s="5" t="e">
        <f>INDEX(PUNT_SeasonAVG!B:B,MATCH($B456,PUNT_SeasonAVG!$I:$I,0))</f>
        <v>#N/A</v>
      </c>
      <c r="N456" s="5" t="e">
        <f>INDEX(PUNT_L10gamesAVG!B:B,MATCH($B456,PUNT_L10gamesAVG!$I:$I,0))</f>
        <v>#N/A</v>
      </c>
      <c r="O456" s="5" t="e">
        <f>INDEX(PUNT_L5gamesAVG!B:B,MATCH($B456,PUNT_L5gamesAVG!$I:$I,0))</f>
        <v>#N/A</v>
      </c>
    </row>
    <row r="457" spans="1:15" x14ac:dyDescent="0.2">
      <c r="A457">
        <v>4139</v>
      </c>
      <c r="B457" t="s">
        <v>702</v>
      </c>
      <c r="C457" t="s">
        <v>623</v>
      </c>
      <c r="D457" t="s">
        <v>703</v>
      </c>
      <c r="E457" t="s">
        <v>292</v>
      </c>
      <c r="F457" t="s">
        <v>704</v>
      </c>
      <c r="G457">
        <v>4</v>
      </c>
      <c r="H457" t="s">
        <v>258</v>
      </c>
      <c r="I457" t="s">
        <v>258</v>
      </c>
      <c r="J457" t="s">
        <v>611</v>
      </c>
      <c r="K457" t="e">
        <f>INDEX(PUNT_SeasonAVG!I:I,MATCH($B457,PUNT_SeasonAVG!$I:$I,0))</f>
        <v>#N/A</v>
      </c>
      <c r="L457" t="e">
        <f>INDEX(PUNT_SeasonAVG!K:K,MATCH($B457,PUNT_SeasonAVG!$I:$I,0))</f>
        <v>#N/A</v>
      </c>
      <c r="M457" s="5" t="e">
        <f>INDEX(PUNT_SeasonAVG!B:B,MATCH($B457,PUNT_SeasonAVG!$I:$I,0))</f>
        <v>#N/A</v>
      </c>
      <c r="N457" s="5" t="e">
        <f>INDEX(PUNT_L10gamesAVG!B:B,MATCH($B457,PUNT_L10gamesAVG!$I:$I,0))</f>
        <v>#N/A</v>
      </c>
      <c r="O457" s="5" t="e">
        <f>INDEX(PUNT_L5gamesAVG!B:B,MATCH($B457,PUNT_L5gamesAVG!$I:$I,0))</f>
        <v>#N/A</v>
      </c>
    </row>
    <row r="458" spans="1:15" x14ac:dyDescent="0.2">
      <c r="A458">
        <v>4244</v>
      </c>
      <c r="B458" t="s">
        <v>713</v>
      </c>
      <c r="C458" t="s">
        <v>648</v>
      </c>
      <c r="D458" t="s">
        <v>714</v>
      </c>
      <c r="E458" t="s">
        <v>306</v>
      </c>
      <c r="F458" t="s">
        <v>715</v>
      </c>
      <c r="G458">
        <v>7</v>
      </c>
      <c r="H458" t="s">
        <v>259</v>
      </c>
      <c r="I458" t="s">
        <v>259</v>
      </c>
      <c r="J458" t="s">
        <v>621</v>
      </c>
      <c r="K458" t="e">
        <f>INDEX(PUNT_SeasonAVG!I:I,MATCH($B458,PUNT_SeasonAVG!$I:$I,0))</f>
        <v>#N/A</v>
      </c>
      <c r="L458" t="e">
        <f>INDEX(PUNT_SeasonAVG!K:K,MATCH($B458,PUNT_SeasonAVG!$I:$I,0))</f>
        <v>#N/A</v>
      </c>
      <c r="M458" s="5" t="e">
        <f>INDEX(PUNT_SeasonAVG!B:B,MATCH($B458,PUNT_SeasonAVG!$I:$I,0))</f>
        <v>#N/A</v>
      </c>
      <c r="N458" s="5" t="e">
        <f>INDEX(PUNT_L10gamesAVG!B:B,MATCH($B458,PUNT_L10gamesAVG!$I:$I,0))</f>
        <v>#N/A</v>
      </c>
      <c r="O458" s="5" t="e">
        <f>INDEX(PUNT_L5gamesAVG!B:B,MATCH($B458,PUNT_L5gamesAVG!$I:$I,0))</f>
        <v>#N/A</v>
      </c>
    </row>
    <row r="459" spans="1:15" x14ac:dyDescent="0.2">
      <c r="A459">
        <v>4285</v>
      </c>
      <c r="B459" t="s">
        <v>719</v>
      </c>
      <c r="C459" t="s">
        <v>45</v>
      </c>
      <c r="D459" t="s">
        <v>720</v>
      </c>
      <c r="E459" t="s">
        <v>325</v>
      </c>
      <c r="F459" t="s">
        <v>673</v>
      </c>
      <c r="G459">
        <v>33</v>
      </c>
      <c r="H459" t="s">
        <v>620</v>
      </c>
      <c r="I459" t="s">
        <v>258</v>
      </c>
      <c r="J459" t="s">
        <v>621</v>
      </c>
      <c r="K459" t="e">
        <f>INDEX(PUNT_SeasonAVG!I:I,MATCH($B459,PUNT_SeasonAVG!$I:$I,0))</f>
        <v>#N/A</v>
      </c>
      <c r="L459" t="e">
        <f>INDEX(PUNT_SeasonAVG!K:K,MATCH($B459,PUNT_SeasonAVG!$I:$I,0))</f>
        <v>#N/A</v>
      </c>
      <c r="M459" s="5" t="e">
        <f>INDEX(PUNT_SeasonAVG!B:B,MATCH($B459,PUNT_SeasonAVG!$I:$I,0))</f>
        <v>#N/A</v>
      </c>
      <c r="N459" s="5" t="e">
        <f>INDEX(PUNT_L10gamesAVG!B:B,MATCH($B459,PUNT_L10gamesAVG!$I:$I,0))</f>
        <v>#N/A</v>
      </c>
      <c r="O459" s="5" t="e">
        <f>INDEX(PUNT_L5gamesAVG!B:B,MATCH($B459,PUNT_L5gamesAVG!$I:$I,0))</f>
        <v>#N/A</v>
      </c>
    </row>
    <row r="460" spans="1:15" x14ac:dyDescent="0.2">
      <c r="A460">
        <v>4287</v>
      </c>
      <c r="B460" t="s">
        <v>721</v>
      </c>
      <c r="C460" t="s">
        <v>623</v>
      </c>
      <c r="D460" t="s">
        <v>722</v>
      </c>
      <c r="E460" t="s">
        <v>310</v>
      </c>
      <c r="F460" t="s">
        <v>668</v>
      </c>
      <c r="G460">
        <v>55</v>
      </c>
      <c r="H460" t="s">
        <v>633</v>
      </c>
      <c r="I460" t="s">
        <v>259</v>
      </c>
      <c r="J460" t="s">
        <v>621</v>
      </c>
      <c r="K460" t="e">
        <f>INDEX(PUNT_SeasonAVG!I:I,MATCH($B460,PUNT_SeasonAVG!$I:$I,0))</f>
        <v>#N/A</v>
      </c>
      <c r="L460" t="e">
        <f>INDEX(PUNT_SeasonAVG!K:K,MATCH($B460,PUNT_SeasonAVG!$I:$I,0))</f>
        <v>#N/A</v>
      </c>
      <c r="M460" s="5" t="e">
        <f>INDEX(PUNT_SeasonAVG!B:B,MATCH($B460,PUNT_SeasonAVG!$I:$I,0))</f>
        <v>#N/A</v>
      </c>
      <c r="N460" s="5" t="e">
        <f>INDEX(PUNT_L10gamesAVG!B:B,MATCH($B460,PUNT_L10gamesAVG!$I:$I,0))</f>
        <v>#N/A</v>
      </c>
      <c r="O460" s="5" t="e">
        <f>INDEX(PUNT_L5gamesAVG!B:B,MATCH($B460,PUNT_L5gamesAVG!$I:$I,0))</f>
        <v>#N/A</v>
      </c>
    </row>
    <row r="461" spans="1:15" x14ac:dyDescent="0.2">
      <c r="A461">
        <v>4294</v>
      </c>
      <c r="B461" t="s">
        <v>724</v>
      </c>
      <c r="C461" t="s">
        <v>638</v>
      </c>
      <c r="D461" t="s">
        <v>723</v>
      </c>
      <c r="E461" t="s">
        <v>328</v>
      </c>
      <c r="F461" t="s">
        <v>711</v>
      </c>
      <c r="G461">
        <v>34</v>
      </c>
      <c r="H461" t="s">
        <v>620</v>
      </c>
      <c r="I461" t="s">
        <v>258</v>
      </c>
      <c r="J461" t="s">
        <v>621</v>
      </c>
      <c r="K461" t="e">
        <f>INDEX(PUNT_SeasonAVG!I:I,MATCH($B461,PUNT_SeasonAVG!$I:$I,0))</f>
        <v>#N/A</v>
      </c>
      <c r="L461" t="e">
        <f>INDEX(PUNT_SeasonAVG!K:K,MATCH($B461,PUNT_SeasonAVG!$I:$I,0))</f>
        <v>#N/A</v>
      </c>
      <c r="M461" s="5" t="e">
        <f>INDEX(PUNT_SeasonAVG!B:B,MATCH($B461,PUNT_SeasonAVG!$I:$I,0))</f>
        <v>#N/A</v>
      </c>
      <c r="N461" s="5" t="e">
        <f>INDEX(PUNT_L10gamesAVG!B:B,MATCH($B461,PUNT_L10gamesAVG!$I:$I,0))</f>
        <v>#N/A</v>
      </c>
      <c r="O461" s="5" t="e">
        <f>INDEX(PUNT_L5gamesAVG!B:B,MATCH($B461,PUNT_L5gamesAVG!$I:$I,0))</f>
        <v>#N/A</v>
      </c>
    </row>
    <row r="462" spans="1:15" x14ac:dyDescent="0.2">
      <c r="A462">
        <v>4298</v>
      </c>
      <c r="B462" t="s">
        <v>726</v>
      </c>
      <c r="C462" t="s">
        <v>623</v>
      </c>
      <c r="D462" t="s">
        <v>670</v>
      </c>
      <c r="E462" t="s">
        <v>292</v>
      </c>
      <c r="F462" t="s">
        <v>704</v>
      </c>
      <c r="G462">
        <v>14</v>
      </c>
      <c r="H462" t="s">
        <v>633</v>
      </c>
      <c r="I462" t="s">
        <v>259</v>
      </c>
      <c r="J462" t="s">
        <v>621</v>
      </c>
      <c r="K462" t="e">
        <f>INDEX(PUNT_SeasonAVG!I:I,MATCH($B462,PUNT_SeasonAVG!$I:$I,0))</f>
        <v>#N/A</v>
      </c>
      <c r="L462" t="e">
        <f>INDEX(PUNT_SeasonAVG!K:K,MATCH($B462,PUNT_SeasonAVG!$I:$I,0))</f>
        <v>#N/A</v>
      </c>
      <c r="M462" s="5" t="e">
        <f>INDEX(PUNT_SeasonAVG!B:B,MATCH($B462,PUNT_SeasonAVG!$I:$I,0))</f>
        <v>#N/A</v>
      </c>
      <c r="N462" s="5" t="e">
        <f>INDEX(PUNT_L10gamesAVG!B:B,MATCH($B462,PUNT_L10gamesAVG!$I:$I,0))</f>
        <v>#N/A</v>
      </c>
      <c r="O462" s="5" t="e">
        <f>INDEX(PUNT_L5gamesAVG!B:B,MATCH($B462,PUNT_L5gamesAVG!$I:$I,0))</f>
        <v>#N/A</v>
      </c>
    </row>
    <row r="463" spans="1:15" x14ac:dyDescent="0.2">
      <c r="A463">
        <v>4301</v>
      </c>
      <c r="B463" t="s">
        <v>728</v>
      </c>
      <c r="C463" t="s">
        <v>729</v>
      </c>
      <c r="D463" t="s">
        <v>627</v>
      </c>
      <c r="E463" t="s">
        <v>306</v>
      </c>
      <c r="F463" t="s">
        <v>715</v>
      </c>
      <c r="G463">
        <v>21</v>
      </c>
      <c r="H463" t="s">
        <v>259</v>
      </c>
      <c r="I463" t="s">
        <v>259</v>
      </c>
      <c r="J463" t="s">
        <v>621</v>
      </c>
      <c r="K463" t="e">
        <f>INDEX(PUNT_SeasonAVG!I:I,MATCH($B463,PUNT_SeasonAVG!$I:$I,0))</f>
        <v>#N/A</v>
      </c>
      <c r="L463" t="e">
        <f>INDEX(PUNT_SeasonAVG!K:K,MATCH($B463,PUNT_SeasonAVG!$I:$I,0))</f>
        <v>#N/A</v>
      </c>
      <c r="M463" s="5" t="e">
        <f>INDEX(PUNT_SeasonAVG!B:B,MATCH($B463,PUNT_SeasonAVG!$I:$I,0))</f>
        <v>#N/A</v>
      </c>
      <c r="N463" s="5" t="e">
        <f>INDEX(PUNT_L10gamesAVG!B:B,MATCH($B463,PUNT_L10gamesAVG!$I:$I,0))</f>
        <v>#N/A</v>
      </c>
      <c r="O463" s="5" t="e">
        <f>INDEX(PUNT_L5gamesAVG!B:B,MATCH($B463,PUNT_L5gamesAVG!$I:$I,0))</f>
        <v>#N/A</v>
      </c>
    </row>
    <row r="464" spans="1:15" x14ac:dyDescent="0.2">
      <c r="A464">
        <v>4388</v>
      </c>
      <c r="B464" t="s">
        <v>733</v>
      </c>
      <c r="C464" t="s">
        <v>676</v>
      </c>
      <c r="D464" t="s">
        <v>734</v>
      </c>
      <c r="E464" t="s">
        <v>301</v>
      </c>
      <c r="F464" t="s">
        <v>636</v>
      </c>
      <c r="G464">
        <v>11</v>
      </c>
      <c r="H464" t="s">
        <v>259</v>
      </c>
      <c r="I464" t="s">
        <v>259</v>
      </c>
      <c r="J464" t="s">
        <v>621</v>
      </c>
      <c r="K464" t="e">
        <f>INDEX(PUNT_SeasonAVG!I:I,MATCH($B464,PUNT_SeasonAVG!$I:$I,0))</f>
        <v>#N/A</v>
      </c>
      <c r="L464" t="e">
        <f>INDEX(PUNT_SeasonAVG!K:K,MATCH($B464,PUNT_SeasonAVG!$I:$I,0))</f>
        <v>#N/A</v>
      </c>
      <c r="M464" s="5" t="e">
        <f>INDEX(PUNT_SeasonAVG!B:B,MATCH($B464,PUNT_SeasonAVG!$I:$I,0))</f>
        <v>#N/A</v>
      </c>
      <c r="N464" s="5" t="e">
        <f>INDEX(PUNT_L10gamesAVG!B:B,MATCH($B464,PUNT_L10gamesAVG!$I:$I,0))</f>
        <v>#N/A</v>
      </c>
      <c r="O464" s="5" t="e">
        <f>INDEX(PUNT_L5gamesAVG!B:B,MATCH($B464,PUNT_L5gamesAVG!$I:$I,0))</f>
        <v>#N/A</v>
      </c>
    </row>
    <row r="465" spans="1:15" x14ac:dyDescent="0.2">
      <c r="A465">
        <v>4473</v>
      </c>
      <c r="B465" t="s">
        <v>743</v>
      </c>
      <c r="C465" t="s">
        <v>623</v>
      </c>
      <c r="D465" t="s">
        <v>744</v>
      </c>
      <c r="E465" t="s">
        <v>307</v>
      </c>
      <c r="F465" t="s">
        <v>745</v>
      </c>
      <c r="G465">
        <v>8</v>
      </c>
      <c r="H465" t="s">
        <v>258</v>
      </c>
      <c r="I465" t="s">
        <v>258</v>
      </c>
      <c r="J465" t="s">
        <v>621</v>
      </c>
      <c r="K465" t="e">
        <f>INDEX(PUNT_SeasonAVG!I:I,MATCH($B465,PUNT_SeasonAVG!$I:$I,0))</f>
        <v>#N/A</v>
      </c>
      <c r="L465" t="e">
        <f>INDEX(PUNT_SeasonAVG!K:K,MATCH($B465,PUNT_SeasonAVG!$I:$I,0))</f>
        <v>#N/A</v>
      </c>
      <c r="M465" s="5" t="e">
        <f>INDEX(PUNT_SeasonAVG!B:B,MATCH($B465,PUNT_SeasonAVG!$I:$I,0))</f>
        <v>#N/A</v>
      </c>
      <c r="N465" s="5" t="e">
        <f>INDEX(PUNT_L10gamesAVG!B:B,MATCH($B465,PUNT_L10gamesAVG!$I:$I,0))</f>
        <v>#N/A</v>
      </c>
      <c r="O465" s="5" t="e">
        <f>INDEX(PUNT_L5gamesAVG!B:B,MATCH($B465,PUNT_L5gamesAVG!$I:$I,0))</f>
        <v>#N/A</v>
      </c>
    </row>
    <row r="466" spans="1:15" x14ac:dyDescent="0.2">
      <c r="A466">
        <v>4628</v>
      </c>
      <c r="B466" t="s">
        <v>761</v>
      </c>
      <c r="C466" t="s">
        <v>762</v>
      </c>
      <c r="D466" t="s">
        <v>763</v>
      </c>
      <c r="E466" t="s">
        <v>310</v>
      </c>
      <c r="F466" t="s">
        <v>668</v>
      </c>
      <c r="G466">
        <v>18</v>
      </c>
      <c r="H466" t="s">
        <v>259</v>
      </c>
      <c r="I466" t="s">
        <v>259</v>
      </c>
      <c r="J466" t="s">
        <v>621</v>
      </c>
      <c r="K466" t="e">
        <f>INDEX(PUNT_SeasonAVG!I:I,MATCH($B466,PUNT_SeasonAVG!$I:$I,0))</f>
        <v>#N/A</v>
      </c>
      <c r="L466" t="e">
        <f>INDEX(PUNT_SeasonAVG!K:K,MATCH($B466,PUNT_SeasonAVG!$I:$I,0))</f>
        <v>#N/A</v>
      </c>
      <c r="M466" s="5" t="e">
        <f>INDEX(PUNT_SeasonAVG!B:B,MATCH($B466,PUNT_SeasonAVG!$I:$I,0))</f>
        <v>#N/A</v>
      </c>
      <c r="N466" s="5" t="e">
        <f>INDEX(PUNT_L10gamesAVG!B:B,MATCH($B466,PUNT_L10gamesAVG!$I:$I,0))</f>
        <v>#N/A</v>
      </c>
      <c r="O466" s="5" t="e">
        <f>INDEX(PUNT_L5gamesAVG!B:B,MATCH($B466,PUNT_L5gamesAVG!$I:$I,0))</f>
        <v>#N/A</v>
      </c>
    </row>
    <row r="467" spans="1:15" x14ac:dyDescent="0.2">
      <c r="A467">
        <v>4638</v>
      </c>
      <c r="B467" t="s">
        <v>768</v>
      </c>
      <c r="C467" t="s">
        <v>654</v>
      </c>
      <c r="D467" t="s">
        <v>769</v>
      </c>
      <c r="E467" t="s">
        <v>318</v>
      </c>
      <c r="F467" t="s">
        <v>700</v>
      </c>
      <c r="G467">
        <v>33</v>
      </c>
      <c r="H467" t="s">
        <v>259</v>
      </c>
      <c r="I467" t="s">
        <v>259</v>
      </c>
      <c r="J467" t="s">
        <v>621</v>
      </c>
      <c r="K467" t="e">
        <f>INDEX(PUNT_SeasonAVG!I:I,MATCH($B467,PUNT_SeasonAVG!$I:$I,0))</f>
        <v>#N/A</v>
      </c>
      <c r="L467" t="e">
        <f>INDEX(PUNT_SeasonAVG!K:K,MATCH($B467,PUNT_SeasonAVG!$I:$I,0))</f>
        <v>#N/A</v>
      </c>
      <c r="M467" s="5" t="e">
        <f>INDEX(PUNT_SeasonAVG!B:B,MATCH($B467,PUNT_SeasonAVG!$I:$I,0))</f>
        <v>#N/A</v>
      </c>
      <c r="N467" s="5" t="e">
        <f>INDEX(PUNT_L10gamesAVG!B:B,MATCH($B467,PUNT_L10gamesAVG!$I:$I,0))</f>
        <v>#N/A</v>
      </c>
      <c r="O467" s="5" t="e">
        <f>INDEX(PUNT_L5gamesAVG!B:B,MATCH($B467,PUNT_L5gamesAVG!$I:$I,0))</f>
        <v>#N/A</v>
      </c>
    </row>
    <row r="468" spans="1:15" x14ac:dyDescent="0.2">
      <c r="A468">
        <v>4644</v>
      </c>
      <c r="B468" t="s">
        <v>770</v>
      </c>
      <c r="C468" t="s">
        <v>623</v>
      </c>
      <c r="D468" t="s">
        <v>771</v>
      </c>
      <c r="E468" t="s">
        <v>335</v>
      </c>
      <c r="F468" t="s">
        <v>659</v>
      </c>
      <c r="G468">
        <v>21</v>
      </c>
      <c r="H468" t="s">
        <v>259</v>
      </c>
      <c r="I468" t="s">
        <v>259</v>
      </c>
      <c r="J468" t="s">
        <v>621</v>
      </c>
      <c r="K468" t="e">
        <f>INDEX(PUNT_SeasonAVG!I:I,MATCH($B468,PUNT_SeasonAVG!$I:$I,0))</f>
        <v>#N/A</v>
      </c>
      <c r="L468" t="e">
        <f>INDEX(PUNT_SeasonAVG!K:K,MATCH($B468,PUNT_SeasonAVG!$I:$I,0))</f>
        <v>#N/A</v>
      </c>
      <c r="M468" s="5" t="e">
        <f>INDEX(PUNT_SeasonAVG!B:B,MATCH($B468,PUNT_SeasonAVG!$I:$I,0))</f>
        <v>#N/A</v>
      </c>
      <c r="N468" s="5" t="e">
        <f>INDEX(PUNT_L10gamesAVG!B:B,MATCH($B468,PUNT_L10gamesAVG!$I:$I,0))</f>
        <v>#N/A</v>
      </c>
      <c r="O468" s="5" t="e">
        <f>INDEX(PUNT_L5gamesAVG!B:B,MATCH($B468,PUNT_L5gamesAVG!$I:$I,0))</f>
        <v>#N/A</v>
      </c>
    </row>
    <row r="469" spans="1:15" x14ac:dyDescent="0.2">
      <c r="A469">
        <v>4646</v>
      </c>
      <c r="B469" t="s">
        <v>772</v>
      </c>
      <c r="C469" t="s">
        <v>623</v>
      </c>
      <c r="D469" t="s">
        <v>773</v>
      </c>
      <c r="E469" t="s">
        <v>291</v>
      </c>
      <c r="F469" t="s">
        <v>708</v>
      </c>
      <c r="G469">
        <v>20</v>
      </c>
      <c r="H469" t="s">
        <v>258</v>
      </c>
      <c r="I469" t="s">
        <v>258</v>
      </c>
      <c r="J469" t="s">
        <v>621</v>
      </c>
      <c r="K469" t="e">
        <f>INDEX(PUNT_SeasonAVG!I:I,MATCH($B469,PUNT_SeasonAVG!$I:$I,0))</f>
        <v>#N/A</v>
      </c>
      <c r="L469" t="e">
        <f>INDEX(PUNT_SeasonAVG!K:K,MATCH($B469,PUNT_SeasonAVG!$I:$I,0))</f>
        <v>#N/A</v>
      </c>
      <c r="M469" s="5" t="e">
        <f>INDEX(PUNT_SeasonAVG!B:B,MATCH($B469,PUNT_SeasonAVG!$I:$I,0))</f>
        <v>#N/A</v>
      </c>
      <c r="N469" s="5" t="e">
        <f>INDEX(PUNT_L10gamesAVG!B:B,MATCH($B469,PUNT_L10gamesAVG!$I:$I,0))</f>
        <v>#N/A</v>
      </c>
      <c r="O469" s="5" t="e">
        <f>INDEX(PUNT_L5gamesAVG!B:B,MATCH($B469,PUNT_L5gamesAVG!$I:$I,0))</f>
        <v>#N/A</v>
      </c>
    </row>
    <row r="470" spans="1:15" x14ac:dyDescent="0.2">
      <c r="A470">
        <v>4716</v>
      </c>
      <c r="B470" t="s">
        <v>778</v>
      </c>
      <c r="C470" t="s">
        <v>623</v>
      </c>
      <c r="D470" t="s">
        <v>779</v>
      </c>
      <c r="E470" t="s">
        <v>316</v>
      </c>
      <c r="F470" t="s">
        <v>688</v>
      </c>
      <c r="G470">
        <v>2</v>
      </c>
      <c r="H470" t="s">
        <v>258</v>
      </c>
      <c r="I470" t="s">
        <v>258</v>
      </c>
      <c r="J470" t="s">
        <v>621</v>
      </c>
      <c r="K470" t="e">
        <f>INDEX(PUNT_SeasonAVG!I:I,MATCH($B470,PUNT_SeasonAVG!$I:$I,0))</f>
        <v>#N/A</v>
      </c>
      <c r="L470" t="e">
        <f>INDEX(PUNT_SeasonAVG!K:K,MATCH($B470,PUNT_SeasonAVG!$I:$I,0))</f>
        <v>#N/A</v>
      </c>
      <c r="M470" s="5" t="e">
        <f>INDEX(PUNT_SeasonAVG!B:B,MATCH($B470,PUNT_SeasonAVG!$I:$I,0))</f>
        <v>#N/A</v>
      </c>
      <c r="N470" s="5" t="e">
        <f>INDEX(PUNT_L10gamesAVG!B:B,MATCH($B470,PUNT_L10gamesAVG!$I:$I,0))</f>
        <v>#N/A</v>
      </c>
      <c r="O470" s="5" t="e">
        <f>INDEX(PUNT_L5gamesAVG!B:B,MATCH($B470,PUNT_L5gamesAVG!$I:$I,0))</f>
        <v>#N/A</v>
      </c>
    </row>
    <row r="471" spans="1:15" x14ac:dyDescent="0.2">
      <c r="A471">
        <v>4720</v>
      </c>
      <c r="B471" t="s">
        <v>782</v>
      </c>
      <c r="C471" t="s">
        <v>654</v>
      </c>
      <c r="D471" t="s">
        <v>783</v>
      </c>
      <c r="E471" t="s">
        <v>295</v>
      </c>
      <c r="F471" t="s">
        <v>42</v>
      </c>
      <c r="G471">
        <v>15</v>
      </c>
      <c r="H471" t="s">
        <v>633</v>
      </c>
      <c r="I471" t="s">
        <v>259</v>
      </c>
      <c r="J471" t="s">
        <v>621</v>
      </c>
      <c r="K471" t="e">
        <f>INDEX(PUNT_SeasonAVG!I:I,MATCH($B471,PUNT_SeasonAVG!$I:$I,0))</f>
        <v>#N/A</v>
      </c>
      <c r="L471" t="e">
        <f>INDEX(PUNT_SeasonAVG!K:K,MATCH($B471,PUNT_SeasonAVG!$I:$I,0))</f>
        <v>#N/A</v>
      </c>
      <c r="M471" s="5" t="e">
        <f>INDEX(PUNT_SeasonAVG!B:B,MATCH($B471,PUNT_SeasonAVG!$I:$I,0))</f>
        <v>#N/A</v>
      </c>
      <c r="N471" s="5" t="e">
        <f>INDEX(PUNT_L10gamesAVG!B:B,MATCH($B471,PUNT_L10gamesAVG!$I:$I,0))</f>
        <v>#N/A</v>
      </c>
      <c r="O471" s="5" t="e">
        <f>INDEX(PUNT_L5gamesAVG!B:B,MATCH($B471,PUNT_L5gamesAVG!$I:$I,0))</f>
        <v>#N/A</v>
      </c>
    </row>
    <row r="472" spans="1:15" x14ac:dyDescent="0.2">
      <c r="A472">
        <v>4721</v>
      </c>
      <c r="B472" t="s">
        <v>784</v>
      </c>
      <c r="C472" t="s">
        <v>690</v>
      </c>
      <c r="D472" t="s">
        <v>785</v>
      </c>
      <c r="E472" t="s">
        <v>321</v>
      </c>
      <c r="F472" t="s">
        <v>718</v>
      </c>
      <c r="G472">
        <v>33</v>
      </c>
      <c r="H472" t="s">
        <v>633</v>
      </c>
      <c r="I472" t="s">
        <v>259</v>
      </c>
      <c r="J472" t="s">
        <v>621</v>
      </c>
      <c r="K472" t="e">
        <f>INDEX(PUNT_SeasonAVG!I:I,MATCH($B472,PUNT_SeasonAVG!$I:$I,0))</f>
        <v>#N/A</v>
      </c>
      <c r="L472" t="e">
        <f>INDEX(PUNT_SeasonAVG!K:K,MATCH($B472,PUNT_SeasonAVG!$I:$I,0))</f>
        <v>#N/A</v>
      </c>
      <c r="M472" s="5" t="e">
        <f>INDEX(PUNT_SeasonAVG!B:B,MATCH($B472,PUNT_SeasonAVG!$I:$I,0))</f>
        <v>#N/A</v>
      </c>
      <c r="N472" s="5" t="e">
        <f>INDEX(PUNT_L10gamesAVG!B:B,MATCH($B472,PUNT_L10gamesAVG!$I:$I,0))</f>
        <v>#N/A</v>
      </c>
      <c r="O472" s="5" t="e">
        <f>INDEX(PUNT_L5gamesAVG!B:B,MATCH($B472,PUNT_L5gamesAVG!$I:$I,0))</f>
        <v>#N/A</v>
      </c>
    </row>
    <row r="473" spans="1:15" x14ac:dyDescent="0.2">
      <c r="A473">
        <v>4754</v>
      </c>
      <c r="B473" t="s">
        <v>794</v>
      </c>
      <c r="C473" t="s">
        <v>626</v>
      </c>
      <c r="D473" t="s">
        <v>795</v>
      </c>
      <c r="E473" t="s">
        <v>300</v>
      </c>
      <c r="F473" t="s">
        <v>796</v>
      </c>
      <c r="G473">
        <v>20</v>
      </c>
      <c r="H473" t="s">
        <v>633</v>
      </c>
      <c r="I473" t="s">
        <v>259</v>
      </c>
      <c r="J473" t="s">
        <v>621</v>
      </c>
      <c r="K473" t="e">
        <f>INDEX(PUNT_SeasonAVG!I:I,MATCH($B473,PUNT_SeasonAVG!$I:$I,0))</f>
        <v>#N/A</v>
      </c>
      <c r="L473" t="e">
        <f>INDEX(PUNT_SeasonAVG!K:K,MATCH($B473,PUNT_SeasonAVG!$I:$I,0))</f>
        <v>#N/A</v>
      </c>
      <c r="M473" s="5" t="e">
        <f>INDEX(PUNT_SeasonAVG!B:B,MATCH($B473,PUNT_SeasonAVG!$I:$I,0))</f>
        <v>#N/A</v>
      </c>
      <c r="N473" s="5" t="e">
        <f>INDEX(PUNT_L10gamesAVG!B:B,MATCH($B473,PUNT_L10gamesAVG!$I:$I,0))</f>
        <v>#N/A</v>
      </c>
      <c r="O473" s="5" t="e">
        <f>INDEX(PUNT_L5gamesAVG!B:B,MATCH($B473,PUNT_L5gamesAVG!$I:$I,0))</f>
        <v>#N/A</v>
      </c>
    </row>
    <row r="474" spans="1:15" x14ac:dyDescent="0.2">
      <c r="A474">
        <v>4757</v>
      </c>
      <c r="B474" t="s">
        <v>797</v>
      </c>
      <c r="C474" t="s">
        <v>798</v>
      </c>
      <c r="D474" t="s">
        <v>799</v>
      </c>
      <c r="E474" t="s">
        <v>318</v>
      </c>
      <c r="F474" t="s">
        <v>700</v>
      </c>
      <c r="G474">
        <v>3</v>
      </c>
      <c r="H474" t="s">
        <v>620</v>
      </c>
      <c r="I474" t="s">
        <v>258</v>
      </c>
      <c r="J474" t="s">
        <v>621</v>
      </c>
      <c r="K474" t="e">
        <f>INDEX(PUNT_SeasonAVG!I:I,MATCH($B474,PUNT_SeasonAVG!$I:$I,0))</f>
        <v>#N/A</v>
      </c>
      <c r="L474" t="e">
        <f>INDEX(PUNT_SeasonAVG!K:K,MATCH($B474,PUNT_SeasonAVG!$I:$I,0))</f>
        <v>#N/A</v>
      </c>
      <c r="M474" s="5" t="e">
        <f>INDEX(PUNT_SeasonAVG!B:B,MATCH($B474,PUNT_SeasonAVG!$I:$I,0))</f>
        <v>#N/A</v>
      </c>
      <c r="N474" s="5" t="e">
        <f>INDEX(PUNT_L10gamesAVG!B:B,MATCH($B474,PUNT_L10gamesAVG!$I:$I,0))</f>
        <v>#N/A</v>
      </c>
      <c r="O474" s="5" t="e">
        <f>INDEX(PUNT_L5gamesAVG!B:B,MATCH($B474,PUNT_L5gamesAVG!$I:$I,0))</f>
        <v>#N/A</v>
      </c>
    </row>
    <row r="475" spans="1:15" x14ac:dyDescent="0.2">
      <c r="A475">
        <v>4795</v>
      </c>
      <c r="B475" t="s">
        <v>803</v>
      </c>
      <c r="C475" t="s">
        <v>623</v>
      </c>
      <c r="D475" t="s">
        <v>804</v>
      </c>
      <c r="E475" t="s">
        <v>291</v>
      </c>
      <c r="F475" t="s">
        <v>708</v>
      </c>
      <c r="G475">
        <v>17</v>
      </c>
      <c r="H475" t="s">
        <v>258</v>
      </c>
      <c r="I475" t="s">
        <v>258</v>
      </c>
      <c r="J475" t="s">
        <v>621</v>
      </c>
      <c r="K475" t="e">
        <f>INDEX(PUNT_SeasonAVG!I:I,MATCH($B475,PUNT_SeasonAVG!$I:$I,0))</f>
        <v>#N/A</v>
      </c>
      <c r="L475" t="e">
        <f>INDEX(PUNT_SeasonAVG!K:K,MATCH($B475,PUNT_SeasonAVG!$I:$I,0))</f>
        <v>#N/A</v>
      </c>
      <c r="M475" s="5" t="e">
        <f>INDEX(PUNT_SeasonAVG!B:B,MATCH($B475,PUNT_SeasonAVG!$I:$I,0))</f>
        <v>#N/A</v>
      </c>
      <c r="N475" s="5" t="e">
        <f>INDEX(PUNT_L10gamesAVG!B:B,MATCH($B475,PUNT_L10gamesAVG!$I:$I,0))</f>
        <v>#N/A</v>
      </c>
      <c r="O475" s="5" t="e">
        <f>INDEX(PUNT_L5gamesAVG!B:B,MATCH($B475,PUNT_L5gamesAVG!$I:$I,0))</f>
        <v>#N/A</v>
      </c>
    </row>
    <row r="476" spans="1:15" x14ac:dyDescent="0.2">
      <c r="A476">
        <v>4833</v>
      </c>
      <c r="B476" t="s">
        <v>805</v>
      </c>
      <c r="C476" t="s">
        <v>690</v>
      </c>
      <c r="D476" t="s">
        <v>710</v>
      </c>
      <c r="E476" t="s">
        <v>328</v>
      </c>
      <c r="F476" t="s">
        <v>711</v>
      </c>
      <c r="G476">
        <v>59</v>
      </c>
      <c r="H476" t="s">
        <v>620</v>
      </c>
      <c r="I476" t="s">
        <v>258</v>
      </c>
      <c r="J476" t="s">
        <v>621</v>
      </c>
      <c r="K476" t="e">
        <f>INDEX(PUNT_SeasonAVG!I:I,MATCH($B476,PUNT_SeasonAVG!$I:$I,0))</f>
        <v>#N/A</v>
      </c>
      <c r="L476" t="e">
        <f>INDEX(PUNT_SeasonAVG!K:K,MATCH($B476,PUNT_SeasonAVG!$I:$I,0))</f>
        <v>#N/A</v>
      </c>
      <c r="M476" s="5" t="e">
        <f>INDEX(PUNT_SeasonAVG!B:B,MATCH($B476,PUNT_SeasonAVG!$I:$I,0))</f>
        <v>#N/A</v>
      </c>
      <c r="N476" s="5" t="e">
        <f>INDEX(PUNT_L10gamesAVG!B:B,MATCH($B476,PUNT_L10gamesAVG!$I:$I,0))</f>
        <v>#N/A</v>
      </c>
      <c r="O476" s="5" t="e">
        <f>INDEX(PUNT_L5gamesAVG!B:B,MATCH($B476,PUNT_L5gamesAVG!$I:$I,0))</f>
        <v>#N/A</v>
      </c>
    </row>
    <row r="477" spans="1:15" x14ac:dyDescent="0.2">
      <c r="A477">
        <v>4892</v>
      </c>
      <c r="B477" t="s">
        <v>812</v>
      </c>
      <c r="C477" t="s">
        <v>648</v>
      </c>
      <c r="D477" t="s">
        <v>807</v>
      </c>
      <c r="E477" t="s">
        <v>335</v>
      </c>
      <c r="F477" t="s">
        <v>659</v>
      </c>
      <c r="G477">
        <v>11</v>
      </c>
      <c r="H477" t="s">
        <v>620</v>
      </c>
      <c r="I477" t="s">
        <v>258</v>
      </c>
      <c r="J477" t="s">
        <v>621</v>
      </c>
      <c r="K477" t="e">
        <f>INDEX(PUNT_SeasonAVG!I:I,MATCH($B477,PUNT_SeasonAVG!$I:$I,0))</f>
        <v>#N/A</v>
      </c>
      <c r="L477" t="e">
        <f>INDEX(PUNT_SeasonAVG!K:K,MATCH($B477,PUNT_SeasonAVG!$I:$I,0))</f>
        <v>#N/A</v>
      </c>
      <c r="M477" s="5" t="e">
        <f>INDEX(PUNT_SeasonAVG!B:B,MATCH($B477,PUNT_SeasonAVG!$I:$I,0))</f>
        <v>#N/A</v>
      </c>
      <c r="N477" s="5" t="e">
        <f>INDEX(PUNT_L10gamesAVG!B:B,MATCH($B477,PUNT_L10gamesAVG!$I:$I,0))</f>
        <v>#N/A</v>
      </c>
      <c r="O477" s="5" t="e">
        <f>INDEX(PUNT_L5gamesAVG!B:B,MATCH($B477,PUNT_L5gamesAVG!$I:$I,0))</f>
        <v>#N/A</v>
      </c>
    </row>
    <row r="478" spans="1:15" x14ac:dyDescent="0.2">
      <c r="A478">
        <v>4902</v>
      </c>
      <c r="B478" t="s">
        <v>819</v>
      </c>
      <c r="C478" t="s">
        <v>654</v>
      </c>
      <c r="D478" t="s">
        <v>820</v>
      </c>
      <c r="E478" t="s">
        <v>318</v>
      </c>
      <c r="F478" t="s">
        <v>700</v>
      </c>
      <c r="G478">
        <v>28</v>
      </c>
      <c r="H478" t="s">
        <v>633</v>
      </c>
      <c r="I478" t="s">
        <v>259</v>
      </c>
      <c r="J478" t="s">
        <v>621</v>
      </c>
      <c r="K478" t="e">
        <f>INDEX(PUNT_SeasonAVG!I:I,MATCH($B478,PUNT_SeasonAVG!$I:$I,0))</f>
        <v>#N/A</v>
      </c>
      <c r="L478" t="e">
        <f>INDEX(PUNT_SeasonAVG!K:K,MATCH($B478,PUNT_SeasonAVG!$I:$I,0))</f>
        <v>#N/A</v>
      </c>
      <c r="M478" s="5" t="e">
        <f>INDEX(PUNT_SeasonAVG!B:B,MATCH($B478,PUNT_SeasonAVG!$I:$I,0))</f>
        <v>#N/A</v>
      </c>
      <c r="N478" s="5" t="e">
        <f>INDEX(PUNT_L10gamesAVG!B:B,MATCH($B478,PUNT_L10gamesAVG!$I:$I,0))</f>
        <v>#N/A</v>
      </c>
      <c r="O478" s="5" t="e">
        <f>INDEX(PUNT_L5gamesAVG!B:B,MATCH($B478,PUNT_L5gamesAVG!$I:$I,0))</f>
        <v>#N/A</v>
      </c>
    </row>
    <row r="479" spans="1:15" x14ac:dyDescent="0.2">
      <c r="A479">
        <v>4904</v>
      </c>
      <c r="B479" t="s">
        <v>821</v>
      </c>
      <c r="C479" t="s">
        <v>648</v>
      </c>
      <c r="D479" t="s">
        <v>822</v>
      </c>
      <c r="E479" t="s">
        <v>332</v>
      </c>
      <c r="F479" t="s">
        <v>628</v>
      </c>
      <c r="G479">
        <v>35</v>
      </c>
      <c r="H479" t="s">
        <v>633</v>
      </c>
      <c r="I479" t="s">
        <v>259</v>
      </c>
      <c r="J479" t="s">
        <v>621</v>
      </c>
      <c r="K479" t="e">
        <f>INDEX(PUNT_SeasonAVG!I:I,MATCH($B479,PUNT_SeasonAVG!$I:$I,0))</f>
        <v>#N/A</v>
      </c>
      <c r="L479" t="e">
        <f>INDEX(PUNT_SeasonAVG!K:K,MATCH($B479,PUNT_SeasonAVG!$I:$I,0))</f>
        <v>#N/A</v>
      </c>
      <c r="M479" s="5" t="e">
        <f>INDEX(PUNT_SeasonAVG!B:B,MATCH($B479,PUNT_SeasonAVG!$I:$I,0))</f>
        <v>#N/A</v>
      </c>
      <c r="N479" s="5" t="e">
        <f>INDEX(PUNT_L10gamesAVG!B:B,MATCH($B479,PUNT_L10gamesAVG!$I:$I,0))</f>
        <v>#N/A</v>
      </c>
      <c r="O479" s="5" t="e">
        <f>INDEX(PUNT_L5gamesAVG!B:B,MATCH($B479,PUNT_L5gamesAVG!$I:$I,0))</f>
        <v>#N/A</v>
      </c>
    </row>
    <row r="480" spans="1:15" x14ac:dyDescent="0.2">
      <c r="A480">
        <v>4922</v>
      </c>
      <c r="B480" t="s">
        <v>828</v>
      </c>
      <c r="C480" t="s">
        <v>623</v>
      </c>
      <c r="D480" t="s">
        <v>829</v>
      </c>
      <c r="E480" t="s">
        <v>333</v>
      </c>
      <c r="F480" t="s">
        <v>650</v>
      </c>
      <c r="G480">
        <v>30</v>
      </c>
      <c r="H480" t="s">
        <v>633</v>
      </c>
      <c r="I480" t="s">
        <v>259</v>
      </c>
      <c r="J480" t="s">
        <v>621</v>
      </c>
      <c r="K480" t="e">
        <f>INDEX(PUNT_SeasonAVG!I:I,MATCH($B480,PUNT_SeasonAVG!$I:$I,0))</f>
        <v>#N/A</v>
      </c>
      <c r="L480" t="e">
        <f>INDEX(PUNT_SeasonAVG!K:K,MATCH($B480,PUNT_SeasonAVG!$I:$I,0))</f>
        <v>#N/A</v>
      </c>
      <c r="M480" s="5" t="e">
        <f>INDEX(PUNT_SeasonAVG!B:B,MATCH($B480,PUNT_SeasonAVG!$I:$I,0))</f>
        <v>#N/A</v>
      </c>
      <c r="N480" s="5" t="e">
        <f>INDEX(PUNT_L10gamesAVG!B:B,MATCH($B480,PUNT_L10gamesAVG!$I:$I,0))</f>
        <v>#N/A</v>
      </c>
      <c r="O480" s="5" t="e">
        <f>INDEX(PUNT_L5gamesAVG!B:B,MATCH($B480,PUNT_L5gamesAVG!$I:$I,0))</f>
        <v>#N/A</v>
      </c>
    </row>
    <row r="481" spans="1:15" x14ac:dyDescent="0.2">
      <c r="A481">
        <v>4966</v>
      </c>
      <c r="B481" t="s">
        <v>833</v>
      </c>
      <c r="C481" t="s">
        <v>640</v>
      </c>
      <c r="D481" t="s">
        <v>832</v>
      </c>
      <c r="E481" t="s">
        <v>306</v>
      </c>
      <c r="F481" t="s">
        <v>715</v>
      </c>
      <c r="G481">
        <v>42</v>
      </c>
      <c r="H481" t="s">
        <v>620</v>
      </c>
      <c r="I481" t="s">
        <v>258</v>
      </c>
      <c r="J481" t="s">
        <v>621</v>
      </c>
      <c r="K481" t="e">
        <f>INDEX(PUNT_SeasonAVG!I:I,MATCH($B481,PUNT_SeasonAVG!$I:$I,0))</f>
        <v>#N/A</v>
      </c>
      <c r="L481" t="e">
        <f>INDEX(PUNT_SeasonAVG!K:K,MATCH($B481,PUNT_SeasonAVG!$I:$I,0))</f>
        <v>#N/A</v>
      </c>
      <c r="M481" s="5" t="e">
        <f>INDEX(PUNT_SeasonAVG!B:B,MATCH($B481,PUNT_SeasonAVG!$I:$I,0))</f>
        <v>#N/A</v>
      </c>
      <c r="N481" s="5" t="e">
        <f>INDEX(PUNT_L10gamesAVG!B:B,MATCH($B481,PUNT_L10gamesAVG!$I:$I,0))</f>
        <v>#N/A</v>
      </c>
      <c r="O481" s="5" t="e">
        <f>INDEX(PUNT_L5gamesAVG!B:B,MATCH($B481,PUNT_L5gamesAVG!$I:$I,0))</f>
        <v>#N/A</v>
      </c>
    </row>
    <row r="482" spans="1:15" x14ac:dyDescent="0.2">
      <c r="A482">
        <v>5010</v>
      </c>
      <c r="B482" t="s">
        <v>837</v>
      </c>
      <c r="C482" t="s">
        <v>654</v>
      </c>
      <c r="D482" t="s">
        <v>838</v>
      </c>
      <c r="E482" t="s">
        <v>309</v>
      </c>
      <c r="F482" t="s">
        <v>653</v>
      </c>
      <c r="G482">
        <v>11</v>
      </c>
      <c r="H482" t="s">
        <v>620</v>
      </c>
      <c r="I482" t="s">
        <v>258</v>
      </c>
      <c r="J482" t="s">
        <v>621</v>
      </c>
      <c r="K482" t="e">
        <f>INDEX(PUNT_SeasonAVG!I:I,MATCH($B482,PUNT_SeasonAVG!$I:$I,0))</f>
        <v>#N/A</v>
      </c>
      <c r="L482" t="e">
        <f>INDEX(PUNT_SeasonAVG!K:K,MATCH($B482,PUNT_SeasonAVG!$I:$I,0))</f>
        <v>#N/A</v>
      </c>
      <c r="M482" s="5" t="e">
        <f>INDEX(PUNT_SeasonAVG!B:B,MATCH($B482,PUNT_SeasonAVG!$I:$I,0))</f>
        <v>#N/A</v>
      </c>
      <c r="N482" s="5" t="e">
        <f>INDEX(PUNT_L10gamesAVG!B:B,MATCH($B482,PUNT_L10gamesAVG!$I:$I,0))</f>
        <v>#N/A</v>
      </c>
      <c r="O482" s="5" t="e">
        <f>INDEX(PUNT_L5gamesAVG!B:B,MATCH($B482,PUNT_L5gamesAVG!$I:$I,0))</f>
        <v>#N/A</v>
      </c>
    </row>
    <row r="483" spans="1:15" x14ac:dyDescent="0.2">
      <c r="A483">
        <v>5023</v>
      </c>
      <c r="B483" t="s">
        <v>847</v>
      </c>
      <c r="C483" t="s">
        <v>626</v>
      </c>
      <c r="D483" t="s">
        <v>848</v>
      </c>
      <c r="E483" t="s">
        <v>328</v>
      </c>
      <c r="F483" t="s">
        <v>711</v>
      </c>
      <c r="G483">
        <v>45</v>
      </c>
      <c r="H483" t="s">
        <v>633</v>
      </c>
      <c r="I483" t="s">
        <v>259</v>
      </c>
      <c r="J483" t="s">
        <v>621</v>
      </c>
      <c r="K483" t="e">
        <f>INDEX(PUNT_SeasonAVG!I:I,MATCH($B483,PUNT_SeasonAVG!$I:$I,0))</f>
        <v>#N/A</v>
      </c>
      <c r="L483" t="e">
        <f>INDEX(PUNT_SeasonAVG!K:K,MATCH($B483,PUNT_SeasonAVG!$I:$I,0))</f>
        <v>#N/A</v>
      </c>
      <c r="M483" s="5" t="e">
        <f>INDEX(PUNT_SeasonAVG!B:B,MATCH($B483,PUNT_SeasonAVG!$I:$I,0))</f>
        <v>#N/A</v>
      </c>
      <c r="N483" s="5" t="e">
        <f>INDEX(PUNT_L10gamesAVG!B:B,MATCH($B483,PUNT_L10gamesAVG!$I:$I,0))</f>
        <v>#N/A</v>
      </c>
      <c r="O483" s="5" t="e">
        <f>INDEX(PUNT_L5gamesAVG!B:B,MATCH($B483,PUNT_L5gamesAVG!$I:$I,0))</f>
        <v>#N/A</v>
      </c>
    </row>
    <row r="484" spans="1:15" x14ac:dyDescent="0.2">
      <c r="A484">
        <v>5057</v>
      </c>
      <c r="B484" t="s">
        <v>850</v>
      </c>
      <c r="C484" t="s">
        <v>623</v>
      </c>
      <c r="D484" t="s">
        <v>851</v>
      </c>
      <c r="E484" t="s">
        <v>319</v>
      </c>
      <c r="F484" t="s">
        <v>765</v>
      </c>
      <c r="G484">
        <v>30</v>
      </c>
      <c r="H484" t="s">
        <v>620</v>
      </c>
      <c r="I484" t="s">
        <v>258</v>
      </c>
      <c r="J484" t="s">
        <v>621</v>
      </c>
      <c r="K484" t="e">
        <f>INDEX(PUNT_SeasonAVG!I:I,MATCH($B484,PUNT_SeasonAVG!$I:$I,0))</f>
        <v>#N/A</v>
      </c>
      <c r="L484" t="e">
        <f>INDEX(PUNT_SeasonAVG!K:K,MATCH($B484,PUNT_SeasonAVG!$I:$I,0))</f>
        <v>#N/A</v>
      </c>
      <c r="M484" s="5" t="e">
        <f>INDEX(PUNT_SeasonAVG!B:B,MATCH($B484,PUNT_SeasonAVG!$I:$I,0))</f>
        <v>#N/A</v>
      </c>
      <c r="N484" s="5" t="e">
        <f>INDEX(PUNT_L10gamesAVG!B:B,MATCH($B484,PUNT_L10gamesAVG!$I:$I,0))</f>
        <v>#N/A</v>
      </c>
      <c r="O484" s="5" t="e">
        <f>INDEX(PUNT_L5gamesAVG!B:B,MATCH($B484,PUNT_L5gamesAVG!$I:$I,0))</f>
        <v>#N/A</v>
      </c>
    </row>
    <row r="485" spans="1:15" x14ac:dyDescent="0.2">
      <c r="A485">
        <v>5060</v>
      </c>
      <c r="B485" t="s">
        <v>852</v>
      </c>
      <c r="C485" t="s">
        <v>676</v>
      </c>
      <c r="D485" t="s">
        <v>853</v>
      </c>
      <c r="E485" t="s">
        <v>310</v>
      </c>
      <c r="F485" t="s">
        <v>668</v>
      </c>
      <c r="G485">
        <v>25</v>
      </c>
      <c r="H485" t="s">
        <v>633</v>
      </c>
      <c r="I485" t="s">
        <v>259</v>
      </c>
      <c r="J485" t="s">
        <v>621</v>
      </c>
      <c r="K485" t="e">
        <f>INDEX(PUNT_SeasonAVG!I:I,MATCH($B485,PUNT_SeasonAVG!$I:$I,0))</f>
        <v>#N/A</v>
      </c>
      <c r="L485" t="e">
        <f>INDEX(PUNT_SeasonAVG!K:K,MATCH($B485,PUNT_SeasonAVG!$I:$I,0))</f>
        <v>#N/A</v>
      </c>
      <c r="M485" s="5" t="e">
        <f>INDEX(PUNT_SeasonAVG!B:B,MATCH($B485,PUNT_SeasonAVG!$I:$I,0))</f>
        <v>#N/A</v>
      </c>
      <c r="N485" s="5" t="e">
        <f>INDEX(PUNT_L10gamesAVG!B:B,MATCH($B485,PUNT_L10gamesAVG!$I:$I,0))</f>
        <v>#N/A</v>
      </c>
      <c r="O485" s="5" t="e">
        <f>INDEX(PUNT_L5gamesAVG!B:B,MATCH($B485,PUNT_L5gamesAVG!$I:$I,0))</f>
        <v>#N/A</v>
      </c>
    </row>
    <row r="486" spans="1:15" x14ac:dyDescent="0.2">
      <c r="A486">
        <v>5080</v>
      </c>
      <c r="B486" t="s">
        <v>859</v>
      </c>
      <c r="C486" t="s">
        <v>654</v>
      </c>
      <c r="D486" t="s">
        <v>860</v>
      </c>
      <c r="E486" t="s">
        <v>292</v>
      </c>
      <c r="F486" t="s">
        <v>704</v>
      </c>
      <c r="G486">
        <v>21</v>
      </c>
      <c r="H486" t="s">
        <v>620</v>
      </c>
      <c r="I486" t="s">
        <v>258</v>
      </c>
      <c r="J486" t="s">
        <v>621</v>
      </c>
      <c r="K486" t="e">
        <f>INDEX(PUNT_SeasonAVG!I:I,MATCH($B486,PUNT_SeasonAVG!$I:$I,0))</f>
        <v>#N/A</v>
      </c>
      <c r="L486" t="e">
        <f>INDEX(PUNT_SeasonAVG!K:K,MATCH($B486,PUNT_SeasonAVG!$I:$I,0))</f>
        <v>#N/A</v>
      </c>
      <c r="M486" s="5" t="e">
        <f>INDEX(PUNT_SeasonAVG!B:B,MATCH($B486,PUNT_SeasonAVG!$I:$I,0))</f>
        <v>#N/A</v>
      </c>
      <c r="N486" s="5" t="e">
        <f>INDEX(PUNT_L10gamesAVG!B:B,MATCH($B486,PUNT_L10gamesAVG!$I:$I,0))</f>
        <v>#N/A</v>
      </c>
      <c r="O486" s="5" t="e">
        <f>INDEX(PUNT_L5gamesAVG!B:B,MATCH($B486,PUNT_L5gamesAVG!$I:$I,0))</f>
        <v>#N/A</v>
      </c>
    </row>
    <row r="487" spans="1:15" x14ac:dyDescent="0.2">
      <c r="A487">
        <v>5106</v>
      </c>
      <c r="B487" t="s">
        <v>863</v>
      </c>
      <c r="C487" t="s">
        <v>800</v>
      </c>
      <c r="D487" t="s">
        <v>807</v>
      </c>
      <c r="E487" t="s">
        <v>325</v>
      </c>
      <c r="F487" t="s">
        <v>673</v>
      </c>
      <c r="G487">
        <v>53</v>
      </c>
      <c r="H487" t="s">
        <v>620</v>
      </c>
      <c r="I487" t="s">
        <v>258</v>
      </c>
      <c r="J487" t="s">
        <v>621</v>
      </c>
      <c r="K487" t="e">
        <f>INDEX(PUNT_SeasonAVG!I:I,MATCH($B487,PUNT_SeasonAVG!$I:$I,0))</f>
        <v>#N/A</v>
      </c>
      <c r="L487" t="e">
        <f>INDEX(PUNT_SeasonAVG!K:K,MATCH($B487,PUNT_SeasonAVG!$I:$I,0))</f>
        <v>#N/A</v>
      </c>
      <c r="M487" s="5" t="e">
        <f>INDEX(PUNT_SeasonAVG!B:B,MATCH($B487,PUNT_SeasonAVG!$I:$I,0))</f>
        <v>#N/A</v>
      </c>
      <c r="N487" s="5" t="e">
        <f>INDEX(PUNT_L10gamesAVG!B:B,MATCH($B487,PUNT_L10gamesAVG!$I:$I,0))</f>
        <v>#N/A</v>
      </c>
      <c r="O487" s="5" t="e">
        <f>INDEX(PUNT_L5gamesAVG!B:B,MATCH($B487,PUNT_L5gamesAVG!$I:$I,0))</f>
        <v>#N/A</v>
      </c>
    </row>
    <row r="488" spans="1:15" x14ac:dyDescent="0.2">
      <c r="A488">
        <v>5152</v>
      </c>
      <c r="B488" t="s">
        <v>865</v>
      </c>
      <c r="C488" t="s">
        <v>666</v>
      </c>
      <c r="D488" t="s">
        <v>866</v>
      </c>
      <c r="E488" t="s">
        <v>332</v>
      </c>
      <c r="F488" t="s">
        <v>628</v>
      </c>
      <c r="G488">
        <v>30</v>
      </c>
      <c r="H488" t="s">
        <v>259</v>
      </c>
      <c r="I488" t="s">
        <v>259</v>
      </c>
      <c r="J488" t="s">
        <v>621</v>
      </c>
      <c r="K488" t="e">
        <f>INDEX(PUNT_SeasonAVG!I:I,MATCH($B488,PUNT_SeasonAVG!$I:$I,0))</f>
        <v>#N/A</v>
      </c>
      <c r="L488" t="e">
        <f>INDEX(PUNT_SeasonAVG!K:K,MATCH($B488,PUNT_SeasonAVG!$I:$I,0))</f>
        <v>#N/A</v>
      </c>
      <c r="M488" s="5" t="e">
        <f>INDEX(PUNT_SeasonAVG!B:B,MATCH($B488,PUNT_SeasonAVG!$I:$I,0))</f>
        <v>#N/A</v>
      </c>
      <c r="N488" s="5" t="e">
        <f>INDEX(PUNT_L10gamesAVG!B:B,MATCH($B488,PUNT_L10gamesAVG!$I:$I,0))</f>
        <v>#N/A</v>
      </c>
      <c r="O488" s="5" t="e">
        <f>INDEX(PUNT_L5gamesAVG!B:B,MATCH($B488,PUNT_L5gamesAVG!$I:$I,0))</f>
        <v>#N/A</v>
      </c>
    </row>
    <row r="489" spans="1:15" x14ac:dyDescent="0.2">
      <c r="A489">
        <v>5153</v>
      </c>
      <c r="B489" t="s">
        <v>867</v>
      </c>
      <c r="C489" t="s">
        <v>617</v>
      </c>
      <c r="D489" t="s">
        <v>868</v>
      </c>
      <c r="E489" t="s">
        <v>300</v>
      </c>
      <c r="F489" t="s">
        <v>796</v>
      </c>
      <c r="G489">
        <v>4</v>
      </c>
      <c r="H489" t="s">
        <v>258</v>
      </c>
      <c r="I489" t="s">
        <v>258</v>
      </c>
      <c r="J489" t="s">
        <v>611</v>
      </c>
      <c r="K489" t="e">
        <f>INDEX(PUNT_SeasonAVG!I:I,MATCH($B489,PUNT_SeasonAVG!$I:$I,0))</f>
        <v>#N/A</v>
      </c>
      <c r="L489" t="e">
        <f>INDEX(PUNT_SeasonAVG!K:K,MATCH($B489,PUNT_SeasonAVG!$I:$I,0))</f>
        <v>#N/A</v>
      </c>
      <c r="M489" s="5" t="e">
        <f>INDEX(PUNT_SeasonAVG!B:B,MATCH($B489,PUNT_SeasonAVG!$I:$I,0))</f>
        <v>#N/A</v>
      </c>
      <c r="N489" s="5" t="e">
        <f>INDEX(PUNT_L10gamesAVG!B:B,MATCH($B489,PUNT_L10gamesAVG!$I:$I,0))</f>
        <v>#N/A</v>
      </c>
      <c r="O489" s="5" t="e">
        <f>INDEX(PUNT_L5gamesAVG!B:B,MATCH($B489,PUNT_L5gamesAVG!$I:$I,0))</f>
        <v>#N/A</v>
      </c>
    </row>
    <row r="490" spans="1:15" x14ac:dyDescent="0.2">
      <c r="A490">
        <v>5154</v>
      </c>
      <c r="B490" t="s">
        <v>869</v>
      </c>
      <c r="C490" t="s">
        <v>762</v>
      </c>
      <c r="D490" t="s">
        <v>870</v>
      </c>
      <c r="E490" t="s">
        <v>298</v>
      </c>
      <c r="F490" t="s">
        <v>644</v>
      </c>
      <c r="G490">
        <v>22</v>
      </c>
      <c r="H490" t="s">
        <v>259</v>
      </c>
      <c r="I490" t="s">
        <v>259</v>
      </c>
      <c r="J490" t="s">
        <v>611</v>
      </c>
      <c r="K490" t="e">
        <f>INDEX(PUNT_SeasonAVG!I:I,MATCH($B490,PUNT_SeasonAVG!$I:$I,0))</f>
        <v>#N/A</v>
      </c>
      <c r="L490" t="e">
        <f>INDEX(PUNT_SeasonAVG!K:K,MATCH($B490,PUNT_SeasonAVG!$I:$I,0))</f>
        <v>#N/A</v>
      </c>
      <c r="M490" s="5" t="e">
        <f>INDEX(PUNT_SeasonAVG!B:B,MATCH($B490,PUNT_SeasonAVG!$I:$I,0))</f>
        <v>#N/A</v>
      </c>
      <c r="N490" s="5" t="e">
        <f>INDEX(PUNT_L10gamesAVG!B:B,MATCH($B490,PUNT_L10gamesAVG!$I:$I,0))</f>
        <v>#N/A</v>
      </c>
      <c r="O490" s="5" t="e">
        <f>INDEX(PUNT_L5gamesAVG!B:B,MATCH($B490,PUNT_L5gamesAVG!$I:$I,0))</f>
        <v>#N/A</v>
      </c>
    </row>
    <row r="491" spans="1:15" x14ac:dyDescent="0.2">
      <c r="A491">
        <v>5161</v>
      </c>
      <c r="B491" t="s">
        <v>876</v>
      </c>
      <c r="C491" t="s">
        <v>45</v>
      </c>
      <c r="D491" t="s">
        <v>877</v>
      </c>
      <c r="E491" t="s">
        <v>327</v>
      </c>
      <c r="F491" t="s">
        <v>632</v>
      </c>
      <c r="G491">
        <v>3</v>
      </c>
      <c r="H491" t="s">
        <v>258</v>
      </c>
      <c r="I491" t="s">
        <v>258</v>
      </c>
      <c r="J491" t="s">
        <v>611</v>
      </c>
      <c r="K491" t="e">
        <f>INDEX(PUNT_SeasonAVG!I:I,MATCH($B491,PUNT_SeasonAVG!$I:$I,0))</f>
        <v>#N/A</v>
      </c>
      <c r="L491" t="e">
        <f>INDEX(PUNT_SeasonAVG!K:K,MATCH($B491,PUNT_SeasonAVG!$I:$I,0))</f>
        <v>#N/A</v>
      </c>
      <c r="M491" s="5" t="e">
        <f>INDEX(PUNT_SeasonAVG!B:B,MATCH($B491,PUNT_SeasonAVG!$I:$I,0))</f>
        <v>#N/A</v>
      </c>
      <c r="N491" s="5" t="e">
        <f>INDEX(PUNT_L10gamesAVG!B:B,MATCH($B491,PUNT_L10gamesAVG!$I:$I,0))</f>
        <v>#N/A</v>
      </c>
      <c r="O491" s="5" t="e">
        <f>INDEX(PUNT_L5gamesAVG!B:B,MATCH($B491,PUNT_L5gamesAVG!$I:$I,0))</f>
        <v>#N/A</v>
      </c>
    </row>
    <row r="492" spans="1:15" x14ac:dyDescent="0.2">
      <c r="A492">
        <v>5195</v>
      </c>
      <c r="B492" t="s">
        <v>886</v>
      </c>
      <c r="C492" t="s">
        <v>681</v>
      </c>
      <c r="D492" t="s">
        <v>887</v>
      </c>
      <c r="E492" t="s">
        <v>319</v>
      </c>
      <c r="F492" t="s">
        <v>765</v>
      </c>
      <c r="G492">
        <v>25</v>
      </c>
      <c r="H492" t="s">
        <v>620</v>
      </c>
      <c r="I492" t="s">
        <v>258</v>
      </c>
      <c r="J492" t="s">
        <v>621</v>
      </c>
      <c r="K492" t="e">
        <f>INDEX(PUNT_SeasonAVG!I:I,MATCH($B492,PUNT_SeasonAVG!$I:$I,0))</f>
        <v>#N/A</v>
      </c>
      <c r="L492" t="e">
        <f>INDEX(PUNT_SeasonAVG!K:K,MATCH($B492,PUNT_SeasonAVG!$I:$I,0))</f>
        <v>#N/A</v>
      </c>
      <c r="M492" s="5" t="e">
        <f>INDEX(PUNT_SeasonAVG!B:B,MATCH($B492,PUNT_SeasonAVG!$I:$I,0))</f>
        <v>#N/A</v>
      </c>
      <c r="N492" s="5" t="e">
        <f>INDEX(PUNT_L10gamesAVG!B:B,MATCH($B492,PUNT_L10gamesAVG!$I:$I,0))</f>
        <v>#N/A</v>
      </c>
      <c r="O492" s="5" t="e">
        <f>INDEX(PUNT_L5gamesAVG!B:B,MATCH($B492,PUNT_L5gamesAVG!$I:$I,0))</f>
        <v>#N/A</v>
      </c>
    </row>
    <row r="493" spans="1:15" x14ac:dyDescent="0.2">
      <c r="A493">
        <v>5196</v>
      </c>
      <c r="B493" t="s">
        <v>888</v>
      </c>
      <c r="C493" t="s">
        <v>666</v>
      </c>
      <c r="D493" t="s">
        <v>889</v>
      </c>
      <c r="E493" t="s">
        <v>322</v>
      </c>
      <c r="F493" t="s">
        <v>94</v>
      </c>
      <c r="G493">
        <v>21</v>
      </c>
      <c r="H493" t="s">
        <v>620</v>
      </c>
      <c r="I493" t="s">
        <v>258</v>
      </c>
      <c r="J493" t="s">
        <v>621</v>
      </c>
      <c r="K493" t="e">
        <f>INDEX(PUNT_SeasonAVG!I:I,MATCH($B493,PUNT_SeasonAVG!$I:$I,0))</f>
        <v>#N/A</v>
      </c>
      <c r="L493" t="e">
        <f>INDEX(PUNT_SeasonAVG!K:K,MATCH($B493,PUNT_SeasonAVG!$I:$I,0))</f>
        <v>#N/A</v>
      </c>
      <c r="M493" s="5" t="e">
        <f>INDEX(PUNT_SeasonAVG!B:B,MATCH($B493,PUNT_SeasonAVG!$I:$I,0))</f>
        <v>#N/A</v>
      </c>
      <c r="N493" s="5" t="e">
        <f>INDEX(PUNT_L10gamesAVG!B:B,MATCH($B493,PUNT_L10gamesAVG!$I:$I,0))</f>
        <v>#N/A</v>
      </c>
      <c r="O493" s="5" t="e">
        <f>INDEX(PUNT_L5gamesAVG!B:B,MATCH($B493,PUNT_L5gamesAVG!$I:$I,0))</f>
        <v>#N/A</v>
      </c>
    </row>
    <row r="494" spans="1:15" x14ac:dyDescent="0.2">
      <c r="A494">
        <v>5204</v>
      </c>
      <c r="B494" t="s">
        <v>892</v>
      </c>
      <c r="C494" t="s">
        <v>686</v>
      </c>
      <c r="D494" t="s">
        <v>893</v>
      </c>
      <c r="E494" t="s">
        <v>333</v>
      </c>
      <c r="F494" t="s">
        <v>650</v>
      </c>
      <c r="G494">
        <v>7</v>
      </c>
      <c r="H494" t="s">
        <v>258</v>
      </c>
      <c r="I494" t="s">
        <v>258</v>
      </c>
      <c r="J494" t="s">
        <v>621</v>
      </c>
      <c r="K494" t="e">
        <f>INDEX(PUNT_SeasonAVG!I:I,MATCH($B494,PUNT_SeasonAVG!$I:$I,0))</f>
        <v>#N/A</v>
      </c>
      <c r="L494" t="e">
        <f>INDEX(PUNT_SeasonAVG!K:K,MATCH($B494,PUNT_SeasonAVG!$I:$I,0))</f>
        <v>#N/A</v>
      </c>
      <c r="M494" s="5" t="e">
        <f>INDEX(PUNT_SeasonAVG!B:B,MATCH($B494,PUNT_SeasonAVG!$I:$I,0))</f>
        <v>#N/A</v>
      </c>
      <c r="N494" s="5" t="e">
        <f>INDEX(PUNT_L10gamesAVG!B:B,MATCH($B494,PUNT_L10gamesAVG!$I:$I,0))</f>
        <v>#N/A</v>
      </c>
      <c r="O494" s="5" t="e">
        <f>INDEX(PUNT_L5gamesAVG!B:B,MATCH($B494,PUNT_L5gamesAVG!$I:$I,0))</f>
        <v>#N/A</v>
      </c>
    </row>
    <row r="495" spans="1:15" x14ac:dyDescent="0.2">
      <c r="A495">
        <v>5220</v>
      </c>
      <c r="B495" t="s">
        <v>896</v>
      </c>
      <c r="C495" t="s">
        <v>623</v>
      </c>
      <c r="D495" t="s">
        <v>897</v>
      </c>
      <c r="E495" t="s">
        <v>312</v>
      </c>
      <c r="F495" t="s">
        <v>694</v>
      </c>
      <c r="G495">
        <v>11</v>
      </c>
      <c r="H495" t="s">
        <v>620</v>
      </c>
      <c r="I495" t="s">
        <v>258</v>
      </c>
      <c r="J495" t="s">
        <v>621</v>
      </c>
      <c r="K495" t="e">
        <f>INDEX(PUNT_SeasonAVG!I:I,MATCH($B495,PUNT_SeasonAVG!$I:$I,0))</f>
        <v>#N/A</v>
      </c>
      <c r="L495" t="e">
        <f>INDEX(PUNT_SeasonAVG!K:K,MATCH($B495,PUNT_SeasonAVG!$I:$I,0))</f>
        <v>#N/A</v>
      </c>
      <c r="M495" s="5" t="e">
        <f>INDEX(PUNT_SeasonAVG!B:B,MATCH($B495,PUNT_SeasonAVG!$I:$I,0))</f>
        <v>#N/A</v>
      </c>
      <c r="N495" s="5" t="e">
        <f>INDEX(PUNT_L10gamesAVG!B:B,MATCH($B495,PUNT_L10gamesAVG!$I:$I,0))</f>
        <v>#N/A</v>
      </c>
      <c r="O495" s="5" t="e">
        <f>INDEX(PUNT_L5gamesAVG!B:B,MATCH($B495,PUNT_L5gamesAVG!$I:$I,0))</f>
        <v>#N/A</v>
      </c>
    </row>
    <row r="496" spans="1:15" x14ac:dyDescent="0.2">
      <c r="A496">
        <v>5259</v>
      </c>
      <c r="B496" t="s">
        <v>901</v>
      </c>
      <c r="C496" t="s">
        <v>648</v>
      </c>
      <c r="D496" t="s">
        <v>902</v>
      </c>
      <c r="E496" t="s">
        <v>301</v>
      </c>
      <c r="F496" t="s">
        <v>636</v>
      </c>
      <c r="G496">
        <v>24</v>
      </c>
      <c r="H496" t="s">
        <v>258</v>
      </c>
      <c r="I496" t="s">
        <v>258</v>
      </c>
      <c r="J496" t="s">
        <v>621</v>
      </c>
      <c r="K496" t="e">
        <f>INDEX(PUNT_SeasonAVG!I:I,MATCH($B496,PUNT_SeasonAVG!$I:$I,0))</f>
        <v>#N/A</v>
      </c>
      <c r="L496" t="e">
        <f>INDEX(PUNT_SeasonAVG!K:K,MATCH($B496,PUNT_SeasonAVG!$I:$I,0))</f>
        <v>#N/A</v>
      </c>
      <c r="M496" s="5" t="e">
        <f>INDEX(PUNT_SeasonAVG!B:B,MATCH($B496,PUNT_SeasonAVG!$I:$I,0))</f>
        <v>#N/A</v>
      </c>
      <c r="N496" s="5" t="e">
        <f>INDEX(PUNT_L10gamesAVG!B:B,MATCH($B496,PUNT_L10gamesAVG!$I:$I,0))</f>
        <v>#N/A</v>
      </c>
      <c r="O496" s="5" t="e">
        <f>INDEX(PUNT_L5gamesAVG!B:B,MATCH($B496,PUNT_L5gamesAVG!$I:$I,0))</f>
        <v>#N/A</v>
      </c>
    </row>
    <row r="497" spans="1:15" x14ac:dyDescent="0.2">
      <c r="A497">
        <v>5283</v>
      </c>
      <c r="B497" t="s">
        <v>905</v>
      </c>
      <c r="C497" t="s">
        <v>666</v>
      </c>
      <c r="D497" t="s">
        <v>906</v>
      </c>
      <c r="E497" t="s">
        <v>322</v>
      </c>
      <c r="F497" t="s">
        <v>94</v>
      </c>
      <c r="G497">
        <v>14</v>
      </c>
      <c r="H497" t="s">
        <v>258</v>
      </c>
      <c r="I497" t="s">
        <v>258</v>
      </c>
      <c r="J497" t="s">
        <v>621</v>
      </c>
      <c r="K497" t="e">
        <f>INDEX(PUNT_SeasonAVG!I:I,MATCH($B497,PUNT_SeasonAVG!$I:$I,0))</f>
        <v>#N/A</v>
      </c>
      <c r="L497" t="e">
        <f>INDEX(PUNT_SeasonAVG!K:K,MATCH($B497,PUNT_SeasonAVG!$I:$I,0))</f>
        <v>#N/A</v>
      </c>
      <c r="M497" s="5" t="e">
        <f>INDEX(PUNT_SeasonAVG!B:B,MATCH($B497,PUNT_SeasonAVG!$I:$I,0))</f>
        <v>#N/A</v>
      </c>
      <c r="N497" s="5" t="e">
        <f>INDEX(PUNT_L10gamesAVG!B:B,MATCH($B497,PUNT_L10gamesAVG!$I:$I,0))</f>
        <v>#N/A</v>
      </c>
      <c r="O497" s="5" t="e">
        <f>INDEX(PUNT_L5gamesAVG!B:B,MATCH($B497,PUNT_L5gamesAVG!$I:$I,0))</f>
        <v>#N/A</v>
      </c>
    </row>
    <row r="498" spans="1:15" x14ac:dyDescent="0.2">
      <c r="A498">
        <v>5327</v>
      </c>
      <c r="B498" t="s">
        <v>920</v>
      </c>
      <c r="C498" t="s">
        <v>623</v>
      </c>
      <c r="D498" t="s">
        <v>921</v>
      </c>
      <c r="E498" t="s">
        <v>327</v>
      </c>
      <c r="F498" t="s">
        <v>632</v>
      </c>
      <c r="G498">
        <v>27</v>
      </c>
      <c r="H498" t="s">
        <v>45</v>
      </c>
      <c r="I498" t="s">
        <v>45</v>
      </c>
      <c r="J498" t="s">
        <v>621</v>
      </c>
      <c r="K498" t="e">
        <f>INDEX(PUNT_SeasonAVG!I:I,MATCH($B498,PUNT_SeasonAVG!$I:$I,0))</f>
        <v>#N/A</v>
      </c>
      <c r="L498" t="e">
        <f>INDEX(PUNT_SeasonAVG!K:K,MATCH($B498,PUNT_SeasonAVG!$I:$I,0))</f>
        <v>#N/A</v>
      </c>
      <c r="M498" s="5" t="e">
        <f>INDEX(PUNT_SeasonAVG!B:B,MATCH($B498,PUNT_SeasonAVG!$I:$I,0))</f>
        <v>#N/A</v>
      </c>
      <c r="N498" s="5" t="e">
        <f>INDEX(PUNT_L10gamesAVG!B:B,MATCH($B498,PUNT_L10gamesAVG!$I:$I,0))</f>
        <v>#N/A</v>
      </c>
      <c r="O498" s="5" t="e">
        <f>INDEX(PUNT_L5gamesAVG!B:B,MATCH($B498,PUNT_L5gamesAVG!$I:$I,0))</f>
        <v>#N/A</v>
      </c>
    </row>
    <row r="499" spans="1:15" x14ac:dyDescent="0.2">
      <c r="A499">
        <v>5339</v>
      </c>
      <c r="B499" t="s">
        <v>926</v>
      </c>
      <c r="C499" t="s">
        <v>45</v>
      </c>
      <c r="D499" t="s">
        <v>927</v>
      </c>
      <c r="E499" t="s">
        <v>300</v>
      </c>
      <c r="F499" t="s">
        <v>796</v>
      </c>
      <c r="G499">
        <v>16</v>
      </c>
      <c r="H499" t="s">
        <v>258</v>
      </c>
      <c r="I499" t="s">
        <v>258</v>
      </c>
      <c r="J499" t="s">
        <v>621</v>
      </c>
      <c r="K499" t="e">
        <f>INDEX(PUNT_SeasonAVG!I:I,MATCH($B499,PUNT_SeasonAVG!$I:$I,0))</f>
        <v>#N/A</v>
      </c>
      <c r="L499" t="e">
        <f>INDEX(PUNT_SeasonAVG!K:K,MATCH($B499,PUNT_SeasonAVG!$I:$I,0))</f>
        <v>#N/A</v>
      </c>
      <c r="M499" s="5" t="e">
        <f>INDEX(PUNT_SeasonAVG!B:B,MATCH($B499,PUNT_SeasonAVG!$I:$I,0))</f>
        <v>#N/A</v>
      </c>
      <c r="N499" s="5" t="e">
        <f>INDEX(PUNT_L10gamesAVG!B:B,MATCH($B499,PUNT_L10gamesAVG!$I:$I,0))</f>
        <v>#N/A</v>
      </c>
      <c r="O499" s="5" t="e">
        <f>INDEX(PUNT_L5gamesAVG!B:B,MATCH($B499,PUNT_L5gamesAVG!$I:$I,0))</f>
        <v>#N/A</v>
      </c>
    </row>
    <row r="500" spans="1:15" x14ac:dyDescent="0.2">
      <c r="A500">
        <v>5355</v>
      </c>
      <c r="B500" t="s">
        <v>932</v>
      </c>
      <c r="C500" t="s">
        <v>676</v>
      </c>
      <c r="D500" t="s">
        <v>933</v>
      </c>
      <c r="E500" t="s">
        <v>322</v>
      </c>
      <c r="F500" t="s">
        <v>94</v>
      </c>
      <c r="G500">
        <v>26</v>
      </c>
      <c r="H500" t="s">
        <v>258</v>
      </c>
      <c r="I500" t="s">
        <v>258</v>
      </c>
      <c r="J500" t="s">
        <v>621</v>
      </c>
      <c r="K500" t="e">
        <f>INDEX(PUNT_SeasonAVG!I:I,MATCH($B500,PUNT_SeasonAVG!$I:$I,0))</f>
        <v>#N/A</v>
      </c>
      <c r="L500" t="e">
        <f>INDEX(PUNT_SeasonAVG!K:K,MATCH($B500,PUNT_SeasonAVG!$I:$I,0))</f>
        <v>#N/A</v>
      </c>
      <c r="M500" s="5" t="e">
        <f>INDEX(PUNT_SeasonAVG!B:B,MATCH($B500,PUNT_SeasonAVG!$I:$I,0))</f>
        <v>#N/A</v>
      </c>
      <c r="N500" s="5" t="e">
        <f>INDEX(PUNT_L10gamesAVG!B:B,MATCH($B500,PUNT_L10gamesAVG!$I:$I,0))</f>
        <v>#N/A</v>
      </c>
      <c r="O500" s="5" t="e">
        <f>INDEX(PUNT_L5gamesAVG!B:B,MATCH($B500,PUNT_L5gamesAVG!$I:$I,0))</f>
        <v>#N/A</v>
      </c>
    </row>
    <row r="501" spans="1:15" x14ac:dyDescent="0.2">
      <c r="A501">
        <v>5367</v>
      </c>
      <c r="B501" t="s">
        <v>936</v>
      </c>
      <c r="C501" t="s">
        <v>654</v>
      </c>
      <c r="D501" t="s">
        <v>937</v>
      </c>
      <c r="E501" t="s">
        <v>335</v>
      </c>
      <c r="F501" t="s">
        <v>659</v>
      </c>
      <c r="G501">
        <v>15</v>
      </c>
      <c r="H501" t="s">
        <v>620</v>
      </c>
      <c r="I501" t="s">
        <v>258</v>
      </c>
      <c r="J501" t="s">
        <v>621</v>
      </c>
      <c r="K501" t="e">
        <f>INDEX(PUNT_SeasonAVG!I:I,MATCH($B501,PUNT_SeasonAVG!$I:$I,0))</f>
        <v>#N/A</v>
      </c>
      <c r="L501" t="e">
        <f>INDEX(PUNT_SeasonAVG!K:K,MATCH($B501,PUNT_SeasonAVG!$I:$I,0))</f>
        <v>#N/A</v>
      </c>
      <c r="M501" s="5" t="e">
        <f>INDEX(PUNT_SeasonAVG!B:B,MATCH($B501,PUNT_SeasonAVG!$I:$I,0))</f>
        <v>#N/A</v>
      </c>
      <c r="N501" s="5" t="e">
        <f>INDEX(PUNT_L10gamesAVG!B:B,MATCH($B501,PUNT_L10gamesAVG!$I:$I,0))</f>
        <v>#N/A</v>
      </c>
      <c r="O501" s="5" t="e">
        <f>INDEX(PUNT_L5gamesAVG!B:B,MATCH($B501,PUNT_L5gamesAVG!$I:$I,0))</f>
        <v>#N/A</v>
      </c>
    </row>
    <row r="502" spans="1:15" x14ac:dyDescent="0.2">
      <c r="A502">
        <v>5374</v>
      </c>
      <c r="B502" t="s">
        <v>939</v>
      </c>
      <c r="C502" t="s">
        <v>690</v>
      </c>
      <c r="D502" t="s">
        <v>940</v>
      </c>
      <c r="E502" t="s">
        <v>322</v>
      </c>
      <c r="F502" t="s">
        <v>94</v>
      </c>
      <c r="G502">
        <v>25</v>
      </c>
      <c r="H502" t="s">
        <v>259</v>
      </c>
      <c r="I502" t="s">
        <v>259</v>
      </c>
      <c r="J502" t="s">
        <v>621</v>
      </c>
      <c r="K502" t="e">
        <f>INDEX(PUNT_SeasonAVG!I:I,MATCH($B502,PUNT_SeasonAVG!$I:$I,0))</f>
        <v>#N/A</v>
      </c>
      <c r="L502" t="e">
        <f>INDEX(PUNT_SeasonAVG!K:K,MATCH($B502,PUNT_SeasonAVG!$I:$I,0))</f>
        <v>#N/A</v>
      </c>
      <c r="M502" s="5" t="e">
        <f>INDEX(PUNT_SeasonAVG!B:B,MATCH($B502,PUNT_SeasonAVG!$I:$I,0))</f>
        <v>#N/A</v>
      </c>
      <c r="N502" s="5" t="e">
        <f>INDEX(PUNT_L10gamesAVG!B:B,MATCH($B502,PUNT_L10gamesAVG!$I:$I,0))</f>
        <v>#N/A</v>
      </c>
      <c r="O502" s="5" t="e">
        <f>INDEX(PUNT_L5gamesAVG!B:B,MATCH($B502,PUNT_L5gamesAVG!$I:$I,0))</f>
        <v>#N/A</v>
      </c>
    </row>
    <row r="503" spans="1:15" x14ac:dyDescent="0.2">
      <c r="A503">
        <v>5420</v>
      </c>
      <c r="B503" t="s">
        <v>947</v>
      </c>
      <c r="C503" t="s">
        <v>654</v>
      </c>
      <c r="D503" t="s">
        <v>948</v>
      </c>
      <c r="E503" t="s">
        <v>295</v>
      </c>
      <c r="F503" t="s">
        <v>42</v>
      </c>
      <c r="G503">
        <v>19</v>
      </c>
      <c r="H503" t="s">
        <v>258</v>
      </c>
      <c r="I503" t="s">
        <v>258</v>
      </c>
      <c r="J503" t="s">
        <v>621</v>
      </c>
      <c r="K503" t="e">
        <f>INDEX(PUNT_SeasonAVG!I:I,MATCH($B503,PUNT_SeasonAVG!$I:$I,0))</f>
        <v>#N/A</v>
      </c>
      <c r="L503" t="e">
        <f>INDEX(PUNT_SeasonAVG!K:K,MATCH($B503,PUNT_SeasonAVG!$I:$I,0))</f>
        <v>#N/A</v>
      </c>
      <c r="M503" s="5" t="e">
        <f>INDEX(PUNT_SeasonAVG!B:B,MATCH($B503,PUNT_SeasonAVG!$I:$I,0))</f>
        <v>#N/A</v>
      </c>
      <c r="N503" s="5" t="e">
        <f>INDEX(PUNT_L10gamesAVG!B:B,MATCH($B503,PUNT_L10gamesAVG!$I:$I,0))</f>
        <v>#N/A</v>
      </c>
      <c r="O503" s="5" t="e">
        <f>INDEX(PUNT_L5gamesAVG!B:B,MATCH($B503,PUNT_L5gamesAVG!$I:$I,0))</f>
        <v>#N/A</v>
      </c>
    </row>
    <row r="504" spans="1:15" x14ac:dyDescent="0.2">
      <c r="A504">
        <v>5423</v>
      </c>
      <c r="B504" t="s">
        <v>949</v>
      </c>
      <c r="C504" t="s">
        <v>681</v>
      </c>
      <c r="D504" t="s">
        <v>950</v>
      </c>
      <c r="E504" t="s">
        <v>322</v>
      </c>
      <c r="F504" t="s">
        <v>94</v>
      </c>
      <c r="G504">
        <v>8</v>
      </c>
      <c r="H504" t="s">
        <v>259</v>
      </c>
      <c r="I504" t="s">
        <v>259</v>
      </c>
      <c r="J504" t="s">
        <v>621</v>
      </c>
      <c r="K504" t="e">
        <f>INDEX(PUNT_SeasonAVG!I:I,MATCH($B504,PUNT_SeasonAVG!$I:$I,0))</f>
        <v>#N/A</v>
      </c>
      <c r="L504" t="e">
        <f>INDEX(PUNT_SeasonAVG!K:K,MATCH($B504,PUNT_SeasonAVG!$I:$I,0))</f>
        <v>#N/A</v>
      </c>
      <c r="M504" s="5" t="e">
        <f>INDEX(PUNT_SeasonAVG!B:B,MATCH($B504,PUNT_SeasonAVG!$I:$I,0))</f>
        <v>#N/A</v>
      </c>
      <c r="N504" s="5" t="e">
        <f>INDEX(PUNT_L10gamesAVG!B:B,MATCH($B504,PUNT_L10gamesAVG!$I:$I,0))</f>
        <v>#N/A</v>
      </c>
      <c r="O504" s="5" t="e">
        <f>INDEX(PUNT_L5gamesAVG!B:B,MATCH($B504,PUNT_L5gamesAVG!$I:$I,0))</f>
        <v>#N/A</v>
      </c>
    </row>
    <row r="505" spans="1:15" x14ac:dyDescent="0.2">
      <c r="A505">
        <v>5474</v>
      </c>
      <c r="B505" t="s">
        <v>961</v>
      </c>
      <c r="C505" t="s">
        <v>45</v>
      </c>
      <c r="D505" t="s">
        <v>962</v>
      </c>
      <c r="E505" t="s">
        <v>291</v>
      </c>
      <c r="F505" t="s">
        <v>708</v>
      </c>
      <c r="G505">
        <v>1</v>
      </c>
      <c r="H505" t="s">
        <v>258</v>
      </c>
      <c r="I505" t="s">
        <v>258</v>
      </c>
      <c r="J505" t="s">
        <v>621</v>
      </c>
      <c r="K505" t="e">
        <f>INDEX(PUNT_SeasonAVG!I:I,MATCH($B505,PUNT_SeasonAVG!$I:$I,0))</f>
        <v>#N/A</v>
      </c>
      <c r="L505" t="e">
        <f>INDEX(PUNT_SeasonAVG!K:K,MATCH($B505,PUNT_SeasonAVG!$I:$I,0))</f>
        <v>#N/A</v>
      </c>
      <c r="M505" s="5" t="e">
        <f>INDEX(PUNT_SeasonAVG!B:B,MATCH($B505,PUNT_SeasonAVG!$I:$I,0))</f>
        <v>#N/A</v>
      </c>
      <c r="N505" s="5" t="e">
        <f>INDEX(PUNT_L10gamesAVG!B:B,MATCH($B505,PUNT_L10gamesAVG!$I:$I,0))</f>
        <v>#N/A</v>
      </c>
      <c r="O505" s="5" t="e">
        <f>INDEX(PUNT_L5gamesAVG!B:B,MATCH($B505,PUNT_L5gamesAVG!$I:$I,0))</f>
        <v>#N/A</v>
      </c>
    </row>
    <row r="506" spans="1:15" x14ac:dyDescent="0.2">
      <c r="A506">
        <v>5479</v>
      </c>
      <c r="B506" t="s">
        <v>965</v>
      </c>
      <c r="C506" t="s">
        <v>623</v>
      </c>
      <c r="D506" t="s">
        <v>929</v>
      </c>
      <c r="E506" t="s">
        <v>303</v>
      </c>
      <c r="F506" t="s">
        <v>740</v>
      </c>
      <c r="G506">
        <v>22</v>
      </c>
      <c r="H506" t="s">
        <v>258</v>
      </c>
      <c r="I506" t="s">
        <v>258</v>
      </c>
      <c r="J506" t="s">
        <v>621</v>
      </c>
      <c r="K506" t="e">
        <f>INDEX(PUNT_SeasonAVG!I:I,MATCH($B506,PUNT_SeasonAVG!$I:$I,0))</f>
        <v>#N/A</v>
      </c>
      <c r="L506" t="e">
        <f>INDEX(PUNT_SeasonAVG!K:K,MATCH($B506,PUNT_SeasonAVG!$I:$I,0))</f>
        <v>#N/A</v>
      </c>
      <c r="M506" s="5" t="e">
        <f>INDEX(PUNT_SeasonAVG!B:B,MATCH($B506,PUNT_SeasonAVG!$I:$I,0))</f>
        <v>#N/A</v>
      </c>
      <c r="N506" s="5" t="e">
        <f>INDEX(PUNT_L10gamesAVG!B:B,MATCH($B506,PUNT_L10gamesAVG!$I:$I,0))</f>
        <v>#N/A</v>
      </c>
      <c r="O506" s="5" t="e">
        <f>INDEX(PUNT_L5gamesAVG!B:B,MATCH($B506,PUNT_L5gamesAVG!$I:$I,0))</f>
        <v>#N/A</v>
      </c>
    </row>
    <row r="507" spans="1:15" x14ac:dyDescent="0.2">
      <c r="A507">
        <v>5481</v>
      </c>
      <c r="B507" t="s">
        <v>967</v>
      </c>
      <c r="C507" t="s">
        <v>623</v>
      </c>
      <c r="D507" t="s">
        <v>747</v>
      </c>
      <c r="E507" t="s">
        <v>316</v>
      </c>
      <c r="F507" t="s">
        <v>688</v>
      </c>
      <c r="G507">
        <v>7</v>
      </c>
      <c r="H507" t="s">
        <v>259</v>
      </c>
      <c r="I507" t="s">
        <v>259</v>
      </c>
      <c r="J507" t="s">
        <v>621</v>
      </c>
      <c r="K507" t="e">
        <f>INDEX(PUNT_SeasonAVG!I:I,MATCH($B507,PUNT_SeasonAVG!$I:$I,0))</f>
        <v>#N/A</v>
      </c>
      <c r="L507" t="e">
        <f>INDEX(PUNT_SeasonAVG!K:K,MATCH($B507,PUNT_SeasonAVG!$I:$I,0))</f>
        <v>#N/A</v>
      </c>
      <c r="M507" s="5" t="e">
        <f>INDEX(PUNT_SeasonAVG!B:B,MATCH($B507,PUNT_SeasonAVG!$I:$I,0))</f>
        <v>#N/A</v>
      </c>
      <c r="N507" s="5" t="e">
        <f>INDEX(PUNT_L10gamesAVG!B:B,MATCH($B507,PUNT_L10gamesAVG!$I:$I,0))</f>
        <v>#N/A</v>
      </c>
      <c r="O507" s="5" t="e">
        <f>INDEX(PUNT_L5gamesAVG!B:B,MATCH($B507,PUNT_L5gamesAVG!$I:$I,0))</f>
        <v>#N/A</v>
      </c>
    </row>
    <row r="508" spans="1:15" x14ac:dyDescent="0.2">
      <c r="A508">
        <v>5485</v>
      </c>
      <c r="B508" t="s">
        <v>971</v>
      </c>
      <c r="C508" t="s">
        <v>623</v>
      </c>
      <c r="D508" t="s">
        <v>972</v>
      </c>
      <c r="E508" t="s">
        <v>304</v>
      </c>
      <c r="F508" t="s">
        <v>671</v>
      </c>
      <c r="G508">
        <v>24</v>
      </c>
      <c r="H508" t="s">
        <v>633</v>
      </c>
      <c r="I508" t="s">
        <v>259</v>
      </c>
      <c r="J508" t="s">
        <v>621</v>
      </c>
      <c r="K508" t="e">
        <f>INDEX(PUNT_SeasonAVG!I:I,MATCH($B508,PUNT_SeasonAVG!$I:$I,0))</f>
        <v>#N/A</v>
      </c>
      <c r="L508" t="e">
        <f>INDEX(PUNT_SeasonAVG!K:K,MATCH($B508,PUNT_SeasonAVG!$I:$I,0))</f>
        <v>#N/A</v>
      </c>
      <c r="M508" s="5" t="e">
        <f>INDEX(PUNT_SeasonAVG!B:B,MATCH($B508,PUNT_SeasonAVG!$I:$I,0))</f>
        <v>#N/A</v>
      </c>
      <c r="N508" s="5" t="e">
        <f>INDEX(PUNT_L10gamesAVG!B:B,MATCH($B508,PUNT_L10gamesAVG!$I:$I,0))</f>
        <v>#N/A</v>
      </c>
      <c r="O508" s="5" t="e">
        <f>INDEX(PUNT_L5gamesAVG!B:B,MATCH($B508,PUNT_L5gamesAVG!$I:$I,0))</f>
        <v>#N/A</v>
      </c>
    </row>
    <row r="509" spans="1:15" x14ac:dyDescent="0.2">
      <c r="A509">
        <v>5504</v>
      </c>
      <c r="B509" t="s">
        <v>981</v>
      </c>
      <c r="C509" t="s">
        <v>666</v>
      </c>
      <c r="D509" t="s">
        <v>982</v>
      </c>
      <c r="E509" t="s">
        <v>335</v>
      </c>
      <c r="F509" t="s">
        <v>659</v>
      </c>
      <c r="G509">
        <v>33</v>
      </c>
      <c r="H509" t="s">
        <v>258</v>
      </c>
      <c r="I509" t="s">
        <v>258</v>
      </c>
      <c r="J509" t="s">
        <v>621</v>
      </c>
      <c r="K509" t="e">
        <f>INDEX(PUNT_SeasonAVG!I:I,MATCH($B509,PUNT_SeasonAVG!$I:$I,0))</f>
        <v>#N/A</v>
      </c>
      <c r="L509" t="e">
        <f>INDEX(PUNT_SeasonAVG!K:K,MATCH($B509,PUNT_SeasonAVG!$I:$I,0))</f>
        <v>#N/A</v>
      </c>
      <c r="M509" s="5" t="e">
        <f>INDEX(PUNT_SeasonAVG!B:B,MATCH($B509,PUNT_SeasonAVG!$I:$I,0))</f>
        <v>#N/A</v>
      </c>
      <c r="N509" s="5" t="e">
        <f>INDEX(PUNT_L10gamesAVG!B:B,MATCH($B509,PUNT_L10gamesAVG!$I:$I,0))</f>
        <v>#N/A</v>
      </c>
      <c r="O509" s="5" t="e">
        <f>INDEX(PUNT_L5gamesAVG!B:B,MATCH($B509,PUNT_L5gamesAVG!$I:$I,0))</f>
        <v>#N/A</v>
      </c>
    </row>
    <row r="510" spans="1:15" x14ac:dyDescent="0.2">
      <c r="A510">
        <v>5522</v>
      </c>
      <c r="B510" t="s">
        <v>983</v>
      </c>
      <c r="C510" t="s">
        <v>45</v>
      </c>
      <c r="D510" t="s">
        <v>984</v>
      </c>
      <c r="E510" t="s">
        <v>298</v>
      </c>
      <c r="F510" t="s">
        <v>644</v>
      </c>
      <c r="G510">
        <v>6</v>
      </c>
      <c r="H510" t="s">
        <v>45</v>
      </c>
      <c r="I510" t="s">
        <v>45</v>
      </c>
      <c r="J510" t="s">
        <v>621</v>
      </c>
      <c r="K510" t="e">
        <f>INDEX(PUNT_SeasonAVG!I:I,MATCH($B510,PUNT_SeasonAVG!$I:$I,0))</f>
        <v>#N/A</v>
      </c>
      <c r="L510" t="e">
        <f>INDEX(PUNT_SeasonAVG!K:K,MATCH($B510,PUNT_SeasonAVG!$I:$I,0))</f>
        <v>#N/A</v>
      </c>
      <c r="M510" s="5" t="e">
        <f>INDEX(PUNT_SeasonAVG!B:B,MATCH($B510,PUNT_SeasonAVG!$I:$I,0))</f>
        <v>#N/A</v>
      </c>
      <c r="N510" s="5" t="e">
        <f>INDEX(PUNT_L10gamesAVG!B:B,MATCH($B510,PUNT_L10gamesAVG!$I:$I,0))</f>
        <v>#N/A</v>
      </c>
      <c r="O510" s="5" t="e">
        <f>INDEX(PUNT_L5gamesAVG!B:B,MATCH($B510,PUNT_L5gamesAVG!$I:$I,0))</f>
        <v>#N/A</v>
      </c>
    </row>
    <row r="511" spans="1:15" x14ac:dyDescent="0.2">
      <c r="A511">
        <v>5526</v>
      </c>
      <c r="B511" t="s">
        <v>986</v>
      </c>
      <c r="C511" t="s">
        <v>623</v>
      </c>
      <c r="D511" t="s">
        <v>987</v>
      </c>
      <c r="E511" t="s">
        <v>316</v>
      </c>
      <c r="F511" t="s">
        <v>688</v>
      </c>
      <c r="G511">
        <v>14</v>
      </c>
      <c r="H511" t="s">
        <v>620</v>
      </c>
      <c r="I511" t="s">
        <v>258</v>
      </c>
      <c r="J511" t="s">
        <v>621</v>
      </c>
      <c r="K511" t="e">
        <f>INDEX(PUNT_SeasonAVG!I:I,MATCH($B511,PUNT_SeasonAVG!$I:$I,0))</f>
        <v>#N/A</v>
      </c>
      <c r="L511" t="e">
        <f>INDEX(PUNT_SeasonAVG!K:K,MATCH($B511,PUNT_SeasonAVG!$I:$I,0))</f>
        <v>#N/A</v>
      </c>
      <c r="M511" s="5" t="e">
        <f>INDEX(PUNT_SeasonAVG!B:B,MATCH($B511,PUNT_SeasonAVG!$I:$I,0))</f>
        <v>#N/A</v>
      </c>
      <c r="N511" s="5" t="e">
        <f>INDEX(PUNT_L10gamesAVG!B:B,MATCH($B511,PUNT_L10gamesAVG!$I:$I,0))</f>
        <v>#N/A</v>
      </c>
      <c r="O511" s="5" t="e">
        <f>INDEX(PUNT_L5gamesAVG!B:B,MATCH($B511,PUNT_L5gamesAVG!$I:$I,0))</f>
        <v>#N/A</v>
      </c>
    </row>
    <row r="512" spans="1:15" x14ac:dyDescent="0.2">
      <c r="A512">
        <v>5536</v>
      </c>
      <c r="B512" t="s">
        <v>988</v>
      </c>
      <c r="C512" t="s">
        <v>657</v>
      </c>
      <c r="D512" t="s">
        <v>989</v>
      </c>
      <c r="E512" t="s">
        <v>315</v>
      </c>
      <c r="F512" t="s">
        <v>662</v>
      </c>
      <c r="G512">
        <v>50</v>
      </c>
      <c r="H512" t="s">
        <v>45</v>
      </c>
      <c r="I512" t="s">
        <v>45</v>
      </c>
      <c r="J512" t="s">
        <v>621</v>
      </c>
      <c r="K512" t="e">
        <f>INDEX(PUNT_SeasonAVG!I:I,MATCH($B512,PUNT_SeasonAVG!$I:$I,0))</f>
        <v>#N/A</v>
      </c>
      <c r="L512" t="e">
        <f>INDEX(PUNT_SeasonAVG!K:K,MATCH($B512,PUNT_SeasonAVG!$I:$I,0))</f>
        <v>#N/A</v>
      </c>
      <c r="M512" s="5" t="e">
        <f>INDEX(PUNT_SeasonAVG!B:B,MATCH($B512,PUNT_SeasonAVG!$I:$I,0))</f>
        <v>#N/A</v>
      </c>
      <c r="N512" s="5" t="e">
        <f>INDEX(PUNT_L10gamesAVG!B:B,MATCH($B512,PUNT_L10gamesAVG!$I:$I,0))</f>
        <v>#N/A</v>
      </c>
      <c r="O512" s="5" t="e">
        <f>INDEX(PUNT_L5gamesAVG!B:B,MATCH($B512,PUNT_L5gamesAVG!$I:$I,0))</f>
        <v>#N/A</v>
      </c>
    </row>
    <row r="513" spans="1:15" x14ac:dyDescent="0.2">
      <c r="A513">
        <v>5542</v>
      </c>
      <c r="B513" t="s">
        <v>991</v>
      </c>
      <c r="C513" t="s">
        <v>676</v>
      </c>
      <c r="D513" t="s">
        <v>944</v>
      </c>
      <c r="E513" t="s">
        <v>332</v>
      </c>
      <c r="F513" t="s">
        <v>628</v>
      </c>
      <c r="G513">
        <v>21</v>
      </c>
      <c r="H513" t="s">
        <v>258</v>
      </c>
      <c r="I513" t="s">
        <v>258</v>
      </c>
      <c r="J513" t="s">
        <v>621</v>
      </c>
      <c r="K513" t="e">
        <f>INDEX(PUNT_SeasonAVG!I:I,MATCH($B513,PUNT_SeasonAVG!$I:$I,0))</f>
        <v>#N/A</v>
      </c>
      <c r="L513" t="e">
        <f>INDEX(PUNT_SeasonAVG!K:K,MATCH($B513,PUNT_SeasonAVG!$I:$I,0))</f>
        <v>#N/A</v>
      </c>
      <c r="M513" s="5" t="e">
        <f>INDEX(PUNT_SeasonAVG!B:B,MATCH($B513,PUNT_SeasonAVG!$I:$I,0))</f>
        <v>#N/A</v>
      </c>
      <c r="N513" s="5" t="e">
        <f>INDEX(PUNT_L10gamesAVG!B:B,MATCH($B513,PUNT_L10gamesAVG!$I:$I,0))</f>
        <v>#N/A</v>
      </c>
      <c r="O513" s="5" t="e">
        <f>INDEX(PUNT_L5gamesAVG!B:B,MATCH($B513,PUNT_L5gamesAVG!$I:$I,0))</f>
        <v>#N/A</v>
      </c>
    </row>
    <row r="514" spans="1:15" x14ac:dyDescent="0.2">
      <c r="A514">
        <v>5562</v>
      </c>
      <c r="B514" t="s">
        <v>992</v>
      </c>
      <c r="C514" t="s">
        <v>623</v>
      </c>
      <c r="D514" t="s">
        <v>993</v>
      </c>
      <c r="E514" t="s">
        <v>330</v>
      </c>
      <c r="F514" t="s">
        <v>619</v>
      </c>
      <c r="G514">
        <v>8</v>
      </c>
      <c r="H514" t="s">
        <v>258</v>
      </c>
      <c r="I514" t="s">
        <v>258</v>
      </c>
      <c r="J514" t="s">
        <v>621</v>
      </c>
      <c r="K514" t="e">
        <f>INDEX(PUNT_SeasonAVG!I:I,MATCH($B514,PUNT_SeasonAVG!$I:$I,0))</f>
        <v>#N/A</v>
      </c>
      <c r="L514" t="e">
        <f>INDEX(PUNT_SeasonAVG!K:K,MATCH($B514,PUNT_SeasonAVG!$I:$I,0))</f>
        <v>#N/A</v>
      </c>
      <c r="M514" s="5" t="e">
        <f>INDEX(PUNT_SeasonAVG!B:B,MATCH($B514,PUNT_SeasonAVG!$I:$I,0))</f>
        <v>#N/A</v>
      </c>
      <c r="N514" s="5" t="e">
        <f>INDEX(PUNT_L10gamesAVG!B:B,MATCH($B514,PUNT_L10gamesAVG!$I:$I,0))</f>
        <v>#N/A</v>
      </c>
      <c r="O514" s="5" t="e">
        <f>INDEX(PUNT_L5gamesAVG!B:B,MATCH($B514,PUNT_L5gamesAVG!$I:$I,0))</f>
        <v>#N/A</v>
      </c>
    </row>
    <row r="515" spans="1:15" x14ac:dyDescent="0.2">
      <c r="A515">
        <v>5565</v>
      </c>
      <c r="B515" t="s">
        <v>994</v>
      </c>
      <c r="C515" t="s">
        <v>640</v>
      </c>
      <c r="D515" t="s">
        <v>995</v>
      </c>
      <c r="E515" t="s">
        <v>304</v>
      </c>
      <c r="F515" t="s">
        <v>671</v>
      </c>
      <c r="G515">
        <v>6</v>
      </c>
      <c r="H515" t="s">
        <v>258</v>
      </c>
      <c r="I515" t="s">
        <v>258</v>
      </c>
      <c r="J515" t="s">
        <v>621</v>
      </c>
      <c r="K515" t="e">
        <f>INDEX(PUNT_SeasonAVG!I:I,MATCH($B515,PUNT_SeasonAVG!$I:$I,0))</f>
        <v>#N/A</v>
      </c>
      <c r="L515" t="e">
        <f>INDEX(PUNT_SeasonAVG!K:K,MATCH($B515,PUNT_SeasonAVG!$I:$I,0))</f>
        <v>#N/A</v>
      </c>
      <c r="M515" s="5" t="e">
        <f>INDEX(PUNT_SeasonAVG!B:B,MATCH($B515,PUNT_SeasonAVG!$I:$I,0))</f>
        <v>#N/A</v>
      </c>
      <c r="N515" s="5" t="e">
        <f>INDEX(PUNT_L10gamesAVG!B:B,MATCH($B515,PUNT_L10gamesAVG!$I:$I,0))</f>
        <v>#N/A</v>
      </c>
      <c r="O515" s="5" t="e">
        <f>INDEX(PUNT_L5gamesAVG!B:B,MATCH($B515,PUNT_L5gamesAVG!$I:$I,0))</f>
        <v>#N/A</v>
      </c>
    </row>
    <row r="516" spans="1:15" x14ac:dyDescent="0.2">
      <c r="A516">
        <v>5595</v>
      </c>
      <c r="B516" t="s">
        <v>999</v>
      </c>
      <c r="C516" t="s">
        <v>623</v>
      </c>
      <c r="D516" t="s">
        <v>1000</v>
      </c>
      <c r="E516" t="s">
        <v>335</v>
      </c>
      <c r="F516" t="s">
        <v>659</v>
      </c>
      <c r="G516">
        <v>4</v>
      </c>
      <c r="H516" t="s">
        <v>259</v>
      </c>
      <c r="I516" t="s">
        <v>259</v>
      </c>
      <c r="J516" t="s">
        <v>621</v>
      </c>
      <c r="K516" t="e">
        <f>INDEX(PUNT_SeasonAVG!I:I,MATCH($B516,PUNT_SeasonAVG!$I:$I,0))</f>
        <v>#N/A</v>
      </c>
      <c r="L516" t="e">
        <f>INDEX(PUNT_SeasonAVG!K:K,MATCH($B516,PUNT_SeasonAVG!$I:$I,0))</f>
        <v>#N/A</v>
      </c>
      <c r="M516" s="5" t="e">
        <f>INDEX(PUNT_SeasonAVG!B:B,MATCH($B516,PUNT_SeasonAVG!$I:$I,0))</f>
        <v>#N/A</v>
      </c>
      <c r="N516" s="5" t="e">
        <f>INDEX(PUNT_L10gamesAVG!B:B,MATCH($B516,PUNT_L10gamesAVG!$I:$I,0))</f>
        <v>#N/A</v>
      </c>
      <c r="O516" s="5" t="e">
        <f>INDEX(PUNT_L5gamesAVG!B:B,MATCH($B516,PUNT_L5gamesAVG!$I:$I,0))</f>
        <v>#N/A</v>
      </c>
    </row>
    <row r="517" spans="1:15" x14ac:dyDescent="0.2">
      <c r="A517">
        <v>5646</v>
      </c>
      <c r="B517" t="s">
        <v>1013</v>
      </c>
      <c r="C517" t="s">
        <v>623</v>
      </c>
      <c r="D517" t="s">
        <v>977</v>
      </c>
      <c r="E517" t="s">
        <v>328</v>
      </c>
      <c r="F517" t="s">
        <v>711</v>
      </c>
      <c r="G517">
        <v>41</v>
      </c>
      <c r="H517" t="s">
        <v>259</v>
      </c>
      <c r="I517" t="s">
        <v>259</v>
      </c>
      <c r="J517" t="s">
        <v>621</v>
      </c>
      <c r="K517" t="e">
        <f>INDEX(PUNT_SeasonAVG!I:I,MATCH($B517,PUNT_SeasonAVG!$I:$I,0))</f>
        <v>#N/A</v>
      </c>
      <c r="L517" t="e">
        <f>INDEX(PUNT_SeasonAVG!K:K,MATCH($B517,PUNT_SeasonAVG!$I:$I,0))</f>
        <v>#N/A</v>
      </c>
      <c r="M517" s="5" t="e">
        <f>INDEX(PUNT_SeasonAVG!B:B,MATCH($B517,PUNT_SeasonAVG!$I:$I,0))</f>
        <v>#N/A</v>
      </c>
      <c r="N517" s="5" t="e">
        <f>INDEX(PUNT_L10gamesAVG!B:B,MATCH($B517,PUNT_L10gamesAVG!$I:$I,0))</f>
        <v>#N/A</v>
      </c>
      <c r="O517" s="5" t="e">
        <f>INDEX(PUNT_L5gamesAVG!B:B,MATCH($B517,PUNT_L5gamesAVG!$I:$I,0))</f>
        <v>#N/A</v>
      </c>
    </row>
    <row r="518" spans="1:15" x14ac:dyDescent="0.2">
      <c r="A518">
        <v>5647</v>
      </c>
      <c r="B518" t="s">
        <v>1014</v>
      </c>
      <c r="C518" t="s">
        <v>258</v>
      </c>
      <c r="D518" t="s">
        <v>1015</v>
      </c>
      <c r="E518" t="s">
        <v>313</v>
      </c>
      <c r="F518" t="s">
        <v>788</v>
      </c>
      <c r="G518">
        <v>30</v>
      </c>
      <c r="H518" t="s">
        <v>259</v>
      </c>
      <c r="I518" t="s">
        <v>259</v>
      </c>
      <c r="J518" t="s">
        <v>621</v>
      </c>
      <c r="K518" t="e">
        <f>INDEX(PUNT_SeasonAVG!I:I,MATCH($B518,PUNT_SeasonAVG!$I:$I,0))</f>
        <v>#N/A</v>
      </c>
      <c r="L518" t="e">
        <f>INDEX(PUNT_SeasonAVG!K:K,MATCH($B518,PUNT_SeasonAVG!$I:$I,0))</f>
        <v>#N/A</v>
      </c>
      <c r="M518" s="5" t="e">
        <f>INDEX(PUNT_SeasonAVG!B:B,MATCH($B518,PUNT_SeasonAVG!$I:$I,0))</f>
        <v>#N/A</v>
      </c>
      <c r="N518" s="5" t="e">
        <f>INDEX(PUNT_L10gamesAVG!B:B,MATCH($B518,PUNT_L10gamesAVG!$I:$I,0))</f>
        <v>#N/A</v>
      </c>
      <c r="O518" s="5" t="e">
        <f>INDEX(PUNT_L5gamesAVG!B:B,MATCH($B518,PUNT_L5gamesAVG!$I:$I,0))</f>
        <v>#N/A</v>
      </c>
    </row>
    <row r="519" spans="1:15" x14ac:dyDescent="0.2">
      <c r="A519">
        <v>5653</v>
      </c>
      <c r="B519" t="s">
        <v>1020</v>
      </c>
      <c r="C519" t="s">
        <v>676</v>
      </c>
      <c r="D519" t="s">
        <v>979</v>
      </c>
      <c r="E519" t="s">
        <v>312</v>
      </c>
      <c r="F519" t="s">
        <v>694</v>
      </c>
      <c r="G519">
        <v>22</v>
      </c>
      <c r="H519" t="s">
        <v>258</v>
      </c>
      <c r="I519" t="s">
        <v>258</v>
      </c>
      <c r="J519" t="s">
        <v>621</v>
      </c>
      <c r="K519" t="e">
        <f>INDEX(PUNT_SeasonAVG!I:I,MATCH($B519,PUNT_SeasonAVG!$I:$I,0))</f>
        <v>#N/A</v>
      </c>
      <c r="L519" t="e">
        <f>INDEX(PUNT_SeasonAVG!K:K,MATCH($B519,PUNT_SeasonAVG!$I:$I,0))</f>
        <v>#N/A</v>
      </c>
      <c r="M519" s="5" t="e">
        <f>INDEX(PUNT_SeasonAVG!B:B,MATCH($B519,PUNT_SeasonAVG!$I:$I,0))</f>
        <v>#N/A</v>
      </c>
      <c r="N519" s="5" t="e">
        <f>INDEX(PUNT_L10gamesAVG!B:B,MATCH($B519,PUNT_L10gamesAVG!$I:$I,0))</f>
        <v>#N/A</v>
      </c>
      <c r="O519" s="5" t="e">
        <f>INDEX(PUNT_L5gamesAVG!B:B,MATCH($B519,PUNT_L5gamesAVG!$I:$I,0))</f>
        <v>#N/A</v>
      </c>
    </row>
    <row r="520" spans="1:15" x14ac:dyDescent="0.2">
      <c r="A520">
        <v>5662</v>
      </c>
      <c r="B520" t="s">
        <v>1027</v>
      </c>
      <c r="C520" t="s">
        <v>654</v>
      </c>
      <c r="D520" t="s">
        <v>790</v>
      </c>
      <c r="E520" t="s">
        <v>330</v>
      </c>
      <c r="F520" t="s">
        <v>619</v>
      </c>
      <c r="G520">
        <v>4</v>
      </c>
      <c r="H520" t="s">
        <v>259</v>
      </c>
      <c r="I520" t="s">
        <v>259</v>
      </c>
      <c r="J520" t="s">
        <v>621</v>
      </c>
      <c r="K520" t="e">
        <f>INDEX(PUNT_SeasonAVG!I:I,MATCH($B520,PUNT_SeasonAVG!$I:$I,0))</f>
        <v>#N/A</v>
      </c>
      <c r="L520" t="e">
        <f>INDEX(PUNT_SeasonAVG!K:K,MATCH($B520,PUNT_SeasonAVG!$I:$I,0))</f>
        <v>#N/A</v>
      </c>
      <c r="M520" s="5" t="e">
        <f>INDEX(PUNT_SeasonAVG!B:B,MATCH($B520,PUNT_SeasonAVG!$I:$I,0))</f>
        <v>#N/A</v>
      </c>
      <c r="N520" s="5" t="e">
        <f>INDEX(PUNT_L10gamesAVG!B:B,MATCH($B520,PUNT_L10gamesAVG!$I:$I,0))</f>
        <v>#N/A</v>
      </c>
      <c r="O520" s="5" t="e">
        <f>INDEX(PUNT_L5gamesAVG!B:B,MATCH($B520,PUNT_L5gamesAVG!$I:$I,0))</f>
        <v>#N/A</v>
      </c>
    </row>
    <row r="521" spans="1:15" x14ac:dyDescent="0.2">
      <c r="A521">
        <v>5665</v>
      </c>
      <c r="B521" t="s">
        <v>1030</v>
      </c>
      <c r="C521" t="s">
        <v>626</v>
      </c>
      <c r="D521" t="s">
        <v>1031</v>
      </c>
      <c r="E521" t="s">
        <v>325</v>
      </c>
      <c r="F521" t="s">
        <v>673</v>
      </c>
      <c r="G521">
        <v>15</v>
      </c>
      <c r="H521" t="s">
        <v>258</v>
      </c>
      <c r="I521" t="s">
        <v>258</v>
      </c>
      <c r="J521" t="s">
        <v>621</v>
      </c>
      <c r="K521" t="e">
        <f>INDEX(PUNT_SeasonAVG!I:I,MATCH($B521,PUNT_SeasonAVG!$I:$I,0))</f>
        <v>#N/A</v>
      </c>
      <c r="L521" t="e">
        <f>INDEX(PUNT_SeasonAVG!K:K,MATCH($B521,PUNT_SeasonAVG!$I:$I,0))</f>
        <v>#N/A</v>
      </c>
      <c r="M521" s="5" t="e">
        <f>INDEX(PUNT_SeasonAVG!B:B,MATCH($B521,PUNT_SeasonAVG!$I:$I,0))</f>
        <v>#N/A</v>
      </c>
      <c r="N521" s="5" t="e">
        <f>INDEX(PUNT_L10gamesAVG!B:B,MATCH($B521,PUNT_L10gamesAVG!$I:$I,0))</f>
        <v>#N/A</v>
      </c>
      <c r="O521" s="5" t="e">
        <f>INDEX(PUNT_L5gamesAVG!B:B,MATCH($B521,PUNT_L5gamesAVG!$I:$I,0))</f>
        <v>#N/A</v>
      </c>
    </row>
    <row r="522" spans="1:15" x14ac:dyDescent="0.2">
      <c r="A522">
        <v>5673</v>
      </c>
      <c r="B522" t="s">
        <v>1034</v>
      </c>
      <c r="C522" t="s">
        <v>686</v>
      </c>
      <c r="D522" t="s">
        <v>1035</v>
      </c>
      <c r="E522" t="s">
        <v>301</v>
      </c>
      <c r="F522" t="s">
        <v>636</v>
      </c>
      <c r="G522">
        <v>12</v>
      </c>
      <c r="H522" t="s">
        <v>258</v>
      </c>
      <c r="I522" t="s">
        <v>258</v>
      </c>
      <c r="J522" t="s">
        <v>621</v>
      </c>
      <c r="K522" t="e">
        <f>INDEX(PUNT_SeasonAVG!I:I,MATCH($B522,PUNT_SeasonAVG!$I:$I,0))</f>
        <v>#N/A</v>
      </c>
      <c r="L522" t="e">
        <f>INDEX(PUNT_SeasonAVG!K:K,MATCH($B522,PUNT_SeasonAVG!$I:$I,0))</f>
        <v>#N/A</v>
      </c>
      <c r="M522" s="5" t="e">
        <f>INDEX(PUNT_SeasonAVG!B:B,MATCH($B522,PUNT_SeasonAVG!$I:$I,0))</f>
        <v>#N/A</v>
      </c>
      <c r="N522" s="5" t="e">
        <f>INDEX(PUNT_L10gamesAVG!B:B,MATCH($B522,PUNT_L10gamesAVG!$I:$I,0))</f>
        <v>#N/A</v>
      </c>
      <c r="O522" s="5" t="e">
        <f>INDEX(PUNT_L5gamesAVG!B:B,MATCH($B522,PUNT_L5gamesAVG!$I:$I,0))</f>
        <v>#N/A</v>
      </c>
    </row>
    <row r="523" spans="1:15" x14ac:dyDescent="0.2">
      <c r="A523">
        <v>5674</v>
      </c>
      <c r="B523" t="s">
        <v>1036</v>
      </c>
      <c r="C523" t="s">
        <v>646</v>
      </c>
      <c r="D523" t="s">
        <v>1037</v>
      </c>
      <c r="E523" t="s">
        <v>332</v>
      </c>
      <c r="F523" t="s">
        <v>628</v>
      </c>
      <c r="G523">
        <v>9</v>
      </c>
      <c r="H523" t="s">
        <v>259</v>
      </c>
      <c r="I523" t="s">
        <v>259</v>
      </c>
      <c r="J523" t="s">
        <v>621</v>
      </c>
      <c r="K523" t="e">
        <f>INDEX(PUNT_SeasonAVG!I:I,MATCH($B523,PUNT_SeasonAVG!$I:$I,0))</f>
        <v>#N/A</v>
      </c>
      <c r="L523" t="e">
        <f>INDEX(PUNT_SeasonAVG!K:K,MATCH($B523,PUNT_SeasonAVG!$I:$I,0))</f>
        <v>#N/A</v>
      </c>
      <c r="M523" s="5" t="e">
        <f>INDEX(PUNT_SeasonAVG!B:B,MATCH($B523,PUNT_SeasonAVG!$I:$I,0))</f>
        <v>#N/A</v>
      </c>
      <c r="N523" s="5" t="e">
        <f>INDEX(PUNT_L10gamesAVG!B:B,MATCH($B523,PUNT_L10gamesAVG!$I:$I,0))</f>
        <v>#N/A</v>
      </c>
      <c r="O523" s="5" t="e">
        <f>INDEX(PUNT_L5gamesAVG!B:B,MATCH($B523,PUNT_L5gamesAVG!$I:$I,0))</f>
        <v>#N/A</v>
      </c>
    </row>
    <row r="524" spans="1:15" x14ac:dyDescent="0.2">
      <c r="A524">
        <v>5676</v>
      </c>
      <c r="B524" t="s">
        <v>1038</v>
      </c>
      <c r="C524" t="s">
        <v>654</v>
      </c>
      <c r="D524" t="s">
        <v>823</v>
      </c>
      <c r="E524" t="s">
        <v>295</v>
      </c>
      <c r="F524" t="s">
        <v>42</v>
      </c>
      <c r="G524">
        <v>20</v>
      </c>
      <c r="H524" t="s">
        <v>258</v>
      </c>
      <c r="I524" t="s">
        <v>258</v>
      </c>
      <c r="J524" t="s">
        <v>621</v>
      </c>
      <c r="K524" t="e">
        <f>INDEX(PUNT_SeasonAVG!I:I,MATCH($B524,PUNT_SeasonAVG!$I:$I,0))</f>
        <v>#N/A</v>
      </c>
      <c r="L524" t="e">
        <f>INDEX(PUNT_SeasonAVG!K:K,MATCH($B524,PUNT_SeasonAVG!$I:$I,0))</f>
        <v>#N/A</v>
      </c>
      <c r="M524" s="5" t="e">
        <f>INDEX(PUNT_SeasonAVG!B:B,MATCH($B524,PUNT_SeasonAVG!$I:$I,0))</f>
        <v>#N/A</v>
      </c>
      <c r="N524" s="5" t="e">
        <f>INDEX(PUNT_L10gamesAVG!B:B,MATCH($B524,PUNT_L10gamesAVG!$I:$I,0))</f>
        <v>#N/A</v>
      </c>
      <c r="O524" s="5" t="e">
        <f>INDEX(PUNT_L5gamesAVG!B:B,MATCH($B524,PUNT_L5gamesAVG!$I:$I,0))</f>
        <v>#N/A</v>
      </c>
    </row>
    <row r="525" spans="1:15" x14ac:dyDescent="0.2">
      <c r="A525">
        <v>5687</v>
      </c>
      <c r="B525" t="s">
        <v>1041</v>
      </c>
      <c r="C525" t="s">
        <v>654</v>
      </c>
      <c r="D525" t="s">
        <v>1042</v>
      </c>
      <c r="E525" t="s">
        <v>304</v>
      </c>
      <c r="F525" t="s">
        <v>671</v>
      </c>
      <c r="G525">
        <v>5</v>
      </c>
      <c r="H525" t="s">
        <v>259</v>
      </c>
      <c r="I525" t="s">
        <v>259</v>
      </c>
      <c r="J525" t="s">
        <v>621</v>
      </c>
      <c r="K525" t="e">
        <f>INDEX(PUNT_SeasonAVG!I:I,MATCH($B525,PUNT_SeasonAVG!$I:$I,0))</f>
        <v>#N/A</v>
      </c>
      <c r="L525" t="e">
        <f>INDEX(PUNT_SeasonAVG!K:K,MATCH($B525,PUNT_SeasonAVG!$I:$I,0))</f>
        <v>#N/A</v>
      </c>
      <c r="M525" s="5" t="e">
        <f>INDEX(PUNT_SeasonAVG!B:B,MATCH($B525,PUNT_SeasonAVG!$I:$I,0))</f>
        <v>#N/A</v>
      </c>
      <c r="N525" s="5" t="e">
        <f>INDEX(PUNT_L10gamesAVG!B:B,MATCH($B525,PUNT_L10gamesAVG!$I:$I,0))</f>
        <v>#N/A</v>
      </c>
      <c r="O525" s="5" t="e">
        <f>INDEX(PUNT_L5gamesAVG!B:B,MATCH($B525,PUNT_L5gamesAVG!$I:$I,0))</f>
        <v>#N/A</v>
      </c>
    </row>
    <row r="526" spans="1:15" x14ac:dyDescent="0.2">
      <c r="A526">
        <v>5691</v>
      </c>
      <c r="B526" t="s">
        <v>1044</v>
      </c>
      <c r="C526" t="s">
        <v>626</v>
      </c>
      <c r="D526" t="s">
        <v>1045</v>
      </c>
      <c r="E526" t="s">
        <v>330</v>
      </c>
      <c r="F526" t="s">
        <v>619</v>
      </c>
      <c r="G526">
        <v>8</v>
      </c>
      <c r="H526" t="s">
        <v>258</v>
      </c>
      <c r="I526" t="s">
        <v>258</v>
      </c>
      <c r="J526" t="s">
        <v>621</v>
      </c>
      <c r="K526" t="e">
        <f>INDEX(PUNT_SeasonAVG!I:I,MATCH($B526,PUNT_SeasonAVG!$I:$I,0))</f>
        <v>#N/A</v>
      </c>
      <c r="L526" t="e">
        <f>INDEX(PUNT_SeasonAVG!K:K,MATCH($B526,PUNT_SeasonAVG!$I:$I,0))</f>
        <v>#N/A</v>
      </c>
      <c r="M526" s="5" t="e">
        <f>INDEX(PUNT_SeasonAVG!B:B,MATCH($B526,PUNT_SeasonAVG!$I:$I,0))</f>
        <v>#N/A</v>
      </c>
      <c r="N526" s="5" t="e">
        <f>INDEX(PUNT_L10gamesAVG!B:B,MATCH($B526,PUNT_L10gamesAVG!$I:$I,0))</f>
        <v>#N/A</v>
      </c>
      <c r="O526" s="5" t="e">
        <f>INDEX(PUNT_L5gamesAVG!B:B,MATCH($B526,PUNT_L5gamesAVG!$I:$I,0))</f>
        <v>#N/A</v>
      </c>
    </row>
    <row r="527" spans="1:15" x14ac:dyDescent="0.2">
      <c r="A527">
        <v>5692</v>
      </c>
      <c r="B527" t="s">
        <v>1046</v>
      </c>
      <c r="C527" t="s">
        <v>676</v>
      </c>
      <c r="D527" t="s">
        <v>853</v>
      </c>
      <c r="E527" t="s">
        <v>333</v>
      </c>
      <c r="F527" t="s">
        <v>650</v>
      </c>
      <c r="G527">
        <v>40</v>
      </c>
      <c r="H527" t="s">
        <v>45</v>
      </c>
      <c r="I527" t="s">
        <v>45</v>
      </c>
      <c r="J527" t="s">
        <v>621</v>
      </c>
      <c r="K527" t="e">
        <f>INDEX(PUNT_SeasonAVG!I:I,MATCH($B527,PUNT_SeasonAVG!$I:$I,0))</f>
        <v>#N/A</v>
      </c>
      <c r="L527" t="e">
        <f>INDEX(PUNT_SeasonAVG!K:K,MATCH($B527,PUNT_SeasonAVG!$I:$I,0))</f>
        <v>#N/A</v>
      </c>
      <c r="M527" s="5" t="e">
        <f>INDEX(PUNT_SeasonAVG!B:B,MATCH($B527,PUNT_SeasonAVG!$I:$I,0))</f>
        <v>#N/A</v>
      </c>
      <c r="N527" s="5" t="e">
        <f>INDEX(PUNT_L10gamesAVG!B:B,MATCH($B527,PUNT_L10gamesAVG!$I:$I,0))</f>
        <v>#N/A</v>
      </c>
      <c r="O527" s="5" t="e">
        <f>INDEX(PUNT_L5gamesAVG!B:B,MATCH($B527,PUNT_L5gamesAVG!$I:$I,0))</f>
        <v>#N/A</v>
      </c>
    </row>
    <row r="528" spans="1:15" x14ac:dyDescent="0.2">
      <c r="A528">
        <v>5696</v>
      </c>
      <c r="B528" t="s">
        <v>1049</v>
      </c>
      <c r="C528" t="s">
        <v>676</v>
      </c>
      <c r="D528" t="s">
        <v>1050</v>
      </c>
      <c r="E528" t="s">
        <v>330</v>
      </c>
      <c r="F528" t="s">
        <v>619</v>
      </c>
      <c r="G528">
        <v>5</v>
      </c>
      <c r="H528" t="s">
        <v>258</v>
      </c>
      <c r="I528" t="s">
        <v>258</v>
      </c>
      <c r="J528" t="s">
        <v>621</v>
      </c>
      <c r="K528" t="e">
        <f>INDEX(PUNT_SeasonAVG!I:I,MATCH($B528,PUNT_SeasonAVG!$I:$I,0))</f>
        <v>#N/A</v>
      </c>
      <c r="L528" t="e">
        <f>INDEX(PUNT_SeasonAVG!K:K,MATCH($B528,PUNT_SeasonAVG!$I:$I,0))</f>
        <v>#N/A</v>
      </c>
      <c r="M528" s="5" t="e">
        <f>INDEX(PUNT_SeasonAVG!B:B,MATCH($B528,PUNT_SeasonAVG!$I:$I,0))</f>
        <v>#N/A</v>
      </c>
      <c r="N528" s="5" t="e">
        <f>INDEX(PUNT_L10gamesAVG!B:B,MATCH($B528,PUNT_L10gamesAVG!$I:$I,0))</f>
        <v>#N/A</v>
      </c>
      <c r="O528" s="5" t="e">
        <f>INDEX(PUNT_L5gamesAVG!B:B,MATCH($B528,PUNT_L5gamesAVG!$I:$I,0))</f>
        <v>#N/A</v>
      </c>
    </row>
    <row r="529" spans="1:15" x14ac:dyDescent="0.2">
      <c r="A529">
        <v>5697</v>
      </c>
      <c r="B529" t="s">
        <v>1051</v>
      </c>
      <c r="C529" t="s">
        <v>762</v>
      </c>
      <c r="D529" t="s">
        <v>1052</v>
      </c>
      <c r="E529" t="s">
        <v>316</v>
      </c>
      <c r="F529" t="s">
        <v>688</v>
      </c>
      <c r="G529">
        <v>17</v>
      </c>
      <c r="H529" t="s">
        <v>259</v>
      </c>
      <c r="I529" t="s">
        <v>259</v>
      </c>
      <c r="J529" t="s">
        <v>621</v>
      </c>
      <c r="K529" t="e">
        <f>INDEX(PUNT_SeasonAVG!I:I,MATCH($B529,PUNT_SeasonAVG!$I:$I,0))</f>
        <v>#N/A</v>
      </c>
      <c r="L529" t="e">
        <f>INDEX(PUNT_SeasonAVG!K:K,MATCH($B529,PUNT_SeasonAVG!$I:$I,0))</f>
        <v>#N/A</v>
      </c>
      <c r="M529" s="5" t="e">
        <f>INDEX(PUNT_SeasonAVG!B:B,MATCH($B529,PUNT_SeasonAVG!$I:$I,0))</f>
        <v>#N/A</v>
      </c>
      <c r="N529" s="5" t="e">
        <f>INDEX(PUNT_L10gamesAVG!B:B,MATCH($B529,PUNT_L10gamesAVG!$I:$I,0))</f>
        <v>#N/A</v>
      </c>
      <c r="O529" s="5" t="e">
        <f>INDEX(PUNT_L5gamesAVG!B:B,MATCH($B529,PUNT_L5gamesAVG!$I:$I,0))</f>
        <v>#N/A</v>
      </c>
    </row>
    <row r="530" spans="1:15" x14ac:dyDescent="0.2">
      <c r="A530">
        <v>5698</v>
      </c>
      <c r="B530" t="s">
        <v>1053</v>
      </c>
      <c r="C530" t="s">
        <v>623</v>
      </c>
      <c r="D530" t="s">
        <v>764</v>
      </c>
      <c r="E530" t="s">
        <v>313</v>
      </c>
      <c r="F530" t="s">
        <v>788</v>
      </c>
      <c r="G530">
        <v>38</v>
      </c>
      <c r="H530" t="s">
        <v>258</v>
      </c>
      <c r="I530" t="s">
        <v>258</v>
      </c>
      <c r="J530" t="s">
        <v>621</v>
      </c>
      <c r="K530" t="e">
        <f>INDEX(PUNT_SeasonAVG!I:I,MATCH($B530,PUNT_SeasonAVG!$I:$I,0))</f>
        <v>#N/A</v>
      </c>
      <c r="L530" t="e">
        <f>INDEX(PUNT_SeasonAVG!K:K,MATCH($B530,PUNT_SeasonAVG!$I:$I,0))</f>
        <v>#N/A</v>
      </c>
      <c r="M530" s="5" t="e">
        <f>INDEX(PUNT_SeasonAVG!B:B,MATCH($B530,PUNT_SeasonAVG!$I:$I,0))</f>
        <v>#N/A</v>
      </c>
      <c r="N530" s="5" t="e">
        <f>INDEX(PUNT_L10gamesAVG!B:B,MATCH($B530,PUNT_L10gamesAVG!$I:$I,0))</f>
        <v>#N/A</v>
      </c>
      <c r="O530" s="5" t="e">
        <f>INDEX(PUNT_L5gamesAVG!B:B,MATCH($B530,PUNT_L5gamesAVG!$I:$I,0))</f>
        <v>#N/A</v>
      </c>
    </row>
    <row r="531" spans="1:15" x14ac:dyDescent="0.2">
      <c r="A531">
        <v>5700</v>
      </c>
      <c r="B531" t="s">
        <v>1054</v>
      </c>
      <c r="C531" t="s">
        <v>648</v>
      </c>
      <c r="D531" t="s">
        <v>1055</v>
      </c>
      <c r="E531" t="s">
        <v>321</v>
      </c>
      <c r="F531" t="s">
        <v>718</v>
      </c>
      <c r="G531">
        <v>75</v>
      </c>
      <c r="H531" t="s">
        <v>258</v>
      </c>
      <c r="I531" t="s">
        <v>258</v>
      </c>
      <c r="J531" t="s">
        <v>621</v>
      </c>
      <c r="K531" t="e">
        <f>INDEX(PUNT_SeasonAVG!I:I,MATCH($B531,PUNT_SeasonAVG!$I:$I,0))</f>
        <v>#N/A</v>
      </c>
      <c r="L531" t="e">
        <f>INDEX(PUNT_SeasonAVG!K:K,MATCH($B531,PUNT_SeasonAVG!$I:$I,0))</f>
        <v>#N/A</v>
      </c>
      <c r="M531" s="5" t="e">
        <f>INDEX(PUNT_SeasonAVG!B:B,MATCH($B531,PUNT_SeasonAVG!$I:$I,0))</f>
        <v>#N/A</v>
      </c>
      <c r="N531" s="5" t="e">
        <f>INDEX(PUNT_L10gamesAVG!B:B,MATCH($B531,PUNT_L10gamesAVG!$I:$I,0))</f>
        <v>#N/A</v>
      </c>
      <c r="O531" s="5" t="e">
        <f>INDEX(PUNT_L5gamesAVG!B:B,MATCH($B531,PUNT_L5gamesAVG!$I:$I,0))</f>
        <v>#N/A</v>
      </c>
    </row>
    <row r="532" spans="1:15" x14ac:dyDescent="0.2">
      <c r="A532">
        <v>5705</v>
      </c>
      <c r="B532" t="s">
        <v>1056</v>
      </c>
      <c r="C532" t="s">
        <v>623</v>
      </c>
      <c r="D532" t="s">
        <v>1057</v>
      </c>
      <c r="E532" t="s">
        <v>310</v>
      </c>
      <c r="F532" t="s">
        <v>668</v>
      </c>
      <c r="G532">
        <v>19</v>
      </c>
      <c r="H532" t="s">
        <v>259</v>
      </c>
      <c r="I532" t="s">
        <v>259</v>
      </c>
      <c r="J532" t="s">
        <v>621</v>
      </c>
      <c r="K532" t="e">
        <f>INDEX(PUNT_SeasonAVG!I:I,MATCH($B532,PUNT_SeasonAVG!$I:$I,0))</f>
        <v>#N/A</v>
      </c>
      <c r="L532" t="e">
        <f>INDEX(PUNT_SeasonAVG!K:K,MATCH($B532,PUNT_SeasonAVG!$I:$I,0))</f>
        <v>#N/A</v>
      </c>
      <c r="M532" s="5" t="e">
        <f>INDEX(PUNT_SeasonAVG!B:B,MATCH($B532,PUNT_SeasonAVG!$I:$I,0))</f>
        <v>#N/A</v>
      </c>
      <c r="N532" s="5" t="e">
        <f>INDEX(PUNT_L10gamesAVG!B:B,MATCH($B532,PUNT_L10gamesAVG!$I:$I,0))</f>
        <v>#N/A</v>
      </c>
      <c r="O532" s="5" t="e">
        <f>INDEX(PUNT_L5gamesAVG!B:B,MATCH($B532,PUNT_L5gamesAVG!$I:$I,0))</f>
        <v>#N/A</v>
      </c>
    </row>
    <row r="533" spans="1:15" x14ac:dyDescent="0.2">
      <c r="A533">
        <v>5706</v>
      </c>
      <c r="B533" t="s">
        <v>1058</v>
      </c>
      <c r="C533" t="s">
        <v>45</v>
      </c>
      <c r="D533" t="s">
        <v>913</v>
      </c>
      <c r="E533" t="s">
        <v>316</v>
      </c>
      <c r="F533" t="s">
        <v>688</v>
      </c>
      <c r="G533">
        <v>9</v>
      </c>
      <c r="H533" t="s">
        <v>258</v>
      </c>
      <c r="I533" t="s">
        <v>258</v>
      </c>
      <c r="J533" t="s">
        <v>621</v>
      </c>
      <c r="K533" t="e">
        <f>INDEX(PUNT_SeasonAVG!I:I,MATCH($B533,PUNT_SeasonAVG!$I:$I,0))</f>
        <v>#N/A</v>
      </c>
      <c r="L533" t="e">
        <f>INDEX(PUNT_SeasonAVG!K:K,MATCH($B533,PUNT_SeasonAVG!$I:$I,0))</f>
        <v>#N/A</v>
      </c>
      <c r="M533" s="5" t="e">
        <f>INDEX(PUNT_SeasonAVG!B:B,MATCH($B533,PUNT_SeasonAVG!$I:$I,0))</f>
        <v>#N/A</v>
      </c>
      <c r="N533" s="5" t="e">
        <f>INDEX(PUNT_L10gamesAVG!B:B,MATCH($B533,PUNT_L10gamesAVG!$I:$I,0))</f>
        <v>#N/A</v>
      </c>
      <c r="O533" s="5" t="e">
        <f>INDEX(PUNT_L5gamesAVG!B:B,MATCH($B533,PUNT_L5gamesAVG!$I:$I,0))</f>
        <v>#N/A</v>
      </c>
    </row>
    <row r="534" spans="1:15" x14ac:dyDescent="0.2">
      <c r="A534">
        <v>5708</v>
      </c>
      <c r="B534" t="s">
        <v>1059</v>
      </c>
      <c r="C534" t="s">
        <v>729</v>
      </c>
      <c r="D534" t="s">
        <v>1060</v>
      </c>
      <c r="E534" t="s">
        <v>298</v>
      </c>
      <c r="F534" t="s">
        <v>644</v>
      </c>
      <c r="G534">
        <v>14</v>
      </c>
      <c r="H534" t="s">
        <v>258</v>
      </c>
      <c r="I534" t="s">
        <v>258</v>
      </c>
      <c r="J534" t="s">
        <v>621</v>
      </c>
      <c r="K534" t="e">
        <f>INDEX(PUNT_SeasonAVG!I:I,MATCH($B534,PUNT_SeasonAVG!$I:$I,0))</f>
        <v>#N/A</v>
      </c>
      <c r="L534" t="e">
        <f>INDEX(PUNT_SeasonAVG!K:K,MATCH($B534,PUNT_SeasonAVG!$I:$I,0))</f>
        <v>#N/A</v>
      </c>
      <c r="M534" s="5" t="e">
        <f>INDEX(PUNT_SeasonAVG!B:B,MATCH($B534,PUNT_SeasonAVG!$I:$I,0))</f>
        <v>#N/A</v>
      </c>
      <c r="N534" s="5" t="e">
        <f>INDEX(PUNT_L10gamesAVG!B:B,MATCH($B534,PUNT_L10gamesAVG!$I:$I,0))</f>
        <v>#N/A</v>
      </c>
      <c r="O534" s="5" t="e">
        <f>INDEX(PUNT_L5gamesAVG!B:B,MATCH($B534,PUNT_L5gamesAVG!$I:$I,0))</f>
        <v>#N/A</v>
      </c>
    </row>
    <row r="535" spans="1:15" x14ac:dyDescent="0.2">
      <c r="A535">
        <v>5709</v>
      </c>
      <c r="B535" t="s">
        <v>1061</v>
      </c>
      <c r="C535" t="s">
        <v>626</v>
      </c>
      <c r="D535" t="s">
        <v>677</v>
      </c>
      <c r="E535" t="s">
        <v>325</v>
      </c>
      <c r="F535" t="s">
        <v>673</v>
      </c>
      <c r="G535">
        <v>19</v>
      </c>
      <c r="H535" t="s">
        <v>620</v>
      </c>
      <c r="I535" t="s">
        <v>258</v>
      </c>
      <c r="J535" t="s">
        <v>621</v>
      </c>
      <c r="K535" t="e">
        <f>INDEX(PUNT_SeasonAVG!I:I,MATCH($B535,PUNT_SeasonAVG!$I:$I,0))</f>
        <v>#N/A</v>
      </c>
      <c r="L535" t="e">
        <f>INDEX(PUNT_SeasonAVG!K:K,MATCH($B535,PUNT_SeasonAVG!$I:$I,0))</f>
        <v>#N/A</v>
      </c>
      <c r="M535" s="5" t="e">
        <f>INDEX(PUNT_SeasonAVG!B:B,MATCH($B535,PUNT_SeasonAVG!$I:$I,0))</f>
        <v>#N/A</v>
      </c>
      <c r="N535" s="5" t="e">
        <f>INDEX(PUNT_L10gamesAVG!B:B,MATCH($B535,PUNT_L10gamesAVG!$I:$I,0))</f>
        <v>#N/A</v>
      </c>
      <c r="O535" s="5" t="e">
        <f>INDEX(PUNT_L5gamesAVG!B:B,MATCH($B535,PUNT_L5gamesAVG!$I:$I,0))</f>
        <v>#N/A</v>
      </c>
    </row>
    <row r="536" spans="1:15" x14ac:dyDescent="0.2">
      <c r="A536">
        <v>5711</v>
      </c>
      <c r="B536" t="s">
        <v>1062</v>
      </c>
      <c r="C536" t="s">
        <v>666</v>
      </c>
      <c r="D536" t="s">
        <v>1063</v>
      </c>
      <c r="E536" t="s">
        <v>330</v>
      </c>
      <c r="F536" t="s">
        <v>619</v>
      </c>
      <c r="G536">
        <v>42</v>
      </c>
      <c r="H536" t="s">
        <v>259</v>
      </c>
      <c r="I536" t="s">
        <v>259</v>
      </c>
      <c r="J536" t="s">
        <v>621</v>
      </c>
      <c r="K536" t="e">
        <f>INDEX(PUNT_SeasonAVG!I:I,MATCH($B536,PUNT_SeasonAVG!$I:$I,0))</f>
        <v>#N/A</v>
      </c>
      <c r="L536" t="e">
        <f>INDEX(PUNT_SeasonAVG!K:K,MATCH($B536,PUNT_SeasonAVG!$I:$I,0))</f>
        <v>#N/A</v>
      </c>
      <c r="M536" s="5" t="e">
        <f>INDEX(PUNT_SeasonAVG!B:B,MATCH($B536,PUNT_SeasonAVG!$I:$I,0))</f>
        <v>#N/A</v>
      </c>
      <c r="N536" s="5" t="e">
        <f>INDEX(PUNT_L10gamesAVG!B:B,MATCH($B536,PUNT_L10gamesAVG!$I:$I,0))</f>
        <v>#N/A</v>
      </c>
      <c r="O536" s="5" t="e">
        <f>INDEX(PUNT_L5gamesAVG!B:B,MATCH($B536,PUNT_L5gamesAVG!$I:$I,0))</f>
        <v>#N/A</v>
      </c>
    </row>
    <row r="537" spans="1:15" x14ac:dyDescent="0.2">
      <c r="A537">
        <v>5728</v>
      </c>
      <c r="B537" t="s">
        <v>1068</v>
      </c>
      <c r="C537" t="s">
        <v>654</v>
      </c>
      <c r="D537" t="s">
        <v>1069</v>
      </c>
      <c r="E537" t="s">
        <v>332</v>
      </c>
      <c r="F537" t="s">
        <v>628</v>
      </c>
      <c r="G537">
        <v>4</v>
      </c>
      <c r="H537" t="s">
        <v>620</v>
      </c>
      <c r="I537" t="s">
        <v>258</v>
      </c>
      <c r="J537" t="s">
        <v>611</v>
      </c>
      <c r="K537" t="e">
        <f>INDEX(PUNT_SeasonAVG!I:I,MATCH($B537,PUNT_SeasonAVG!$I:$I,0))</f>
        <v>#N/A</v>
      </c>
      <c r="L537" t="e">
        <f>INDEX(PUNT_SeasonAVG!K:K,MATCH($B537,PUNT_SeasonAVG!$I:$I,0))</f>
        <v>#N/A</v>
      </c>
      <c r="M537" s="5" t="e">
        <f>INDEX(PUNT_SeasonAVG!B:B,MATCH($B537,PUNT_SeasonAVG!$I:$I,0))</f>
        <v>#N/A</v>
      </c>
      <c r="N537" s="5" t="e">
        <f>INDEX(PUNT_L10gamesAVG!B:B,MATCH($B537,PUNT_L10gamesAVG!$I:$I,0))</f>
        <v>#N/A</v>
      </c>
      <c r="O537" s="5" t="e">
        <f>INDEX(PUNT_L5gamesAVG!B:B,MATCH($B537,PUNT_L5gamesAVG!$I:$I,0))</f>
        <v>#N/A</v>
      </c>
    </row>
    <row r="538" spans="1:15" x14ac:dyDescent="0.2">
      <c r="A538">
        <v>5732</v>
      </c>
      <c r="B538" t="s">
        <v>1070</v>
      </c>
      <c r="C538" t="s">
        <v>623</v>
      </c>
      <c r="D538" t="s">
        <v>970</v>
      </c>
      <c r="E538" t="s">
        <v>316</v>
      </c>
      <c r="F538" t="s">
        <v>688</v>
      </c>
      <c r="G538">
        <v>81</v>
      </c>
      <c r="H538" t="s">
        <v>620</v>
      </c>
      <c r="I538" t="s">
        <v>258</v>
      </c>
      <c r="J538" t="s">
        <v>621</v>
      </c>
      <c r="K538" t="e">
        <f>INDEX(PUNT_SeasonAVG!I:I,MATCH($B538,PUNT_SeasonAVG!$I:$I,0))</f>
        <v>#N/A</v>
      </c>
      <c r="L538" t="e">
        <f>INDEX(PUNT_SeasonAVG!K:K,MATCH($B538,PUNT_SeasonAVG!$I:$I,0))</f>
        <v>#N/A</v>
      </c>
      <c r="M538" s="5" t="e">
        <f>INDEX(PUNT_SeasonAVG!B:B,MATCH($B538,PUNT_SeasonAVG!$I:$I,0))</f>
        <v>#N/A</v>
      </c>
      <c r="N538" s="5" t="e">
        <f>INDEX(PUNT_L10gamesAVG!B:B,MATCH($B538,PUNT_L10gamesAVG!$I:$I,0))</f>
        <v>#N/A</v>
      </c>
      <c r="O538" s="5" t="e">
        <f>INDEX(PUNT_L5gamesAVG!B:B,MATCH($B538,PUNT_L5gamesAVG!$I:$I,0))</f>
        <v>#N/A</v>
      </c>
    </row>
    <row r="539" spans="1:15" x14ac:dyDescent="0.2">
      <c r="A539">
        <v>5738</v>
      </c>
      <c r="B539" t="s">
        <v>1071</v>
      </c>
      <c r="C539" t="s">
        <v>45</v>
      </c>
      <c r="D539" t="s">
        <v>677</v>
      </c>
      <c r="E539" t="s">
        <v>306</v>
      </c>
      <c r="F539" t="s">
        <v>715</v>
      </c>
      <c r="G539">
        <v>9</v>
      </c>
      <c r="H539" t="s">
        <v>258</v>
      </c>
      <c r="I539" t="s">
        <v>258</v>
      </c>
      <c r="J539" t="s">
        <v>621</v>
      </c>
      <c r="K539" t="e">
        <f>INDEX(PUNT_SeasonAVG!I:I,MATCH($B539,PUNT_SeasonAVG!$I:$I,0))</f>
        <v>#N/A</v>
      </c>
      <c r="L539" t="e">
        <f>INDEX(PUNT_SeasonAVG!K:K,MATCH($B539,PUNT_SeasonAVG!$I:$I,0))</f>
        <v>#N/A</v>
      </c>
      <c r="M539" s="5" t="e">
        <f>INDEX(PUNT_SeasonAVG!B:B,MATCH($B539,PUNT_SeasonAVG!$I:$I,0))</f>
        <v>#N/A</v>
      </c>
      <c r="N539" s="5" t="e">
        <f>INDEX(PUNT_L10gamesAVG!B:B,MATCH($B539,PUNT_L10gamesAVG!$I:$I,0))</f>
        <v>#N/A</v>
      </c>
      <c r="O539" s="5" t="e">
        <f>INDEX(PUNT_L5gamesAVG!B:B,MATCH($B539,PUNT_L5gamesAVG!$I:$I,0))</f>
        <v>#N/A</v>
      </c>
    </row>
    <row r="540" spans="1:15" x14ac:dyDescent="0.2">
      <c r="A540">
        <v>5739</v>
      </c>
      <c r="B540" t="s">
        <v>1072</v>
      </c>
      <c r="C540" t="s">
        <v>258</v>
      </c>
      <c r="D540" t="s">
        <v>1073</v>
      </c>
      <c r="E540" t="s">
        <v>316</v>
      </c>
      <c r="F540" t="s">
        <v>688</v>
      </c>
      <c r="G540">
        <v>4</v>
      </c>
      <c r="H540" t="s">
        <v>258</v>
      </c>
      <c r="I540" t="s">
        <v>258</v>
      </c>
      <c r="J540" t="s">
        <v>621</v>
      </c>
      <c r="K540" t="e">
        <f>INDEX(PUNT_SeasonAVG!I:I,MATCH($B540,PUNT_SeasonAVG!$I:$I,0))</f>
        <v>#N/A</v>
      </c>
      <c r="L540" t="e">
        <f>INDEX(PUNT_SeasonAVG!K:K,MATCH($B540,PUNT_SeasonAVG!$I:$I,0))</f>
        <v>#N/A</v>
      </c>
      <c r="M540" s="5" t="e">
        <f>INDEX(PUNT_SeasonAVG!B:B,MATCH($B540,PUNT_SeasonAVG!$I:$I,0))</f>
        <v>#N/A</v>
      </c>
      <c r="N540" s="5" t="e">
        <f>INDEX(PUNT_L10gamesAVG!B:B,MATCH($B540,PUNT_L10gamesAVG!$I:$I,0))</f>
        <v>#N/A</v>
      </c>
      <c r="O540" s="5" t="e">
        <f>INDEX(PUNT_L5gamesAVG!B:B,MATCH($B540,PUNT_L5gamesAVG!$I:$I,0))</f>
        <v>#N/A</v>
      </c>
    </row>
    <row r="541" spans="1:15" x14ac:dyDescent="0.2">
      <c r="A541">
        <v>5740</v>
      </c>
      <c r="B541" t="s">
        <v>1074</v>
      </c>
      <c r="C541" t="s">
        <v>686</v>
      </c>
      <c r="D541" t="s">
        <v>1075</v>
      </c>
      <c r="E541" t="s">
        <v>291</v>
      </c>
      <c r="F541" t="s">
        <v>708</v>
      </c>
      <c r="G541">
        <v>17</v>
      </c>
      <c r="H541" t="s">
        <v>258</v>
      </c>
      <c r="I541" t="s">
        <v>258</v>
      </c>
      <c r="J541" t="s">
        <v>621</v>
      </c>
      <c r="K541" t="e">
        <f>INDEX(PUNT_SeasonAVG!I:I,MATCH($B541,PUNT_SeasonAVG!$I:$I,0))</f>
        <v>#N/A</v>
      </c>
      <c r="L541" t="e">
        <f>INDEX(PUNT_SeasonAVG!K:K,MATCH($B541,PUNT_SeasonAVG!$I:$I,0))</f>
        <v>#N/A</v>
      </c>
      <c r="M541" s="5" t="e">
        <f>INDEX(PUNT_SeasonAVG!B:B,MATCH($B541,PUNT_SeasonAVG!$I:$I,0))</f>
        <v>#N/A</v>
      </c>
      <c r="N541" s="5" t="e">
        <f>INDEX(PUNT_L10gamesAVG!B:B,MATCH($B541,PUNT_L10gamesAVG!$I:$I,0))</f>
        <v>#N/A</v>
      </c>
      <c r="O541" s="5" t="e">
        <f>INDEX(PUNT_L5gamesAVG!B:B,MATCH($B541,PUNT_L5gamesAVG!$I:$I,0))</f>
        <v>#N/A</v>
      </c>
    </row>
    <row r="542" spans="1:15" x14ac:dyDescent="0.2">
      <c r="A542">
        <v>5746</v>
      </c>
      <c r="B542" t="s">
        <v>1076</v>
      </c>
      <c r="C542" t="s">
        <v>657</v>
      </c>
      <c r="D542" t="s">
        <v>982</v>
      </c>
      <c r="E542" t="s">
        <v>298</v>
      </c>
      <c r="F542" t="s">
        <v>644</v>
      </c>
      <c r="G542">
        <v>3</v>
      </c>
      <c r="H542" t="s">
        <v>258</v>
      </c>
      <c r="I542" t="s">
        <v>258</v>
      </c>
      <c r="J542" t="s">
        <v>621</v>
      </c>
      <c r="K542" t="e">
        <f>INDEX(PUNT_SeasonAVG!I:I,MATCH($B542,PUNT_SeasonAVG!$I:$I,0))</f>
        <v>#N/A</v>
      </c>
      <c r="L542" t="e">
        <f>INDEX(PUNT_SeasonAVG!K:K,MATCH($B542,PUNT_SeasonAVG!$I:$I,0))</f>
        <v>#N/A</v>
      </c>
      <c r="M542" s="5" t="e">
        <f>INDEX(PUNT_SeasonAVG!B:B,MATCH($B542,PUNT_SeasonAVG!$I:$I,0))</f>
        <v>#N/A</v>
      </c>
      <c r="N542" s="5" t="e">
        <f>INDEX(PUNT_L10gamesAVG!B:B,MATCH($B542,PUNT_L10gamesAVG!$I:$I,0))</f>
        <v>#N/A</v>
      </c>
      <c r="O542" s="5" t="e">
        <f>INDEX(PUNT_L5gamesAVG!B:B,MATCH($B542,PUNT_L5gamesAVG!$I:$I,0))</f>
        <v>#N/A</v>
      </c>
    </row>
    <row r="543" spans="1:15" x14ac:dyDescent="0.2">
      <c r="A543">
        <v>5747</v>
      </c>
      <c r="B543" t="s">
        <v>1077</v>
      </c>
      <c r="C543" t="s">
        <v>654</v>
      </c>
      <c r="D543" t="s">
        <v>1078</v>
      </c>
      <c r="E543" t="s">
        <v>309</v>
      </c>
      <c r="F543" t="s">
        <v>653</v>
      </c>
      <c r="G543">
        <v>5</v>
      </c>
      <c r="H543" t="s">
        <v>259</v>
      </c>
      <c r="I543" t="s">
        <v>259</v>
      </c>
      <c r="J543" t="s">
        <v>621</v>
      </c>
      <c r="K543" t="e">
        <f>INDEX(PUNT_SeasonAVG!I:I,MATCH($B543,PUNT_SeasonAVG!$I:$I,0))</f>
        <v>#N/A</v>
      </c>
      <c r="L543" t="e">
        <f>INDEX(PUNT_SeasonAVG!K:K,MATCH($B543,PUNT_SeasonAVG!$I:$I,0))</f>
        <v>#N/A</v>
      </c>
      <c r="M543" s="5" t="e">
        <f>INDEX(PUNT_SeasonAVG!B:B,MATCH($B543,PUNT_SeasonAVG!$I:$I,0))</f>
        <v>#N/A</v>
      </c>
      <c r="N543" s="5" t="e">
        <f>INDEX(PUNT_L10gamesAVG!B:B,MATCH($B543,PUNT_L10gamesAVG!$I:$I,0))</f>
        <v>#N/A</v>
      </c>
      <c r="O543" s="5" t="e">
        <f>INDEX(PUNT_L5gamesAVG!B:B,MATCH($B543,PUNT_L5gamesAVG!$I:$I,0))</f>
        <v>#N/A</v>
      </c>
    </row>
    <row r="544" spans="1:15" x14ac:dyDescent="0.2">
      <c r="A544">
        <v>5751</v>
      </c>
      <c r="B544" t="s">
        <v>1079</v>
      </c>
      <c r="C544" t="s">
        <v>676</v>
      </c>
      <c r="D544" t="s">
        <v>1080</v>
      </c>
      <c r="E544" t="s">
        <v>313</v>
      </c>
      <c r="F544" t="s">
        <v>788</v>
      </c>
      <c r="G544">
        <v>8</v>
      </c>
      <c r="H544" t="s">
        <v>258</v>
      </c>
      <c r="I544" t="s">
        <v>258</v>
      </c>
      <c r="J544" t="s">
        <v>621</v>
      </c>
      <c r="K544" t="e">
        <f>INDEX(PUNT_SeasonAVG!I:I,MATCH($B544,PUNT_SeasonAVG!$I:$I,0))</f>
        <v>#N/A</v>
      </c>
      <c r="L544" t="e">
        <f>INDEX(PUNT_SeasonAVG!K:K,MATCH($B544,PUNT_SeasonAVG!$I:$I,0))</f>
        <v>#N/A</v>
      </c>
      <c r="M544" s="5" t="e">
        <f>INDEX(PUNT_SeasonAVG!B:B,MATCH($B544,PUNT_SeasonAVG!$I:$I,0))</f>
        <v>#N/A</v>
      </c>
      <c r="N544" s="5" t="e">
        <f>INDEX(PUNT_L10gamesAVG!B:B,MATCH($B544,PUNT_L10gamesAVG!$I:$I,0))</f>
        <v>#N/A</v>
      </c>
      <c r="O544" s="5" t="e">
        <f>INDEX(PUNT_L5gamesAVG!B:B,MATCH($B544,PUNT_L5gamesAVG!$I:$I,0))</f>
        <v>#N/A</v>
      </c>
    </row>
    <row r="545" spans="1:15" x14ac:dyDescent="0.2">
      <c r="A545">
        <v>5766</v>
      </c>
      <c r="B545" t="s">
        <v>1087</v>
      </c>
      <c r="C545" t="s">
        <v>623</v>
      </c>
      <c r="D545" t="s">
        <v>823</v>
      </c>
      <c r="E545" t="s">
        <v>310</v>
      </c>
      <c r="F545" t="s">
        <v>668</v>
      </c>
      <c r="G545">
        <v>20</v>
      </c>
      <c r="H545" t="s">
        <v>620</v>
      </c>
      <c r="I545" t="s">
        <v>258</v>
      </c>
      <c r="J545" t="s">
        <v>621</v>
      </c>
      <c r="K545" t="e">
        <f>INDEX(PUNT_SeasonAVG!I:I,MATCH($B545,PUNT_SeasonAVG!$I:$I,0))</f>
        <v>#N/A</v>
      </c>
      <c r="L545" t="e">
        <f>INDEX(PUNT_SeasonAVG!K:K,MATCH($B545,PUNT_SeasonAVG!$I:$I,0))</f>
        <v>#N/A</v>
      </c>
      <c r="M545" s="5" t="e">
        <f>INDEX(PUNT_SeasonAVG!B:B,MATCH($B545,PUNT_SeasonAVG!$I:$I,0))</f>
        <v>#N/A</v>
      </c>
      <c r="N545" s="5" t="e">
        <f>INDEX(PUNT_L10gamesAVG!B:B,MATCH($B545,PUNT_L10gamesAVG!$I:$I,0))</f>
        <v>#N/A</v>
      </c>
      <c r="O545" s="5" t="e">
        <f>INDEX(PUNT_L5gamesAVG!B:B,MATCH($B545,PUNT_L5gamesAVG!$I:$I,0))</f>
        <v>#N/A</v>
      </c>
    </row>
    <row r="546" spans="1:15" x14ac:dyDescent="0.2">
      <c r="A546">
        <v>5831</v>
      </c>
      <c r="B546" t="s">
        <v>1100</v>
      </c>
      <c r="C546" t="s">
        <v>626</v>
      </c>
      <c r="D546" t="s">
        <v>1101</v>
      </c>
      <c r="E546" t="s">
        <v>300</v>
      </c>
      <c r="F546" t="s">
        <v>796</v>
      </c>
      <c r="G546">
        <v>22</v>
      </c>
      <c r="H546" t="s">
        <v>259</v>
      </c>
      <c r="I546" t="s">
        <v>259</v>
      </c>
      <c r="J546" t="s">
        <v>621</v>
      </c>
      <c r="K546" t="e">
        <f>INDEX(PUNT_SeasonAVG!I:I,MATCH($B546,PUNT_SeasonAVG!$I:$I,0))</f>
        <v>#N/A</v>
      </c>
      <c r="L546" t="e">
        <f>INDEX(PUNT_SeasonAVG!K:K,MATCH($B546,PUNT_SeasonAVG!$I:$I,0))</f>
        <v>#N/A</v>
      </c>
      <c r="M546" s="5" t="e">
        <f>INDEX(PUNT_SeasonAVG!B:B,MATCH($B546,PUNT_SeasonAVG!$I:$I,0))</f>
        <v>#N/A</v>
      </c>
      <c r="N546" s="5" t="e">
        <f>INDEX(PUNT_L10gamesAVG!B:B,MATCH($B546,PUNT_L10gamesAVG!$I:$I,0))</f>
        <v>#N/A</v>
      </c>
      <c r="O546" s="5" t="e">
        <f>INDEX(PUNT_L5gamesAVG!B:B,MATCH($B546,PUNT_L5gamesAVG!$I:$I,0))</f>
        <v>#N/A</v>
      </c>
    </row>
    <row r="547" spans="1:15" x14ac:dyDescent="0.2">
      <c r="A547">
        <v>5836</v>
      </c>
      <c r="B547" t="s">
        <v>1105</v>
      </c>
      <c r="C547" t="s">
        <v>762</v>
      </c>
      <c r="D547" t="s">
        <v>1106</v>
      </c>
      <c r="E547" t="s">
        <v>291</v>
      </c>
      <c r="F547" t="s">
        <v>708</v>
      </c>
      <c r="G547">
        <v>3</v>
      </c>
      <c r="H547" t="s">
        <v>259</v>
      </c>
      <c r="I547" t="s">
        <v>259</v>
      </c>
      <c r="J547" t="s">
        <v>611</v>
      </c>
      <c r="K547" t="e">
        <f>INDEX(PUNT_SeasonAVG!I:I,MATCH($B547,PUNT_SeasonAVG!$I:$I,0))</f>
        <v>#N/A</v>
      </c>
      <c r="L547" t="e">
        <f>INDEX(PUNT_SeasonAVG!K:K,MATCH($B547,PUNT_SeasonAVG!$I:$I,0))</f>
        <v>#N/A</v>
      </c>
      <c r="M547" s="5" t="e">
        <f>INDEX(PUNT_SeasonAVG!B:B,MATCH($B547,PUNT_SeasonAVG!$I:$I,0))</f>
        <v>#N/A</v>
      </c>
      <c r="N547" s="5" t="e">
        <f>INDEX(PUNT_L10gamesAVG!B:B,MATCH($B547,PUNT_L10gamesAVG!$I:$I,0))</f>
        <v>#N/A</v>
      </c>
      <c r="O547" s="5" t="e">
        <f>INDEX(PUNT_L5gamesAVG!B:B,MATCH($B547,PUNT_L5gamesAVG!$I:$I,0))</f>
        <v>#N/A</v>
      </c>
    </row>
    <row r="548" spans="1:15" x14ac:dyDescent="0.2">
      <c r="A548">
        <v>5837</v>
      </c>
      <c r="B548" t="s">
        <v>1107</v>
      </c>
      <c r="C548" t="s">
        <v>626</v>
      </c>
      <c r="D548" t="s">
        <v>1108</v>
      </c>
      <c r="E548" t="s">
        <v>325</v>
      </c>
      <c r="F548" t="s">
        <v>673</v>
      </c>
      <c r="G548">
        <v>41</v>
      </c>
      <c r="H548" t="s">
        <v>259</v>
      </c>
      <c r="I548" t="s">
        <v>259</v>
      </c>
      <c r="J548" t="s">
        <v>621</v>
      </c>
      <c r="K548" t="e">
        <f>INDEX(PUNT_SeasonAVG!I:I,MATCH($B548,PUNT_SeasonAVG!$I:$I,0))</f>
        <v>#N/A</v>
      </c>
      <c r="L548" t="e">
        <f>INDEX(PUNT_SeasonAVG!K:K,MATCH($B548,PUNT_SeasonAVG!$I:$I,0))</f>
        <v>#N/A</v>
      </c>
      <c r="M548" s="5" t="e">
        <f>INDEX(PUNT_SeasonAVG!B:B,MATCH($B548,PUNT_SeasonAVG!$I:$I,0))</f>
        <v>#N/A</v>
      </c>
      <c r="N548" s="5" t="e">
        <f>INDEX(PUNT_L10gamesAVG!B:B,MATCH($B548,PUNT_L10gamesAVG!$I:$I,0))</f>
        <v>#N/A</v>
      </c>
      <c r="O548" s="5" t="e">
        <f>INDEX(PUNT_L5gamesAVG!B:B,MATCH($B548,PUNT_L5gamesAVG!$I:$I,0))</f>
        <v>#N/A</v>
      </c>
    </row>
    <row r="549" spans="1:15" x14ac:dyDescent="0.2">
      <c r="A549">
        <v>5838</v>
      </c>
      <c r="B549" t="s">
        <v>1109</v>
      </c>
      <c r="C549" t="s">
        <v>666</v>
      </c>
      <c r="D549" t="s">
        <v>1110</v>
      </c>
      <c r="E549" t="s">
        <v>316</v>
      </c>
      <c r="F549" t="s">
        <v>688</v>
      </c>
      <c r="G549">
        <v>10</v>
      </c>
      <c r="H549" t="s">
        <v>45</v>
      </c>
      <c r="I549" t="s">
        <v>45</v>
      </c>
      <c r="J549" t="s">
        <v>621</v>
      </c>
      <c r="K549" t="e">
        <f>INDEX(PUNT_SeasonAVG!I:I,MATCH($B549,PUNT_SeasonAVG!$I:$I,0))</f>
        <v>#N/A</v>
      </c>
      <c r="L549" t="e">
        <f>INDEX(PUNT_SeasonAVG!K:K,MATCH($B549,PUNT_SeasonAVG!$I:$I,0))</f>
        <v>#N/A</v>
      </c>
      <c r="M549" s="5" t="e">
        <f>INDEX(PUNT_SeasonAVG!B:B,MATCH($B549,PUNT_SeasonAVG!$I:$I,0))</f>
        <v>#N/A</v>
      </c>
      <c r="N549" s="5" t="e">
        <f>INDEX(PUNT_L10gamesAVG!B:B,MATCH($B549,PUNT_L10gamesAVG!$I:$I,0))</f>
        <v>#N/A</v>
      </c>
      <c r="O549" s="5" t="e">
        <f>INDEX(PUNT_L5gamesAVG!B:B,MATCH($B549,PUNT_L5gamesAVG!$I:$I,0))</f>
        <v>#N/A</v>
      </c>
    </row>
    <row r="550" spans="1:15" x14ac:dyDescent="0.2">
      <c r="A550">
        <v>5845</v>
      </c>
      <c r="B550" t="s">
        <v>1114</v>
      </c>
      <c r="C550" t="s">
        <v>654</v>
      </c>
      <c r="D550" t="s">
        <v>1115</v>
      </c>
      <c r="E550" t="s">
        <v>309</v>
      </c>
      <c r="F550" t="s">
        <v>653</v>
      </c>
      <c r="G550">
        <v>2</v>
      </c>
      <c r="H550" t="s">
        <v>258</v>
      </c>
      <c r="I550" t="s">
        <v>258</v>
      </c>
      <c r="J550" t="s">
        <v>621</v>
      </c>
      <c r="K550" t="e">
        <f>INDEX(PUNT_SeasonAVG!I:I,MATCH($B550,PUNT_SeasonAVG!$I:$I,0))</f>
        <v>#N/A</v>
      </c>
      <c r="L550" t="e">
        <f>INDEX(PUNT_SeasonAVG!K:K,MATCH($B550,PUNT_SeasonAVG!$I:$I,0))</f>
        <v>#N/A</v>
      </c>
      <c r="M550" s="5" t="e">
        <f>INDEX(PUNT_SeasonAVG!B:B,MATCH($B550,PUNT_SeasonAVG!$I:$I,0))</f>
        <v>#N/A</v>
      </c>
      <c r="N550" s="5" t="e">
        <f>INDEX(PUNT_L10gamesAVG!B:B,MATCH($B550,PUNT_L10gamesAVG!$I:$I,0))</f>
        <v>#N/A</v>
      </c>
      <c r="O550" s="5" t="e">
        <f>INDEX(PUNT_L5gamesAVG!B:B,MATCH($B550,PUNT_L5gamesAVG!$I:$I,0))</f>
        <v>#N/A</v>
      </c>
    </row>
    <row r="551" spans="1:15" x14ac:dyDescent="0.2">
      <c r="A551">
        <v>5846</v>
      </c>
      <c r="B551" t="s">
        <v>1116</v>
      </c>
      <c r="C551" t="s">
        <v>729</v>
      </c>
      <c r="D551" t="s">
        <v>1117</v>
      </c>
      <c r="E551" t="s">
        <v>303</v>
      </c>
      <c r="F551" t="s">
        <v>740</v>
      </c>
      <c r="G551">
        <v>25</v>
      </c>
      <c r="H551" t="s">
        <v>620</v>
      </c>
      <c r="I551" t="s">
        <v>258</v>
      </c>
      <c r="J551" t="s">
        <v>621</v>
      </c>
      <c r="K551" t="e">
        <f>INDEX(PUNT_SeasonAVG!I:I,MATCH($B551,PUNT_SeasonAVG!$I:$I,0))</f>
        <v>#N/A</v>
      </c>
      <c r="L551" t="e">
        <f>INDEX(PUNT_SeasonAVG!K:K,MATCH($B551,PUNT_SeasonAVG!$I:$I,0))</f>
        <v>#N/A</v>
      </c>
      <c r="M551" s="5" t="e">
        <f>INDEX(PUNT_SeasonAVG!B:B,MATCH($B551,PUNT_SeasonAVG!$I:$I,0))</f>
        <v>#N/A</v>
      </c>
      <c r="N551" s="5" t="e">
        <f>INDEX(PUNT_L10gamesAVG!B:B,MATCH($B551,PUNT_L10gamesAVG!$I:$I,0))</f>
        <v>#N/A</v>
      </c>
      <c r="O551" s="5" t="e">
        <f>INDEX(PUNT_L5gamesAVG!B:B,MATCH($B551,PUNT_L5gamesAVG!$I:$I,0))</f>
        <v>#N/A</v>
      </c>
    </row>
    <row r="552" spans="1:15" x14ac:dyDescent="0.2">
      <c r="A552">
        <v>5847</v>
      </c>
      <c r="B552" t="s">
        <v>1118</v>
      </c>
      <c r="C552" t="s">
        <v>259</v>
      </c>
      <c r="D552" t="s">
        <v>1119</v>
      </c>
      <c r="E552" t="s">
        <v>333</v>
      </c>
      <c r="F552" t="s">
        <v>650</v>
      </c>
      <c r="G552">
        <v>15</v>
      </c>
      <c r="H552" t="s">
        <v>258</v>
      </c>
      <c r="I552" t="s">
        <v>258</v>
      </c>
      <c r="J552" t="s">
        <v>621</v>
      </c>
      <c r="K552" t="e">
        <f>INDEX(PUNT_SeasonAVG!I:I,MATCH($B552,PUNT_SeasonAVG!$I:$I,0))</f>
        <v>#N/A</v>
      </c>
      <c r="L552" t="e">
        <f>INDEX(PUNT_SeasonAVG!K:K,MATCH($B552,PUNT_SeasonAVG!$I:$I,0))</f>
        <v>#N/A</v>
      </c>
      <c r="M552" s="5" t="e">
        <f>INDEX(PUNT_SeasonAVG!B:B,MATCH($B552,PUNT_SeasonAVG!$I:$I,0))</f>
        <v>#N/A</v>
      </c>
      <c r="N552" s="5" t="e">
        <f>INDEX(PUNT_L10gamesAVG!B:B,MATCH($B552,PUNT_L10gamesAVG!$I:$I,0))</f>
        <v>#N/A</v>
      </c>
      <c r="O552" s="5" t="e">
        <f>INDEX(PUNT_L5gamesAVG!B:B,MATCH($B552,PUNT_L5gamesAVG!$I:$I,0))</f>
        <v>#N/A</v>
      </c>
    </row>
    <row r="553" spans="1:15" x14ac:dyDescent="0.2">
      <c r="A553">
        <v>5848</v>
      </c>
      <c r="B553" t="s">
        <v>1120</v>
      </c>
      <c r="C553" t="s">
        <v>686</v>
      </c>
      <c r="D553" t="s">
        <v>1121</v>
      </c>
      <c r="E553" t="s">
        <v>319</v>
      </c>
      <c r="F553" t="s">
        <v>765</v>
      </c>
      <c r="G553">
        <v>10</v>
      </c>
      <c r="H553" t="s">
        <v>259</v>
      </c>
      <c r="I553" t="s">
        <v>259</v>
      </c>
      <c r="J553" t="s">
        <v>621</v>
      </c>
      <c r="K553" t="e">
        <f>INDEX(PUNT_SeasonAVG!I:I,MATCH($B553,PUNT_SeasonAVG!$I:$I,0))</f>
        <v>#N/A</v>
      </c>
      <c r="L553" t="e">
        <f>INDEX(PUNT_SeasonAVG!K:K,MATCH($B553,PUNT_SeasonAVG!$I:$I,0))</f>
        <v>#N/A</v>
      </c>
      <c r="M553" s="5" t="e">
        <f>INDEX(PUNT_SeasonAVG!B:B,MATCH($B553,PUNT_SeasonAVG!$I:$I,0))</f>
        <v>#N/A</v>
      </c>
      <c r="N553" s="5" t="e">
        <f>INDEX(PUNT_L10gamesAVG!B:B,MATCH($B553,PUNT_L10gamesAVG!$I:$I,0))</f>
        <v>#N/A</v>
      </c>
      <c r="O553" s="5" t="e">
        <f>INDEX(PUNT_L5gamesAVG!B:B,MATCH($B553,PUNT_L5gamesAVG!$I:$I,0))</f>
        <v>#N/A</v>
      </c>
    </row>
    <row r="554" spans="1:15" x14ac:dyDescent="0.2">
      <c r="A554">
        <v>5852</v>
      </c>
      <c r="B554" t="s">
        <v>1125</v>
      </c>
      <c r="C554" t="s">
        <v>623</v>
      </c>
      <c r="D554" t="s">
        <v>1126</v>
      </c>
      <c r="E554" t="s">
        <v>322</v>
      </c>
      <c r="F554" t="s">
        <v>94</v>
      </c>
      <c r="G554">
        <v>8</v>
      </c>
      <c r="H554" t="s">
        <v>258</v>
      </c>
      <c r="I554" t="s">
        <v>258</v>
      </c>
      <c r="J554" t="s">
        <v>621</v>
      </c>
      <c r="K554" t="e">
        <f>INDEX(PUNT_SeasonAVG!I:I,MATCH($B554,PUNT_SeasonAVG!$I:$I,0))</f>
        <v>#N/A</v>
      </c>
      <c r="L554" t="e">
        <f>INDEX(PUNT_SeasonAVG!K:K,MATCH($B554,PUNT_SeasonAVG!$I:$I,0))</f>
        <v>#N/A</v>
      </c>
      <c r="M554" s="5" t="e">
        <f>INDEX(PUNT_SeasonAVG!B:B,MATCH($B554,PUNT_SeasonAVG!$I:$I,0))</f>
        <v>#N/A</v>
      </c>
      <c r="N554" s="5" t="e">
        <f>INDEX(PUNT_L10gamesAVG!B:B,MATCH($B554,PUNT_L10gamesAVG!$I:$I,0))</f>
        <v>#N/A</v>
      </c>
      <c r="O554" s="5" t="e">
        <f>INDEX(PUNT_L5gamesAVG!B:B,MATCH($B554,PUNT_L5gamesAVG!$I:$I,0))</f>
        <v>#N/A</v>
      </c>
    </row>
    <row r="555" spans="1:15" x14ac:dyDescent="0.2">
      <c r="A555">
        <v>5854</v>
      </c>
      <c r="B555" t="s">
        <v>1128</v>
      </c>
      <c r="C555" t="s">
        <v>626</v>
      </c>
      <c r="D555" t="s">
        <v>1129</v>
      </c>
      <c r="E555" t="s">
        <v>310</v>
      </c>
      <c r="F555" t="s">
        <v>668</v>
      </c>
      <c r="G555">
        <v>22</v>
      </c>
      <c r="H555" t="s">
        <v>258</v>
      </c>
      <c r="I555" t="s">
        <v>258</v>
      </c>
      <c r="J555" t="s">
        <v>621</v>
      </c>
      <c r="K555" t="e">
        <f>INDEX(PUNT_SeasonAVG!I:I,MATCH($B555,PUNT_SeasonAVG!$I:$I,0))</f>
        <v>#N/A</v>
      </c>
      <c r="L555" t="e">
        <f>INDEX(PUNT_SeasonAVG!K:K,MATCH($B555,PUNT_SeasonAVG!$I:$I,0))</f>
        <v>#N/A</v>
      </c>
      <c r="M555" s="5" t="e">
        <f>INDEX(PUNT_SeasonAVG!B:B,MATCH($B555,PUNT_SeasonAVG!$I:$I,0))</f>
        <v>#N/A</v>
      </c>
      <c r="N555" s="5" t="e">
        <f>INDEX(PUNT_L10gamesAVG!B:B,MATCH($B555,PUNT_L10gamesAVG!$I:$I,0))</f>
        <v>#N/A</v>
      </c>
      <c r="O555" s="5" t="e">
        <f>INDEX(PUNT_L5gamesAVG!B:B,MATCH($B555,PUNT_L5gamesAVG!$I:$I,0))</f>
        <v>#N/A</v>
      </c>
    </row>
    <row r="556" spans="1:15" x14ac:dyDescent="0.2">
      <c r="A556">
        <v>5860</v>
      </c>
      <c r="B556" t="s">
        <v>1134</v>
      </c>
      <c r="C556" t="s">
        <v>686</v>
      </c>
      <c r="D556" t="s">
        <v>1135</v>
      </c>
      <c r="E556" t="s">
        <v>300</v>
      </c>
      <c r="F556" t="s">
        <v>796</v>
      </c>
      <c r="G556">
        <v>13</v>
      </c>
      <c r="H556" t="s">
        <v>45</v>
      </c>
      <c r="I556" t="s">
        <v>45</v>
      </c>
      <c r="J556" t="s">
        <v>621</v>
      </c>
      <c r="K556" t="e">
        <f>INDEX(PUNT_SeasonAVG!I:I,MATCH($B556,PUNT_SeasonAVG!$I:$I,0))</f>
        <v>#N/A</v>
      </c>
      <c r="L556" t="e">
        <f>INDEX(PUNT_SeasonAVG!K:K,MATCH($B556,PUNT_SeasonAVG!$I:$I,0))</f>
        <v>#N/A</v>
      </c>
      <c r="M556" s="5" t="e">
        <f>INDEX(PUNT_SeasonAVG!B:B,MATCH($B556,PUNT_SeasonAVG!$I:$I,0))</f>
        <v>#N/A</v>
      </c>
      <c r="N556" s="5" t="e">
        <f>INDEX(PUNT_L10gamesAVG!B:B,MATCH($B556,PUNT_L10gamesAVG!$I:$I,0))</f>
        <v>#N/A</v>
      </c>
      <c r="O556" s="5" t="e">
        <f>INDEX(PUNT_L5gamesAVG!B:B,MATCH($B556,PUNT_L5gamesAVG!$I:$I,0))</f>
        <v>#N/A</v>
      </c>
    </row>
    <row r="557" spans="1:15" x14ac:dyDescent="0.2">
      <c r="A557">
        <v>5861</v>
      </c>
      <c r="B557" t="s">
        <v>1136</v>
      </c>
      <c r="C557" t="s">
        <v>657</v>
      </c>
      <c r="D557" t="s">
        <v>1137</v>
      </c>
      <c r="E557" t="s">
        <v>304</v>
      </c>
      <c r="F557" t="s">
        <v>671</v>
      </c>
      <c r="G557">
        <v>3</v>
      </c>
      <c r="H557" t="s">
        <v>258</v>
      </c>
      <c r="I557" t="s">
        <v>258</v>
      </c>
      <c r="J557" t="s">
        <v>621</v>
      </c>
      <c r="K557" t="e">
        <f>INDEX(PUNT_SeasonAVG!I:I,MATCH($B557,PUNT_SeasonAVG!$I:$I,0))</f>
        <v>#N/A</v>
      </c>
      <c r="L557" t="e">
        <f>INDEX(PUNT_SeasonAVG!K:K,MATCH($B557,PUNT_SeasonAVG!$I:$I,0))</f>
        <v>#N/A</v>
      </c>
      <c r="M557" s="5" t="e">
        <f>INDEX(PUNT_SeasonAVG!B:B,MATCH($B557,PUNT_SeasonAVG!$I:$I,0))</f>
        <v>#N/A</v>
      </c>
      <c r="N557" s="5" t="e">
        <f>INDEX(PUNT_L10gamesAVG!B:B,MATCH($B557,PUNT_L10gamesAVG!$I:$I,0))</f>
        <v>#N/A</v>
      </c>
      <c r="O557" s="5" t="e">
        <f>INDEX(PUNT_L5gamesAVG!B:B,MATCH($B557,PUNT_L5gamesAVG!$I:$I,0))</f>
        <v>#N/A</v>
      </c>
    </row>
    <row r="558" spans="1:15" x14ac:dyDescent="0.2">
      <c r="A558">
        <v>5863</v>
      </c>
      <c r="B558" t="s">
        <v>1139</v>
      </c>
      <c r="C558" t="s">
        <v>676</v>
      </c>
      <c r="D558" t="s">
        <v>1140</v>
      </c>
      <c r="E558" t="s">
        <v>692</v>
      </c>
      <c r="F558" t="s">
        <v>35</v>
      </c>
      <c r="G558">
        <v>47</v>
      </c>
      <c r="H558" t="s">
        <v>259</v>
      </c>
      <c r="I558" t="s">
        <v>259</v>
      </c>
      <c r="J558" t="s">
        <v>621</v>
      </c>
      <c r="K558" t="e">
        <f>INDEX(PUNT_SeasonAVG!I:I,MATCH($B558,PUNT_SeasonAVG!$I:$I,0))</f>
        <v>#N/A</v>
      </c>
      <c r="L558" t="e">
        <f>INDEX(PUNT_SeasonAVG!K:K,MATCH($B558,PUNT_SeasonAVG!$I:$I,0))</f>
        <v>#N/A</v>
      </c>
      <c r="M558" s="5" t="e">
        <f>INDEX(PUNT_SeasonAVG!B:B,MATCH($B558,PUNT_SeasonAVG!$I:$I,0))</f>
        <v>#N/A</v>
      </c>
      <c r="N558" s="5" t="e">
        <f>INDEX(PUNT_L10gamesAVG!B:B,MATCH($B558,PUNT_L10gamesAVG!$I:$I,0))</f>
        <v>#N/A</v>
      </c>
      <c r="O558" s="5" t="e">
        <f>INDEX(PUNT_L5gamesAVG!B:B,MATCH($B558,PUNT_L5gamesAVG!$I:$I,0))</f>
        <v>#N/A</v>
      </c>
    </row>
    <row r="559" spans="1:15" x14ac:dyDescent="0.2">
      <c r="A559">
        <v>5866</v>
      </c>
      <c r="B559" t="s">
        <v>1142</v>
      </c>
      <c r="C559" t="s">
        <v>648</v>
      </c>
      <c r="D559" t="s">
        <v>1104</v>
      </c>
      <c r="E559" t="s">
        <v>319</v>
      </c>
      <c r="F559" t="s">
        <v>765</v>
      </c>
      <c r="G559">
        <v>0</v>
      </c>
      <c r="H559" t="s">
        <v>258</v>
      </c>
      <c r="I559" t="s">
        <v>258</v>
      </c>
      <c r="J559" t="s">
        <v>621</v>
      </c>
      <c r="K559" t="e">
        <f>INDEX(PUNT_SeasonAVG!I:I,MATCH($B559,PUNT_SeasonAVG!$I:$I,0))</f>
        <v>#N/A</v>
      </c>
      <c r="L559" t="e">
        <f>INDEX(PUNT_SeasonAVG!K:K,MATCH($B559,PUNT_SeasonAVG!$I:$I,0))</f>
        <v>#N/A</v>
      </c>
      <c r="M559" s="5" t="e">
        <f>INDEX(PUNT_SeasonAVG!B:B,MATCH($B559,PUNT_SeasonAVG!$I:$I,0))</f>
        <v>#N/A</v>
      </c>
      <c r="N559" s="5" t="e">
        <f>INDEX(PUNT_L10gamesAVG!B:B,MATCH($B559,PUNT_L10gamesAVG!$I:$I,0))</f>
        <v>#N/A</v>
      </c>
      <c r="O559" s="5" t="e">
        <f>INDEX(PUNT_L5gamesAVG!B:B,MATCH($B559,PUNT_L5gamesAVG!$I:$I,0))</f>
        <v>#N/A</v>
      </c>
    </row>
    <row r="560" spans="1:15" x14ac:dyDescent="0.2">
      <c r="A560">
        <v>5872</v>
      </c>
      <c r="B560" t="s">
        <v>1144</v>
      </c>
      <c r="C560" t="s">
        <v>623</v>
      </c>
      <c r="D560" t="s">
        <v>1145</v>
      </c>
      <c r="E560" t="s">
        <v>332</v>
      </c>
      <c r="F560" t="s">
        <v>628</v>
      </c>
      <c r="G560">
        <v>7</v>
      </c>
      <c r="H560" t="s">
        <v>259</v>
      </c>
      <c r="I560" t="s">
        <v>259</v>
      </c>
      <c r="J560" t="s">
        <v>621</v>
      </c>
      <c r="K560" t="e">
        <f>INDEX(PUNT_SeasonAVG!I:I,MATCH($B560,PUNT_SeasonAVG!$I:$I,0))</f>
        <v>#N/A</v>
      </c>
      <c r="L560" t="e">
        <f>INDEX(PUNT_SeasonAVG!K:K,MATCH($B560,PUNT_SeasonAVG!$I:$I,0))</f>
        <v>#N/A</v>
      </c>
      <c r="M560" s="5" t="e">
        <f>INDEX(PUNT_SeasonAVG!B:B,MATCH($B560,PUNT_SeasonAVG!$I:$I,0))</f>
        <v>#N/A</v>
      </c>
      <c r="N560" s="5" t="e">
        <f>INDEX(PUNT_L10gamesAVG!B:B,MATCH($B560,PUNT_L10gamesAVG!$I:$I,0))</f>
        <v>#N/A</v>
      </c>
      <c r="O560" s="5" t="e">
        <f>INDEX(PUNT_L5gamesAVG!B:B,MATCH($B560,PUNT_L5gamesAVG!$I:$I,0))</f>
        <v>#N/A</v>
      </c>
    </row>
    <row r="561" spans="1:15" x14ac:dyDescent="0.2">
      <c r="A561">
        <v>5876</v>
      </c>
      <c r="B561" t="s">
        <v>1146</v>
      </c>
      <c r="C561" t="s">
        <v>666</v>
      </c>
      <c r="D561" t="s">
        <v>1147</v>
      </c>
      <c r="E561" t="s">
        <v>298</v>
      </c>
      <c r="F561" t="s">
        <v>644</v>
      </c>
      <c r="G561">
        <v>9</v>
      </c>
      <c r="H561" t="s">
        <v>258</v>
      </c>
      <c r="I561" t="s">
        <v>258</v>
      </c>
      <c r="J561" t="s">
        <v>621</v>
      </c>
      <c r="K561" t="e">
        <f>INDEX(PUNT_SeasonAVG!I:I,MATCH($B561,PUNT_SeasonAVG!$I:$I,0))</f>
        <v>#N/A</v>
      </c>
      <c r="L561" t="e">
        <f>INDEX(PUNT_SeasonAVG!K:K,MATCH($B561,PUNT_SeasonAVG!$I:$I,0))</f>
        <v>#N/A</v>
      </c>
      <c r="M561" s="5" t="e">
        <f>INDEX(PUNT_SeasonAVG!B:B,MATCH($B561,PUNT_SeasonAVG!$I:$I,0))</f>
        <v>#N/A</v>
      </c>
      <c r="N561" s="5" t="e">
        <f>INDEX(PUNT_L10gamesAVG!B:B,MATCH($B561,PUNT_L10gamesAVG!$I:$I,0))</f>
        <v>#N/A</v>
      </c>
      <c r="O561" s="5" t="e">
        <f>INDEX(PUNT_L5gamesAVG!B:B,MATCH($B561,PUNT_L5gamesAVG!$I:$I,0))</f>
        <v>#N/A</v>
      </c>
    </row>
    <row r="562" spans="1:15" x14ac:dyDescent="0.2">
      <c r="A562">
        <v>5881</v>
      </c>
      <c r="B562" t="s">
        <v>1149</v>
      </c>
      <c r="C562" t="s">
        <v>654</v>
      </c>
      <c r="D562" t="s">
        <v>1150</v>
      </c>
      <c r="E562" t="s">
        <v>291</v>
      </c>
      <c r="F562" t="s">
        <v>708</v>
      </c>
      <c r="G562">
        <v>11</v>
      </c>
      <c r="H562" t="s">
        <v>620</v>
      </c>
      <c r="I562" t="s">
        <v>258</v>
      </c>
      <c r="J562" t="s">
        <v>621</v>
      </c>
      <c r="K562" t="e">
        <f>INDEX(PUNT_SeasonAVG!I:I,MATCH($B562,PUNT_SeasonAVG!$I:$I,0))</f>
        <v>#N/A</v>
      </c>
      <c r="L562" t="e">
        <f>INDEX(PUNT_SeasonAVG!K:K,MATCH($B562,PUNT_SeasonAVG!$I:$I,0))</f>
        <v>#N/A</v>
      </c>
      <c r="M562" s="5" t="e">
        <f>INDEX(PUNT_SeasonAVG!B:B,MATCH($B562,PUNT_SeasonAVG!$I:$I,0))</f>
        <v>#N/A</v>
      </c>
      <c r="N562" s="5" t="e">
        <f>INDEX(PUNT_L10gamesAVG!B:B,MATCH($B562,PUNT_L10gamesAVG!$I:$I,0))</f>
        <v>#N/A</v>
      </c>
      <c r="O562" s="5" t="e">
        <f>INDEX(PUNT_L5gamesAVG!B:B,MATCH($B562,PUNT_L5gamesAVG!$I:$I,0))</f>
        <v>#N/A</v>
      </c>
    </row>
    <row r="563" spans="1:15" x14ac:dyDescent="0.2">
      <c r="A563">
        <v>5884</v>
      </c>
      <c r="B563" t="s">
        <v>1152</v>
      </c>
      <c r="C563" t="s">
        <v>676</v>
      </c>
      <c r="D563" t="s">
        <v>1153</v>
      </c>
      <c r="E563" t="s">
        <v>298</v>
      </c>
      <c r="F563" t="s">
        <v>644</v>
      </c>
      <c r="G563">
        <v>9</v>
      </c>
      <c r="H563" t="s">
        <v>258</v>
      </c>
      <c r="I563" t="s">
        <v>258</v>
      </c>
      <c r="J563" t="s">
        <v>621</v>
      </c>
      <c r="K563" t="e">
        <f>INDEX(PUNT_SeasonAVG!I:I,MATCH($B563,PUNT_SeasonAVG!$I:$I,0))</f>
        <v>#N/A</v>
      </c>
      <c r="L563" t="e">
        <f>INDEX(PUNT_SeasonAVG!K:K,MATCH($B563,PUNT_SeasonAVG!$I:$I,0))</f>
        <v>#N/A</v>
      </c>
      <c r="M563" s="5" t="e">
        <f>INDEX(PUNT_SeasonAVG!B:B,MATCH($B563,PUNT_SeasonAVG!$I:$I,0))</f>
        <v>#N/A</v>
      </c>
      <c r="N563" s="5" t="e">
        <f>INDEX(PUNT_L10gamesAVG!B:B,MATCH($B563,PUNT_L10gamesAVG!$I:$I,0))</f>
        <v>#N/A</v>
      </c>
      <c r="O563" s="5" t="e">
        <f>INDEX(PUNT_L5gamesAVG!B:B,MATCH($B563,PUNT_L5gamesAVG!$I:$I,0))</f>
        <v>#N/A</v>
      </c>
    </row>
    <row r="564" spans="1:15" x14ac:dyDescent="0.2">
      <c r="A564">
        <v>5886</v>
      </c>
      <c r="B564" t="s">
        <v>1154</v>
      </c>
      <c r="C564" t="s">
        <v>630</v>
      </c>
      <c r="D564" t="s">
        <v>1155</v>
      </c>
      <c r="E564" t="s">
        <v>328</v>
      </c>
      <c r="F564" t="s">
        <v>711</v>
      </c>
      <c r="G564">
        <v>35</v>
      </c>
      <c r="H564" t="s">
        <v>258</v>
      </c>
      <c r="I564" t="s">
        <v>258</v>
      </c>
      <c r="J564" t="s">
        <v>621</v>
      </c>
      <c r="K564" t="e">
        <f>INDEX(PUNT_SeasonAVG!I:I,MATCH($B564,PUNT_SeasonAVG!$I:$I,0))</f>
        <v>#N/A</v>
      </c>
      <c r="L564" t="e">
        <f>INDEX(PUNT_SeasonAVG!K:K,MATCH($B564,PUNT_SeasonAVG!$I:$I,0))</f>
        <v>#N/A</v>
      </c>
      <c r="M564" s="5" t="e">
        <f>INDEX(PUNT_SeasonAVG!B:B,MATCH($B564,PUNT_SeasonAVG!$I:$I,0))</f>
        <v>#N/A</v>
      </c>
      <c r="N564" s="5" t="e">
        <f>INDEX(PUNT_L10gamesAVG!B:B,MATCH($B564,PUNT_L10gamesAVG!$I:$I,0))</f>
        <v>#N/A</v>
      </c>
      <c r="O564" s="5" t="e">
        <f>INDEX(PUNT_L5gamesAVG!B:B,MATCH($B564,PUNT_L5gamesAVG!$I:$I,0))</f>
        <v>#N/A</v>
      </c>
    </row>
    <row r="565" spans="1:15" x14ac:dyDescent="0.2">
      <c r="A565">
        <v>5888</v>
      </c>
      <c r="B565" t="s">
        <v>1156</v>
      </c>
      <c r="C565" t="s">
        <v>741</v>
      </c>
      <c r="D565" t="s">
        <v>831</v>
      </c>
      <c r="E565" t="s">
        <v>318</v>
      </c>
      <c r="F565" t="s">
        <v>700</v>
      </c>
      <c r="G565">
        <v>26</v>
      </c>
      <c r="H565" t="s">
        <v>259</v>
      </c>
      <c r="I565" t="s">
        <v>259</v>
      </c>
      <c r="J565" t="s">
        <v>621</v>
      </c>
      <c r="K565" t="e">
        <f>INDEX(PUNT_SeasonAVG!I:I,MATCH($B565,PUNT_SeasonAVG!$I:$I,0))</f>
        <v>#N/A</v>
      </c>
      <c r="L565" t="e">
        <f>INDEX(PUNT_SeasonAVG!K:K,MATCH($B565,PUNT_SeasonAVG!$I:$I,0))</f>
        <v>#N/A</v>
      </c>
      <c r="M565" s="5" t="e">
        <f>INDEX(PUNT_SeasonAVG!B:B,MATCH($B565,PUNT_SeasonAVG!$I:$I,0))</f>
        <v>#N/A</v>
      </c>
      <c r="N565" s="5" t="e">
        <f>INDEX(PUNT_L10gamesAVG!B:B,MATCH($B565,PUNT_L10gamesAVG!$I:$I,0))</f>
        <v>#N/A</v>
      </c>
      <c r="O565" s="5" t="e">
        <f>INDEX(PUNT_L5gamesAVG!B:B,MATCH($B565,PUNT_L5gamesAVG!$I:$I,0))</f>
        <v>#N/A</v>
      </c>
    </row>
    <row r="566" spans="1:15" x14ac:dyDescent="0.2">
      <c r="A566">
        <v>5898</v>
      </c>
      <c r="B566" t="s">
        <v>1160</v>
      </c>
      <c r="C566" t="s">
        <v>648</v>
      </c>
      <c r="D566" t="s">
        <v>987</v>
      </c>
      <c r="E566" t="s">
        <v>297</v>
      </c>
      <c r="F566" t="s">
        <v>678</v>
      </c>
      <c r="G566">
        <v>23</v>
      </c>
      <c r="H566" t="s">
        <v>258</v>
      </c>
      <c r="I566" t="s">
        <v>258</v>
      </c>
      <c r="J566" t="s">
        <v>621</v>
      </c>
      <c r="K566" t="e">
        <f>INDEX(PUNT_SeasonAVG!I:I,MATCH($B566,PUNT_SeasonAVG!$I:$I,0))</f>
        <v>#N/A</v>
      </c>
      <c r="L566" t="e">
        <f>INDEX(PUNT_SeasonAVG!K:K,MATCH($B566,PUNT_SeasonAVG!$I:$I,0))</f>
        <v>#N/A</v>
      </c>
      <c r="M566" s="5" t="e">
        <f>INDEX(PUNT_SeasonAVG!B:B,MATCH($B566,PUNT_SeasonAVG!$I:$I,0))</f>
        <v>#N/A</v>
      </c>
      <c r="N566" s="5" t="e">
        <f>INDEX(PUNT_L10gamesAVG!B:B,MATCH($B566,PUNT_L10gamesAVG!$I:$I,0))</f>
        <v>#N/A</v>
      </c>
      <c r="O566" s="5" t="e">
        <f>INDEX(PUNT_L5gamesAVG!B:B,MATCH($B566,PUNT_L5gamesAVG!$I:$I,0))</f>
        <v>#N/A</v>
      </c>
    </row>
    <row r="567" spans="1:15" x14ac:dyDescent="0.2">
      <c r="A567">
        <v>5910</v>
      </c>
      <c r="B567" t="s">
        <v>1165</v>
      </c>
      <c r="C567" t="s">
        <v>640</v>
      </c>
      <c r="D567" t="s">
        <v>1166</v>
      </c>
      <c r="E567" t="s">
        <v>327</v>
      </c>
      <c r="F567" t="s">
        <v>632</v>
      </c>
      <c r="G567">
        <v>8</v>
      </c>
      <c r="H567" t="s">
        <v>258</v>
      </c>
      <c r="I567" t="s">
        <v>258</v>
      </c>
      <c r="J567" t="s">
        <v>621</v>
      </c>
      <c r="K567" t="e">
        <f>INDEX(PUNT_SeasonAVG!I:I,MATCH($B567,PUNT_SeasonAVG!$I:$I,0))</f>
        <v>#N/A</v>
      </c>
      <c r="L567" t="e">
        <f>INDEX(PUNT_SeasonAVG!K:K,MATCH($B567,PUNT_SeasonAVG!$I:$I,0))</f>
        <v>#N/A</v>
      </c>
      <c r="M567" s="5" t="e">
        <f>INDEX(PUNT_SeasonAVG!B:B,MATCH($B567,PUNT_SeasonAVG!$I:$I,0))</f>
        <v>#N/A</v>
      </c>
      <c r="N567" s="5" t="e">
        <f>INDEX(PUNT_L10gamesAVG!B:B,MATCH($B567,PUNT_L10gamesAVG!$I:$I,0))</f>
        <v>#N/A</v>
      </c>
      <c r="O567" s="5" t="e">
        <f>INDEX(PUNT_L5gamesAVG!B:B,MATCH($B567,PUNT_L5gamesAVG!$I:$I,0))</f>
        <v>#N/A</v>
      </c>
    </row>
    <row r="568" spans="1:15" x14ac:dyDescent="0.2">
      <c r="A568">
        <v>5911</v>
      </c>
      <c r="B568" t="s">
        <v>1167</v>
      </c>
      <c r="C568" t="s">
        <v>626</v>
      </c>
      <c r="D568" t="s">
        <v>1168</v>
      </c>
      <c r="E568" t="s">
        <v>327</v>
      </c>
      <c r="F568" t="s">
        <v>632</v>
      </c>
      <c r="G568">
        <v>10</v>
      </c>
      <c r="H568" t="s">
        <v>258</v>
      </c>
      <c r="I568" t="s">
        <v>258</v>
      </c>
      <c r="J568" t="s">
        <v>621</v>
      </c>
      <c r="K568" t="e">
        <f>INDEX(PUNT_SeasonAVG!I:I,MATCH($B568,PUNT_SeasonAVG!$I:$I,0))</f>
        <v>#N/A</v>
      </c>
      <c r="L568" t="e">
        <f>INDEX(PUNT_SeasonAVG!K:K,MATCH($B568,PUNT_SeasonAVG!$I:$I,0))</f>
        <v>#N/A</v>
      </c>
      <c r="M568" s="5" t="e">
        <f>INDEX(PUNT_SeasonAVG!B:B,MATCH($B568,PUNT_SeasonAVG!$I:$I,0))</f>
        <v>#N/A</v>
      </c>
      <c r="N568" s="5" t="e">
        <f>INDEX(PUNT_L10gamesAVG!B:B,MATCH($B568,PUNT_L10gamesAVG!$I:$I,0))</f>
        <v>#N/A</v>
      </c>
      <c r="O568" s="5" t="e">
        <f>INDEX(PUNT_L5gamesAVG!B:B,MATCH($B568,PUNT_L5gamesAVG!$I:$I,0))</f>
        <v>#N/A</v>
      </c>
    </row>
    <row r="569" spans="1:15" x14ac:dyDescent="0.2">
      <c r="A569">
        <v>5914</v>
      </c>
      <c r="B569" t="s">
        <v>1169</v>
      </c>
      <c r="C569" t="s">
        <v>638</v>
      </c>
      <c r="D569" t="s">
        <v>1170</v>
      </c>
      <c r="E569" t="s">
        <v>300</v>
      </c>
      <c r="F569" t="s">
        <v>796</v>
      </c>
      <c r="G569">
        <v>15</v>
      </c>
      <c r="H569" t="s">
        <v>258</v>
      </c>
      <c r="I569" t="s">
        <v>258</v>
      </c>
      <c r="J569" t="s">
        <v>621</v>
      </c>
      <c r="K569" t="e">
        <f>INDEX(PUNT_SeasonAVG!I:I,MATCH($B569,PUNT_SeasonAVG!$I:$I,0))</f>
        <v>#N/A</v>
      </c>
      <c r="L569" t="e">
        <f>INDEX(PUNT_SeasonAVG!K:K,MATCH($B569,PUNT_SeasonAVG!$I:$I,0))</f>
        <v>#N/A</v>
      </c>
      <c r="M569" s="5" t="e">
        <f>INDEX(PUNT_SeasonAVG!B:B,MATCH($B569,PUNT_SeasonAVG!$I:$I,0))</f>
        <v>#N/A</v>
      </c>
      <c r="N569" s="5" t="e">
        <f>INDEX(PUNT_L10gamesAVG!B:B,MATCH($B569,PUNT_L10gamesAVG!$I:$I,0))</f>
        <v>#N/A</v>
      </c>
      <c r="O569" s="5" t="e">
        <f>INDEX(PUNT_L5gamesAVG!B:B,MATCH($B569,PUNT_L5gamesAVG!$I:$I,0))</f>
        <v>#N/A</v>
      </c>
    </row>
    <row r="570" spans="1:15" x14ac:dyDescent="0.2">
      <c r="A570">
        <v>5915</v>
      </c>
      <c r="B570" t="s">
        <v>1171</v>
      </c>
      <c r="C570" t="s">
        <v>686</v>
      </c>
      <c r="D570" t="s">
        <v>1172</v>
      </c>
      <c r="E570" t="s">
        <v>303</v>
      </c>
      <c r="F570" t="s">
        <v>740</v>
      </c>
      <c r="G570">
        <v>13</v>
      </c>
      <c r="H570" t="s">
        <v>258</v>
      </c>
      <c r="I570" t="s">
        <v>258</v>
      </c>
      <c r="J570" t="s">
        <v>621</v>
      </c>
      <c r="K570" t="e">
        <f>INDEX(PUNT_SeasonAVG!I:I,MATCH($B570,PUNT_SeasonAVG!$I:$I,0))</f>
        <v>#N/A</v>
      </c>
      <c r="L570" t="e">
        <f>INDEX(PUNT_SeasonAVG!K:K,MATCH($B570,PUNT_SeasonAVG!$I:$I,0))</f>
        <v>#N/A</v>
      </c>
      <c r="M570" s="5" t="e">
        <f>INDEX(PUNT_SeasonAVG!B:B,MATCH($B570,PUNT_SeasonAVG!$I:$I,0))</f>
        <v>#N/A</v>
      </c>
      <c r="N570" s="5" t="e">
        <f>INDEX(PUNT_L10gamesAVG!B:B,MATCH($B570,PUNT_L10gamesAVG!$I:$I,0))</f>
        <v>#N/A</v>
      </c>
      <c r="O570" s="5" t="e">
        <f>INDEX(PUNT_L5gamesAVG!B:B,MATCH($B570,PUNT_L5gamesAVG!$I:$I,0))</f>
        <v>#N/A</v>
      </c>
    </row>
    <row r="571" spans="1:15" x14ac:dyDescent="0.2">
      <c r="A571">
        <v>5925</v>
      </c>
      <c r="B571" t="s">
        <v>1174</v>
      </c>
      <c r="C571" t="s">
        <v>666</v>
      </c>
      <c r="D571" t="s">
        <v>1175</v>
      </c>
      <c r="E571" t="s">
        <v>315</v>
      </c>
      <c r="F571" t="s">
        <v>662</v>
      </c>
      <c r="G571">
        <v>3</v>
      </c>
      <c r="H571" t="s">
        <v>258</v>
      </c>
      <c r="I571" t="s">
        <v>258</v>
      </c>
      <c r="J571" t="s">
        <v>621</v>
      </c>
      <c r="K571" t="e">
        <f>INDEX(PUNT_SeasonAVG!I:I,MATCH($B571,PUNT_SeasonAVG!$I:$I,0))</f>
        <v>#N/A</v>
      </c>
      <c r="L571" t="e">
        <f>INDEX(PUNT_SeasonAVG!K:K,MATCH($B571,PUNT_SeasonAVG!$I:$I,0))</f>
        <v>#N/A</v>
      </c>
      <c r="M571" s="5" t="e">
        <f>INDEX(PUNT_SeasonAVG!B:B,MATCH($B571,PUNT_SeasonAVG!$I:$I,0))</f>
        <v>#N/A</v>
      </c>
      <c r="N571" s="5" t="e">
        <f>INDEX(PUNT_L10gamesAVG!B:B,MATCH($B571,PUNT_L10gamesAVG!$I:$I,0))</f>
        <v>#N/A</v>
      </c>
      <c r="O571" s="5" t="e">
        <f>INDEX(PUNT_L5gamesAVG!B:B,MATCH($B571,PUNT_L5gamesAVG!$I:$I,0))</f>
        <v>#N/A</v>
      </c>
    </row>
    <row r="572" spans="1:15" x14ac:dyDescent="0.2">
      <c r="A572">
        <v>5932</v>
      </c>
      <c r="B572" t="s">
        <v>1176</v>
      </c>
      <c r="C572" t="s">
        <v>666</v>
      </c>
      <c r="D572" t="s">
        <v>1177</v>
      </c>
      <c r="E572" t="s">
        <v>300</v>
      </c>
      <c r="F572" t="s">
        <v>796</v>
      </c>
      <c r="G572">
        <v>37</v>
      </c>
      <c r="H572" t="s">
        <v>45</v>
      </c>
      <c r="I572" t="s">
        <v>45</v>
      </c>
      <c r="J572" t="s">
        <v>621</v>
      </c>
      <c r="K572" t="e">
        <f>INDEX(PUNT_SeasonAVG!I:I,MATCH($B572,PUNT_SeasonAVG!$I:$I,0))</f>
        <v>#N/A</v>
      </c>
      <c r="L572" t="e">
        <f>INDEX(PUNT_SeasonAVG!K:K,MATCH($B572,PUNT_SeasonAVG!$I:$I,0))</f>
        <v>#N/A</v>
      </c>
      <c r="M572" s="5" t="e">
        <f>INDEX(PUNT_SeasonAVG!B:B,MATCH($B572,PUNT_SeasonAVG!$I:$I,0))</f>
        <v>#N/A</v>
      </c>
      <c r="N572" s="5" t="e">
        <f>INDEX(PUNT_L10gamesAVG!B:B,MATCH($B572,PUNT_L10gamesAVG!$I:$I,0))</f>
        <v>#N/A</v>
      </c>
      <c r="O572" s="5" t="e">
        <f>INDEX(PUNT_L5gamesAVG!B:B,MATCH($B572,PUNT_L5gamesAVG!$I:$I,0))</f>
        <v>#N/A</v>
      </c>
    </row>
    <row r="573" spans="1:15" x14ac:dyDescent="0.2">
      <c r="A573">
        <v>5944</v>
      </c>
      <c r="B573" t="s">
        <v>1178</v>
      </c>
      <c r="C573" t="s">
        <v>681</v>
      </c>
      <c r="D573" t="s">
        <v>1179</v>
      </c>
      <c r="E573" t="s">
        <v>295</v>
      </c>
      <c r="F573" t="s">
        <v>42</v>
      </c>
      <c r="G573">
        <v>76</v>
      </c>
      <c r="H573" t="s">
        <v>258</v>
      </c>
      <c r="I573" t="s">
        <v>258</v>
      </c>
      <c r="J573" t="s">
        <v>621</v>
      </c>
      <c r="K573" t="e">
        <f>INDEX(PUNT_SeasonAVG!I:I,MATCH($B573,PUNT_SeasonAVG!$I:$I,0))</f>
        <v>#N/A</v>
      </c>
      <c r="L573" t="e">
        <f>INDEX(PUNT_SeasonAVG!K:K,MATCH($B573,PUNT_SeasonAVG!$I:$I,0))</f>
        <v>#N/A</v>
      </c>
      <c r="M573" s="5" t="e">
        <f>INDEX(PUNT_SeasonAVG!B:B,MATCH($B573,PUNT_SeasonAVG!$I:$I,0))</f>
        <v>#N/A</v>
      </c>
      <c r="N573" s="5" t="e">
        <f>INDEX(PUNT_L10gamesAVG!B:B,MATCH($B573,PUNT_L10gamesAVG!$I:$I,0))</f>
        <v>#N/A</v>
      </c>
      <c r="O573" s="5" t="e">
        <f>INDEX(PUNT_L5gamesAVG!B:B,MATCH($B573,PUNT_L5gamesAVG!$I:$I,0))</f>
        <v>#N/A</v>
      </c>
    </row>
    <row r="574" spans="1:15" x14ac:dyDescent="0.2">
      <c r="A574">
        <v>5947</v>
      </c>
      <c r="B574" t="s">
        <v>1180</v>
      </c>
      <c r="C574" t="s">
        <v>626</v>
      </c>
      <c r="D574" t="s">
        <v>1181</v>
      </c>
      <c r="E574" t="s">
        <v>330</v>
      </c>
      <c r="F574" t="s">
        <v>619</v>
      </c>
      <c r="G574">
        <v>6</v>
      </c>
      <c r="H574" t="s">
        <v>258</v>
      </c>
      <c r="I574" t="s">
        <v>258</v>
      </c>
      <c r="J574" t="s">
        <v>621</v>
      </c>
      <c r="K574" t="e">
        <f>INDEX(PUNT_SeasonAVG!I:I,MATCH($B574,PUNT_SeasonAVG!$I:$I,0))</f>
        <v>#N/A</v>
      </c>
      <c r="L574" t="e">
        <f>INDEX(PUNT_SeasonAVG!K:K,MATCH($B574,PUNT_SeasonAVG!$I:$I,0))</f>
        <v>#N/A</v>
      </c>
      <c r="M574" s="5" t="e">
        <f>INDEX(PUNT_SeasonAVG!B:B,MATCH($B574,PUNT_SeasonAVG!$I:$I,0))</f>
        <v>#N/A</v>
      </c>
      <c r="N574" s="5" t="e">
        <f>INDEX(PUNT_L10gamesAVG!B:B,MATCH($B574,PUNT_L10gamesAVG!$I:$I,0))</f>
        <v>#N/A</v>
      </c>
      <c r="O574" s="5" t="e">
        <f>INDEX(PUNT_L5gamesAVG!B:B,MATCH($B574,PUNT_L5gamesAVG!$I:$I,0))</f>
        <v>#N/A</v>
      </c>
    </row>
    <row r="575" spans="1:15" x14ac:dyDescent="0.2">
      <c r="A575">
        <v>5951</v>
      </c>
      <c r="B575" t="s">
        <v>1182</v>
      </c>
      <c r="C575" t="s">
        <v>676</v>
      </c>
      <c r="D575" t="s">
        <v>1183</v>
      </c>
      <c r="E575" t="s">
        <v>322</v>
      </c>
      <c r="F575" t="s">
        <v>94</v>
      </c>
      <c r="G575">
        <v>15</v>
      </c>
      <c r="H575" t="s">
        <v>259</v>
      </c>
      <c r="I575" t="s">
        <v>259</v>
      </c>
      <c r="J575" t="s">
        <v>621</v>
      </c>
      <c r="K575" t="e">
        <f>INDEX(PUNT_SeasonAVG!I:I,MATCH($B575,PUNT_SeasonAVG!$I:$I,0))</f>
        <v>#N/A</v>
      </c>
      <c r="L575" t="e">
        <f>INDEX(PUNT_SeasonAVG!K:K,MATCH($B575,PUNT_SeasonAVG!$I:$I,0))</f>
        <v>#N/A</v>
      </c>
      <c r="M575" s="5" t="e">
        <f>INDEX(PUNT_SeasonAVG!B:B,MATCH($B575,PUNT_SeasonAVG!$I:$I,0))</f>
        <v>#N/A</v>
      </c>
      <c r="N575" s="5" t="e">
        <f>INDEX(PUNT_L10gamesAVG!B:B,MATCH($B575,PUNT_L10gamesAVG!$I:$I,0))</f>
        <v>#N/A</v>
      </c>
      <c r="O575" s="5" t="e">
        <f>INDEX(PUNT_L5gamesAVG!B:B,MATCH($B575,PUNT_L5gamesAVG!$I:$I,0))</f>
        <v>#N/A</v>
      </c>
    </row>
    <row r="576" spans="1:15" x14ac:dyDescent="0.2">
      <c r="A576">
        <v>5953</v>
      </c>
      <c r="B576" t="s">
        <v>1186</v>
      </c>
      <c r="C576" t="s">
        <v>729</v>
      </c>
      <c r="D576" t="s">
        <v>1187</v>
      </c>
      <c r="E576" t="s">
        <v>300</v>
      </c>
      <c r="F576" t="s">
        <v>796</v>
      </c>
      <c r="G576">
        <v>25</v>
      </c>
      <c r="H576" t="s">
        <v>259</v>
      </c>
      <c r="I576" t="s">
        <v>259</v>
      </c>
      <c r="J576" t="s">
        <v>621</v>
      </c>
      <c r="K576" t="e">
        <f>INDEX(PUNT_SeasonAVG!I:I,MATCH($B576,PUNT_SeasonAVG!$I:$I,0))</f>
        <v>#N/A</v>
      </c>
      <c r="L576" t="e">
        <f>INDEX(PUNT_SeasonAVG!K:K,MATCH($B576,PUNT_SeasonAVG!$I:$I,0))</f>
        <v>#N/A</v>
      </c>
      <c r="M576" s="5" t="e">
        <f>INDEX(PUNT_SeasonAVG!B:B,MATCH($B576,PUNT_SeasonAVG!$I:$I,0))</f>
        <v>#N/A</v>
      </c>
      <c r="N576" s="5" t="e">
        <f>INDEX(PUNT_L10gamesAVG!B:B,MATCH($B576,PUNT_L10gamesAVG!$I:$I,0))</f>
        <v>#N/A</v>
      </c>
      <c r="O576" s="5" t="e">
        <f>INDEX(PUNT_L5gamesAVG!B:B,MATCH($B576,PUNT_L5gamesAVG!$I:$I,0))</f>
        <v>#N/A</v>
      </c>
    </row>
    <row r="577" spans="1:15" x14ac:dyDescent="0.2">
      <c r="A577">
        <v>5954</v>
      </c>
      <c r="B577" t="s">
        <v>1188</v>
      </c>
      <c r="C577" t="s">
        <v>623</v>
      </c>
      <c r="D577" t="s">
        <v>814</v>
      </c>
      <c r="E577" t="s">
        <v>333</v>
      </c>
      <c r="F577" t="s">
        <v>650</v>
      </c>
      <c r="G577">
        <v>30</v>
      </c>
      <c r="H577" t="s">
        <v>258</v>
      </c>
      <c r="I577" t="s">
        <v>258</v>
      </c>
      <c r="J577" t="s">
        <v>621</v>
      </c>
      <c r="K577" t="e">
        <f>INDEX(PUNT_SeasonAVG!I:I,MATCH($B577,PUNT_SeasonAVG!$I:$I,0))</f>
        <v>#N/A</v>
      </c>
      <c r="L577" t="e">
        <f>INDEX(PUNT_SeasonAVG!K:K,MATCH($B577,PUNT_SeasonAVG!$I:$I,0))</f>
        <v>#N/A</v>
      </c>
      <c r="M577" s="5" t="e">
        <f>INDEX(PUNT_SeasonAVG!B:B,MATCH($B577,PUNT_SeasonAVG!$I:$I,0))</f>
        <v>#N/A</v>
      </c>
      <c r="N577" s="5" t="e">
        <f>INDEX(PUNT_L10gamesAVG!B:B,MATCH($B577,PUNT_L10gamesAVG!$I:$I,0))</f>
        <v>#N/A</v>
      </c>
      <c r="O577" s="5" t="e">
        <f>INDEX(PUNT_L5gamesAVG!B:B,MATCH($B577,PUNT_L5gamesAVG!$I:$I,0))</f>
        <v>#N/A</v>
      </c>
    </row>
    <row r="578" spans="1:15" x14ac:dyDescent="0.2">
      <c r="A578">
        <v>5956</v>
      </c>
      <c r="B578" t="s">
        <v>1189</v>
      </c>
      <c r="C578" t="s">
        <v>666</v>
      </c>
      <c r="D578" t="s">
        <v>1001</v>
      </c>
      <c r="E578" t="s">
        <v>295</v>
      </c>
      <c r="F578" t="s">
        <v>42</v>
      </c>
      <c r="G578">
        <v>20</v>
      </c>
      <c r="H578" t="s">
        <v>258</v>
      </c>
      <c r="I578" t="s">
        <v>258</v>
      </c>
      <c r="J578" t="s">
        <v>621</v>
      </c>
      <c r="K578" t="e">
        <f>INDEX(PUNT_SeasonAVG!I:I,MATCH($B578,PUNT_SeasonAVG!$I:$I,0))</f>
        <v>#N/A</v>
      </c>
      <c r="L578" t="e">
        <f>INDEX(PUNT_SeasonAVG!K:K,MATCH($B578,PUNT_SeasonAVG!$I:$I,0))</f>
        <v>#N/A</v>
      </c>
      <c r="M578" s="5" t="e">
        <f>INDEX(PUNT_SeasonAVG!B:B,MATCH($B578,PUNT_SeasonAVG!$I:$I,0))</f>
        <v>#N/A</v>
      </c>
      <c r="N578" s="5" t="e">
        <f>INDEX(PUNT_L10gamesAVG!B:B,MATCH($B578,PUNT_L10gamesAVG!$I:$I,0))</f>
        <v>#N/A</v>
      </c>
      <c r="O578" s="5" t="e">
        <f>INDEX(PUNT_L5gamesAVG!B:B,MATCH($B578,PUNT_L5gamesAVG!$I:$I,0))</f>
        <v>#N/A</v>
      </c>
    </row>
    <row r="579" spans="1:15" x14ac:dyDescent="0.2">
      <c r="A579">
        <v>6026</v>
      </c>
      <c r="B579" t="s">
        <v>1200</v>
      </c>
      <c r="C579" t="s">
        <v>626</v>
      </c>
      <c r="D579" t="s">
        <v>933</v>
      </c>
      <c r="E579" t="s">
        <v>316</v>
      </c>
      <c r="F579" t="s">
        <v>688</v>
      </c>
      <c r="G579">
        <v>6</v>
      </c>
      <c r="H579" t="s">
        <v>620</v>
      </c>
      <c r="I579" t="s">
        <v>258</v>
      </c>
      <c r="J579" t="s">
        <v>621</v>
      </c>
      <c r="K579" t="e">
        <f>INDEX(PUNT_SeasonAVG!I:I,MATCH($B579,PUNT_SeasonAVG!$I:$I,0))</f>
        <v>#N/A</v>
      </c>
      <c r="L579" t="e">
        <f>INDEX(PUNT_SeasonAVG!K:K,MATCH($B579,PUNT_SeasonAVG!$I:$I,0))</f>
        <v>#N/A</v>
      </c>
      <c r="M579" s="5" t="e">
        <f>INDEX(PUNT_SeasonAVG!B:B,MATCH($B579,PUNT_SeasonAVG!$I:$I,0))</f>
        <v>#N/A</v>
      </c>
      <c r="N579" s="5" t="e">
        <f>INDEX(PUNT_L10gamesAVG!B:B,MATCH($B579,PUNT_L10gamesAVG!$I:$I,0))</f>
        <v>#N/A</v>
      </c>
      <c r="O579" s="5" t="e">
        <f>INDEX(PUNT_L5gamesAVG!B:B,MATCH($B579,PUNT_L5gamesAVG!$I:$I,0))</f>
        <v>#N/A</v>
      </c>
    </row>
    <row r="580" spans="1:15" x14ac:dyDescent="0.2">
      <c r="A580">
        <v>6027</v>
      </c>
      <c r="B580" t="s">
        <v>1201</v>
      </c>
      <c r="C580" t="s">
        <v>646</v>
      </c>
      <c r="D580" t="s">
        <v>670</v>
      </c>
      <c r="E580" t="s">
        <v>312</v>
      </c>
      <c r="F580" t="s">
        <v>694</v>
      </c>
      <c r="G580">
        <v>8</v>
      </c>
      <c r="H580" t="s">
        <v>258</v>
      </c>
      <c r="I580" t="s">
        <v>258</v>
      </c>
      <c r="J580" t="s">
        <v>621</v>
      </c>
      <c r="K580" t="e">
        <f>INDEX(PUNT_SeasonAVG!I:I,MATCH($B580,PUNT_SeasonAVG!$I:$I,0))</f>
        <v>#N/A</v>
      </c>
      <c r="L580" t="e">
        <f>INDEX(PUNT_SeasonAVG!K:K,MATCH($B580,PUNT_SeasonAVG!$I:$I,0))</f>
        <v>#N/A</v>
      </c>
      <c r="M580" s="5" t="e">
        <f>INDEX(PUNT_SeasonAVG!B:B,MATCH($B580,PUNT_SeasonAVG!$I:$I,0))</f>
        <v>#N/A</v>
      </c>
      <c r="N580" s="5" t="e">
        <f>INDEX(PUNT_L10gamesAVG!B:B,MATCH($B580,PUNT_L10gamesAVG!$I:$I,0))</f>
        <v>#N/A</v>
      </c>
      <c r="O580" s="5" t="e">
        <f>INDEX(PUNT_L5gamesAVG!B:B,MATCH($B580,PUNT_L5gamesAVG!$I:$I,0))</f>
        <v>#N/A</v>
      </c>
    </row>
    <row r="581" spans="1:15" x14ac:dyDescent="0.2">
      <c r="A581">
        <v>6039</v>
      </c>
      <c r="B581" t="s">
        <v>1210</v>
      </c>
      <c r="C581" t="s">
        <v>623</v>
      </c>
      <c r="D581" t="s">
        <v>1211</v>
      </c>
      <c r="E581" t="s">
        <v>335</v>
      </c>
      <c r="F581" t="s">
        <v>659</v>
      </c>
      <c r="G581">
        <v>10</v>
      </c>
      <c r="H581" t="s">
        <v>258</v>
      </c>
      <c r="I581" t="s">
        <v>258</v>
      </c>
      <c r="J581" t="s">
        <v>621</v>
      </c>
      <c r="K581" t="e">
        <f>INDEX(PUNT_SeasonAVG!I:I,MATCH($B581,PUNT_SeasonAVG!$I:$I,0))</f>
        <v>#N/A</v>
      </c>
      <c r="L581" t="e">
        <f>INDEX(PUNT_SeasonAVG!K:K,MATCH($B581,PUNT_SeasonAVG!$I:$I,0))</f>
        <v>#N/A</v>
      </c>
      <c r="M581" s="5" t="e">
        <f>INDEX(PUNT_SeasonAVG!B:B,MATCH($B581,PUNT_SeasonAVG!$I:$I,0))</f>
        <v>#N/A</v>
      </c>
      <c r="N581" s="5" t="e">
        <f>INDEX(PUNT_L10gamesAVG!B:B,MATCH($B581,PUNT_L10gamesAVG!$I:$I,0))</f>
        <v>#N/A</v>
      </c>
      <c r="O581" s="5" t="e">
        <f>INDEX(PUNT_L5gamesAVG!B:B,MATCH($B581,PUNT_L5gamesAVG!$I:$I,0))</f>
        <v>#N/A</v>
      </c>
    </row>
    <row r="582" spans="1:15" x14ac:dyDescent="0.2">
      <c r="A582">
        <v>6053</v>
      </c>
      <c r="B582" t="s">
        <v>1220</v>
      </c>
      <c r="C582" t="s">
        <v>741</v>
      </c>
      <c r="D582" t="s">
        <v>1221</v>
      </c>
      <c r="E582" t="s">
        <v>301</v>
      </c>
      <c r="F582" t="s">
        <v>636</v>
      </c>
      <c r="G582">
        <v>6</v>
      </c>
      <c r="H582" t="s">
        <v>258</v>
      </c>
      <c r="I582" t="s">
        <v>258</v>
      </c>
      <c r="J582" t="s">
        <v>621</v>
      </c>
      <c r="K582" t="e">
        <f>INDEX(PUNT_SeasonAVG!I:I,MATCH($B582,PUNT_SeasonAVG!$I:$I,0))</f>
        <v>#N/A</v>
      </c>
      <c r="L582" t="e">
        <f>INDEX(PUNT_SeasonAVG!K:K,MATCH($B582,PUNT_SeasonAVG!$I:$I,0))</f>
        <v>#N/A</v>
      </c>
      <c r="M582" s="5" t="e">
        <f>INDEX(PUNT_SeasonAVG!B:B,MATCH($B582,PUNT_SeasonAVG!$I:$I,0))</f>
        <v>#N/A</v>
      </c>
      <c r="N582" s="5" t="e">
        <f>INDEX(PUNT_L10gamesAVG!B:B,MATCH($B582,PUNT_L10gamesAVG!$I:$I,0))</f>
        <v>#N/A</v>
      </c>
      <c r="O582" s="5" t="e">
        <f>INDEX(PUNT_L5gamesAVG!B:B,MATCH($B582,PUNT_L5gamesAVG!$I:$I,0))</f>
        <v>#N/A</v>
      </c>
    </row>
    <row r="583" spans="1:15" x14ac:dyDescent="0.2">
      <c r="A583">
        <v>6055</v>
      </c>
      <c r="B583" t="s">
        <v>1222</v>
      </c>
      <c r="C583" t="s">
        <v>686</v>
      </c>
      <c r="D583" t="s">
        <v>1223</v>
      </c>
      <c r="E583" t="s">
        <v>316</v>
      </c>
      <c r="F583" t="s">
        <v>688</v>
      </c>
      <c r="G583">
        <v>10</v>
      </c>
      <c r="H583" t="s">
        <v>258</v>
      </c>
      <c r="I583" t="s">
        <v>258</v>
      </c>
      <c r="J583" t="s">
        <v>621</v>
      </c>
      <c r="K583" t="e">
        <f>INDEX(PUNT_SeasonAVG!I:I,MATCH($B583,PUNT_SeasonAVG!$I:$I,0))</f>
        <v>#N/A</v>
      </c>
      <c r="L583" t="e">
        <f>INDEX(PUNT_SeasonAVG!K:K,MATCH($B583,PUNT_SeasonAVG!$I:$I,0))</f>
        <v>#N/A</v>
      </c>
      <c r="M583" s="5" t="e">
        <f>INDEX(PUNT_SeasonAVG!B:B,MATCH($B583,PUNT_SeasonAVG!$I:$I,0))</f>
        <v>#N/A</v>
      </c>
      <c r="N583" s="5" t="e">
        <f>INDEX(PUNT_L10gamesAVG!B:B,MATCH($B583,PUNT_L10gamesAVG!$I:$I,0))</f>
        <v>#N/A</v>
      </c>
      <c r="O583" s="5" t="e">
        <f>INDEX(PUNT_L5gamesAVG!B:B,MATCH($B583,PUNT_L5gamesAVG!$I:$I,0))</f>
        <v>#N/A</v>
      </c>
    </row>
    <row r="584" spans="1:15" x14ac:dyDescent="0.2">
      <c r="A584">
        <v>6058</v>
      </c>
      <c r="B584" t="s">
        <v>1225</v>
      </c>
      <c r="C584" t="s">
        <v>657</v>
      </c>
      <c r="D584" t="s">
        <v>1226</v>
      </c>
      <c r="E584" t="s">
        <v>301</v>
      </c>
      <c r="F584" t="s">
        <v>636</v>
      </c>
      <c r="G584">
        <v>19</v>
      </c>
      <c r="H584" t="s">
        <v>258</v>
      </c>
      <c r="I584" t="s">
        <v>258</v>
      </c>
      <c r="J584" t="s">
        <v>621</v>
      </c>
      <c r="K584" t="e">
        <f>INDEX(PUNT_SeasonAVG!I:I,MATCH($B584,PUNT_SeasonAVG!$I:$I,0))</f>
        <v>#N/A</v>
      </c>
      <c r="L584" t="e">
        <f>INDEX(PUNT_SeasonAVG!K:K,MATCH($B584,PUNT_SeasonAVG!$I:$I,0))</f>
        <v>#N/A</v>
      </c>
      <c r="M584" s="5" t="e">
        <f>INDEX(PUNT_SeasonAVG!B:B,MATCH($B584,PUNT_SeasonAVG!$I:$I,0))</f>
        <v>#N/A</v>
      </c>
      <c r="N584" s="5" t="e">
        <f>INDEX(PUNT_L10gamesAVG!B:B,MATCH($B584,PUNT_L10gamesAVG!$I:$I,0))</f>
        <v>#N/A</v>
      </c>
      <c r="O584" s="5" t="e">
        <f>INDEX(PUNT_L5gamesAVG!B:B,MATCH($B584,PUNT_L5gamesAVG!$I:$I,0))</f>
        <v>#N/A</v>
      </c>
    </row>
    <row r="585" spans="1:15" x14ac:dyDescent="0.2">
      <c r="A585">
        <v>6062</v>
      </c>
      <c r="B585" t="s">
        <v>1229</v>
      </c>
      <c r="C585" t="s">
        <v>626</v>
      </c>
      <c r="D585" t="s">
        <v>1230</v>
      </c>
      <c r="E585" t="s">
        <v>292</v>
      </c>
      <c r="F585" t="s">
        <v>704</v>
      </c>
      <c r="G585">
        <v>1</v>
      </c>
      <c r="H585" t="s">
        <v>258</v>
      </c>
      <c r="I585" t="s">
        <v>258</v>
      </c>
      <c r="J585" t="s">
        <v>621</v>
      </c>
      <c r="K585" t="e">
        <f>INDEX(PUNT_SeasonAVG!I:I,MATCH($B585,PUNT_SeasonAVG!$I:$I,0))</f>
        <v>#N/A</v>
      </c>
      <c r="L585" t="e">
        <f>INDEX(PUNT_SeasonAVG!K:K,MATCH($B585,PUNT_SeasonAVG!$I:$I,0))</f>
        <v>#N/A</v>
      </c>
      <c r="M585" s="5" t="e">
        <f>INDEX(PUNT_SeasonAVG!B:B,MATCH($B585,PUNT_SeasonAVG!$I:$I,0))</f>
        <v>#N/A</v>
      </c>
      <c r="N585" s="5" t="e">
        <f>INDEX(PUNT_L10gamesAVG!B:B,MATCH($B585,PUNT_L10gamesAVG!$I:$I,0))</f>
        <v>#N/A</v>
      </c>
      <c r="O585" s="5" t="e">
        <f>INDEX(PUNT_L5gamesAVG!B:B,MATCH($B585,PUNT_L5gamesAVG!$I:$I,0))</f>
        <v>#N/A</v>
      </c>
    </row>
    <row r="586" spans="1:15" x14ac:dyDescent="0.2">
      <c r="A586">
        <v>6063</v>
      </c>
      <c r="B586" t="s">
        <v>1231</v>
      </c>
      <c r="C586" t="s">
        <v>617</v>
      </c>
      <c r="D586" t="s">
        <v>1232</v>
      </c>
      <c r="E586" t="s">
        <v>332</v>
      </c>
      <c r="F586" t="s">
        <v>628</v>
      </c>
      <c r="G586">
        <v>12</v>
      </c>
      <c r="H586" t="s">
        <v>259</v>
      </c>
      <c r="I586" t="s">
        <v>259</v>
      </c>
      <c r="J586" t="s">
        <v>621</v>
      </c>
      <c r="K586" t="e">
        <f>INDEX(PUNT_SeasonAVG!I:I,MATCH($B586,PUNT_SeasonAVG!$I:$I,0))</f>
        <v>#N/A</v>
      </c>
      <c r="L586" t="e">
        <f>INDEX(PUNT_SeasonAVG!K:K,MATCH($B586,PUNT_SeasonAVG!$I:$I,0))</f>
        <v>#N/A</v>
      </c>
      <c r="M586" s="5" t="e">
        <f>INDEX(PUNT_SeasonAVG!B:B,MATCH($B586,PUNT_SeasonAVG!$I:$I,0))</f>
        <v>#N/A</v>
      </c>
      <c r="N586" s="5" t="e">
        <f>INDEX(PUNT_L10gamesAVG!B:B,MATCH($B586,PUNT_L10gamesAVG!$I:$I,0))</f>
        <v>#N/A</v>
      </c>
      <c r="O586" s="5" t="e">
        <f>INDEX(PUNT_L5gamesAVG!B:B,MATCH($B586,PUNT_L5gamesAVG!$I:$I,0))</f>
        <v>#N/A</v>
      </c>
    </row>
    <row r="587" spans="1:15" x14ac:dyDescent="0.2">
      <c r="A587">
        <v>6066</v>
      </c>
      <c r="B587" t="s">
        <v>1235</v>
      </c>
      <c r="C587" t="s">
        <v>666</v>
      </c>
      <c r="D587" t="s">
        <v>1236</v>
      </c>
      <c r="E587" t="s">
        <v>297</v>
      </c>
      <c r="F587" t="s">
        <v>678</v>
      </c>
      <c r="G587">
        <v>6</v>
      </c>
      <c r="H587" t="s">
        <v>259</v>
      </c>
      <c r="I587" t="s">
        <v>259</v>
      </c>
      <c r="J587" t="s">
        <v>621</v>
      </c>
      <c r="K587" t="e">
        <f>INDEX(PUNT_SeasonAVG!I:I,MATCH($B587,PUNT_SeasonAVG!$I:$I,0))</f>
        <v>#N/A</v>
      </c>
      <c r="L587" t="e">
        <f>INDEX(PUNT_SeasonAVG!K:K,MATCH($B587,PUNT_SeasonAVG!$I:$I,0))</f>
        <v>#N/A</v>
      </c>
      <c r="M587" s="5" t="e">
        <f>INDEX(PUNT_SeasonAVG!B:B,MATCH($B587,PUNT_SeasonAVG!$I:$I,0))</f>
        <v>#N/A</v>
      </c>
      <c r="N587" s="5" t="e">
        <f>INDEX(PUNT_L10gamesAVG!B:B,MATCH($B587,PUNT_L10gamesAVG!$I:$I,0))</f>
        <v>#N/A</v>
      </c>
      <c r="O587" s="5" t="e">
        <f>INDEX(PUNT_L5gamesAVG!B:B,MATCH($B587,PUNT_L5gamesAVG!$I:$I,0))</f>
        <v>#N/A</v>
      </c>
    </row>
    <row r="588" spans="1:15" x14ac:dyDescent="0.2">
      <c r="A588">
        <v>6067</v>
      </c>
      <c r="B588" t="s">
        <v>1237</v>
      </c>
      <c r="C588" t="s">
        <v>681</v>
      </c>
      <c r="D588" t="s">
        <v>1238</v>
      </c>
      <c r="E588" t="s">
        <v>332</v>
      </c>
      <c r="F588" t="s">
        <v>628</v>
      </c>
      <c r="G588">
        <v>26</v>
      </c>
      <c r="H588" t="s">
        <v>259</v>
      </c>
      <c r="I588" t="s">
        <v>259</v>
      </c>
      <c r="J588" t="s">
        <v>621</v>
      </c>
      <c r="K588" t="e">
        <f>INDEX(PUNT_SeasonAVG!I:I,MATCH($B588,PUNT_SeasonAVG!$I:$I,0))</f>
        <v>#N/A</v>
      </c>
      <c r="L588" t="e">
        <f>INDEX(PUNT_SeasonAVG!K:K,MATCH($B588,PUNT_SeasonAVG!$I:$I,0))</f>
        <v>#N/A</v>
      </c>
      <c r="M588" s="5" t="e">
        <f>INDEX(PUNT_SeasonAVG!B:B,MATCH($B588,PUNT_SeasonAVG!$I:$I,0))</f>
        <v>#N/A</v>
      </c>
      <c r="N588" s="5" t="e">
        <f>INDEX(PUNT_L10gamesAVG!B:B,MATCH($B588,PUNT_L10gamesAVG!$I:$I,0))</f>
        <v>#N/A</v>
      </c>
      <c r="O588" s="5" t="e">
        <f>INDEX(PUNT_L5gamesAVG!B:B,MATCH($B588,PUNT_L5gamesAVG!$I:$I,0))</f>
        <v>#N/A</v>
      </c>
    </row>
    <row r="589" spans="1:15" x14ac:dyDescent="0.2">
      <c r="A589">
        <v>6068</v>
      </c>
      <c r="B589" t="s">
        <v>1239</v>
      </c>
      <c r="C589" t="s">
        <v>648</v>
      </c>
      <c r="D589" t="s">
        <v>1240</v>
      </c>
      <c r="E589" t="s">
        <v>322</v>
      </c>
      <c r="F589" t="s">
        <v>94</v>
      </c>
      <c r="G589">
        <v>37</v>
      </c>
      <c r="H589" t="s">
        <v>259</v>
      </c>
      <c r="I589" t="s">
        <v>259</v>
      </c>
      <c r="J589" t="s">
        <v>621</v>
      </c>
      <c r="K589" t="e">
        <f>INDEX(PUNT_SeasonAVG!I:I,MATCH($B589,PUNT_SeasonAVG!$I:$I,0))</f>
        <v>#N/A</v>
      </c>
      <c r="L589" t="e">
        <f>INDEX(PUNT_SeasonAVG!K:K,MATCH($B589,PUNT_SeasonAVG!$I:$I,0))</f>
        <v>#N/A</v>
      </c>
      <c r="M589" s="5" t="e">
        <f>INDEX(PUNT_SeasonAVG!B:B,MATCH($B589,PUNT_SeasonAVG!$I:$I,0))</f>
        <v>#N/A</v>
      </c>
      <c r="N589" s="5" t="e">
        <f>INDEX(PUNT_L10gamesAVG!B:B,MATCH($B589,PUNT_L10gamesAVG!$I:$I,0))</f>
        <v>#N/A</v>
      </c>
      <c r="O589" s="5" t="e">
        <f>INDEX(PUNT_L5gamesAVG!B:B,MATCH($B589,PUNT_L5gamesAVG!$I:$I,0))</f>
        <v>#N/A</v>
      </c>
    </row>
    <row r="590" spans="1:15" x14ac:dyDescent="0.2">
      <c r="A590">
        <v>6069</v>
      </c>
      <c r="B590" t="s">
        <v>1241</v>
      </c>
      <c r="C590" t="s">
        <v>626</v>
      </c>
      <c r="D590" t="s">
        <v>1242</v>
      </c>
      <c r="E590" t="s">
        <v>297</v>
      </c>
      <c r="F590" t="s">
        <v>678</v>
      </c>
      <c r="G590">
        <v>54</v>
      </c>
      <c r="H590" t="s">
        <v>45</v>
      </c>
      <c r="I590" t="s">
        <v>45</v>
      </c>
      <c r="J590" t="s">
        <v>621</v>
      </c>
      <c r="K590" t="e">
        <f>INDEX(PUNT_SeasonAVG!I:I,MATCH($B590,PUNT_SeasonAVG!$I:$I,0))</f>
        <v>#N/A</v>
      </c>
      <c r="L590" t="e">
        <f>INDEX(PUNT_SeasonAVG!K:K,MATCH($B590,PUNT_SeasonAVG!$I:$I,0))</f>
        <v>#N/A</v>
      </c>
      <c r="M590" s="5" t="e">
        <f>INDEX(PUNT_SeasonAVG!B:B,MATCH($B590,PUNT_SeasonAVG!$I:$I,0))</f>
        <v>#N/A</v>
      </c>
      <c r="N590" s="5" t="e">
        <f>INDEX(PUNT_L10gamesAVG!B:B,MATCH($B590,PUNT_L10gamesAVG!$I:$I,0))</f>
        <v>#N/A</v>
      </c>
      <c r="O590" s="5" t="e">
        <f>INDEX(PUNT_L5gamesAVG!B:B,MATCH($B590,PUNT_L5gamesAVG!$I:$I,0))</f>
        <v>#N/A</v>
      </c>
    </row>
    <row r="591" spans="1:15" x14ac:dyDescent="0.2">
      <c r="A591">
        <v>6070</v>
      </c>
      <c r="B591" t="s">
        <v>1243</v>
      </c>
      <c r="C591" t="s">
        <v>258</v>
      </c>
      <c r="D591" t="s">
        <v>1244</v>
      </c>
      <c r="E591" t="s">
        <v>324</v>
      </c>
      <c r="F591" t="s">
        <v>625</v>
      </c>
      <c r="G591">
        <v>8</v>
      </c>
      <c r="H591" t="s">
        <v>258</v>
      </c>
      <c r="I591" t="s">
        <v>258</v>
      </c>
      <c r="J591" t="s">
        <v>621</v>
      </c>
      <c r="K591" t="e">
        <f>INDEX(PUNT_SeasonAVG!I:I,MATCH($B591,PUNT_SeasonAVG!$I:$I,0))</f>
        <v>#N/A</v>
      </c>
      <c r="L591" t="e">
        <f>INDEX(PUNT_SeasonAVG!K:K,MATCH($B591,PUNT_SeasonAVG!$I:$I,0))</f>
        <v>#N/A</v>
      </c>
      <c r="M591" s="5" t="e">
        <f>INDEX(PUNT_SeasonAVG!B:B,MATCH($B591,PUNT_SeasonAVG!$I:$I,0))</f>
        <v>#N/A</v>
      </c>
      <c r="N591" s="5" t="e">
        <f>INDEX(PUNT_L10gamesAVG!B:B,MATCH($B591,PUNT_L10gamesAVG!$I:$I,0))</f>
        <v>#N/A</v>
      </c>
      <c r="O591" s="5" t="e">
        <f>INDEX(PUNT_L5gamesAVG!B:B,MATCH($B591,PUNT_L5gamesAVG!$I:$I,0))</f>
        <v>#N/A</v>
      </c>
    </row>
    <row r="592" spans="1:15" x14ac:dyDescent="0.2">
      <c r="A592">
        <v>6074</v>
      </c>
      <c r="B592" t="s">
        <v>1246</v>
      </c>
      <c r="C592" t="s">
        <v>681</v>
      </c>
      <c r="D592" t="s">
        <v>1247</v>
      </c>
      <c r="E592" t="s">
        <v>298</v>
      </c>
      <c r="F592" t="s">
        <v>644</v>
      </c>
      <c r="G592">
        <v>20</v>
      </c>
      <c r="H592" t="s">
        <v>258</v>
      </c>
      <c r="I592" t="s">
        <v>258</v>
      </c>
      <c r="J592" t="s">
        <v>621</v>
      </c>
      <c r="K592" t="e">
        <f>INDEX(PUNT_SeasonAVG!I:I,MATCH($B592,PUNT_SeasonAVG!$I:$I,0))</f>
        <v>#N/A</v>
      </c>
      <c r="L592" t="e">
        <f>INDEX(PUNT_SeasonAVG!K:K,MATCH($B592,PUNT_SeasonAVG!$I:$I,0))</f>
        <v>#N/A</v>
      </c>
      <c r="M592" s="5" t="e">
        <f>INDEX(PUNT_SeasonAVG!B:B,MATCH($B592,PUNT_SeasonAVG!$I:$I,0))</f>
        <v>#N/A</v>
      </c>
      <c r="N592" s="5" t="e">
        <f>INDEX(PUNT_L10gamesAVG!B:B,MATCH($B592,PUNT_L10gamesAVG!$I:$I,0))</f>
        <v>#N/A</v>
      </c>
      <c r="O592" s="5" t="e">
        <f>INDEX(PUNT_L5gamesAVG!B:B,MATCH($B592,PUNT_L5gamesAVG!$I:$I,0))</f>
        <v>#N/A</v>
      </c>
    </row>
    <row r="593" spans="1:15" x14ac:dyDescent="0.2">
      <c r="A593">
        <v>6075</v>
      </c>
      <c r="B593" t="s">
        <v>1248</v>
      </c>
      <c r="C593" t="s">
        <v>626</v>
      </c>
      <c r="D593" t="s">
        <v>1249</v>
      </c>
      <c r="E593" t="s">
        <v>332</v>
      </c>
      <c r="F593" t="s">
        <v>628</v>
      </c>
      <c r="G593">
        <v>70</v>
      </c>
      <c r="H593" t="s">
        <v>258</v>
      </c>
      <c r="I593" t="s">
        <v>258</v>
      </c>
      <c r="J593" t="s">
        <v>621</v>
      </c>
      <c r="K593" t="e">
        <f>INDEX(PUNT_SeasonAVG!I:I,MATCH($B593,PUNT_SeasonAVG!$I:$I,0))</f>
        <v>#N/A</v>
      </c>
      <c r="L593" t="e">
        <f>INDEX(PUNT_SeasonAVG!K:K,MATCH($B593,PUNT_SeasonAVG!$I:$I,0))</f>
        <v>#N/A</v>
      </c>
      <c r="M593" s="5" t="e">
        <f>INDEX(PUNT_SeasonAVG!B:B,MATCH($B593,PUNT_SeasonAVG!$I:$I,0))</f>
        <v>#N/A</v>
      </c>
      <c r="N593" s="5" t="e">
        <f>INDEX(PUNT_L10gamesAVG!B:B,MATCH($B593,PUNT_L10gamesAVG!$I:$I,0))</f>
        <v>#N/A</v>
      </c>
      <c r="O593" s="5" t="e">
        <f>INDEX(PUNT_L5gamesAVG!B:B,MATCH($B593,PUNT_L5gamesAVG!$I:$I,0))</f>
        <v>#N/A</v>
      </c>
    </row>
    <row r="594" spans="1:15" x14ac:dyDescent="0.2">
      <c r="A594">
        <v>6077</v>
      </c>
      <c r="B594" t="s">
        <v>1250</v>
      </c>
      <c r="C594" t="s">
        <v>258</v>
      </c>
      <c r="D594" t="s">
        <v>684</v>
      </c>
      <c r="E594" t="s">
        <v>292</v>
      </c>
      <c r="F594" t="s">
        <v>704</v>
      </c>
      <c r="G594">
        <v>33</v>
      </c>
      <c r="H594" t="s">
        <v>258</v>
      </c>
      <c r="I594" t="s">
        <v>258</v>
      </c>
      <c r="J594" t="s">
        <v>621</v>
      </c>
      <c r="K594" t="e">
        <f>INDEX(PUNT_SeasonAVG!I:I,MATCH($B594,PUNT_SeasonAVG!$I:$I,0))</f>
        <v>#N/A</v>
      </c>
      <c r="L594" t="e">
        <f>INDEX(PUNT_SeasonAVG!K:K,MATCH($B594,PUNT_SeasonAVG!$I:$I,0))</f>
        <v>#N/A</v>
      </c>
      <c r="M594" s="5" t="e">
        <f>INDEX(PUNT_SeasonAVG!B:B,MATCH($B594,PUNT_SeasonAVG!$I:$I,0))</f>
        <v>#N/A</v>
      </c>
      <c r="N594" s="5" t="e">
        <f>INDEX(PUNT_L10gamesAVG!B:B,MATCH($B594,PUNT_L10gamesAVG!$I:$I,0))</f>
        <v>#N/A</v>
      </c>
      <c r="O594" s="5" t="e">
        <f>INDEX(PUNT_L5gamesAVG!B:B,MATCH($B594,PUNT_L5gamesAVG!$I:$I,0))</f>
        <v>#N/A</v>
      </c>
    </row>
    <row r="595" spans="1:15" x14ac:dyDescent="0.2">
      <c r="A595">
        <v>6078</v>
      </c>
      <c r="B595" t="s">
        <v>1251</v>
      </c>
      <c r="C595" t="s">
        <v>626</v>
      </c>
      <c r="D595" t="s">
        <v>1252</v>
      </c>
      <c r="E595" t="s">
        <v>692</v>
      </c>
      <c r="F595" t="s">
        <v>35</v>
      </c>
      <c r="G595">
        <v>11</v>
      </c>
      <c r="H595" t="s">
        <v>259</v>
      </c>
      <c r="I595" t="s">
        <v>259</v>
      </c>
      <c r="J595" t="s">
        <v>621</v>
      </c>
      <c r="K595" t="e">
        <f>INDEX(PUNT_SeasonAVG!I:I,MATCH($B595,PUNT_SeasonAVG!$I:$I,0))</f>
        <v>#N/A</v>
      </c>
      <c r="L595" t="e">
        <f>INDEX(PUNT_SeasonAVG!K:K,MATCH($B595,PUNT_SeasonAVG!$I:$I,0))</f>
        <v>#N/A</v>
      </c>
      <c r="M595" s="5" t="e">
        <f>INDEX(PUNT_SeasonAVG!B:B,MATCH($B595,PUNT_SeasonAVG!$I:$I,0))</f>
        <v>#N/A</v>
      </c>
      <c r="N595" s="5" t="e">
        <f>INDEX(PUNT_L10gamesAVG!B:B,MATCH($B595,PUNT_L10gamesAVG!$I:$I,0))</f>
        <v>#N/A</v>
      </c>
      <c r="O595" s="5" t="e">
        <f>INDEX(PUNT_L5gamesAVG!B:B,MATCH($B595,PUNT_L5gamesAVG!$I:$I,0))</f>
        <v>#N/A</v>
      </c>
    </row>
    <row r="596" spans="1:15" x14ac:dyDescent="0.2">
      <c r="A596">
        <v>6079</v>
      </c>
      <c r="B596" t="s">
        <v>1253</v>
      </c>
      <c r="C596" t="s">
        <v>681</v>
      </c>
      <c r="D596" t="s">
        <v>1185</v>
      </c>
      <c r="E596" t="s">
        <v>332</v>
      </c>
      <c r="F596" t="s">
        <v>628</v>
      </c>
      <c r="G596">
        <v>32</v>
      </c>
      <c r="H596" t="s">
        <v>258</v>
      </c>
      <c r="I596" t="s">
        <v>258</v>
      </c>
      <c r="J596" t="s">
        <v>621</v>
      </c>
      <c r="K596" t="e">
        <f>INDEX(PUNT_SeasonAVG!I:I,MATCH($B596,PUNT_SeasonAVG!$I:$I,0))</f>
        <v>#N/A</v>
      </c>
      <c r="L596" t="e">
        <f>INDEX(PUNT_SeasonAVG!K:K,MATCH($B596,PUNT_SeasonAVG!$I:$I,0))</f>
        <v>#N/A</v>
      </c>
      <c r="M596" s="5" t="e">
        <f>INDEX(PUNT_SeasonAVG!B:B,MATCH($B596,PUNT_SeasonAVG!$I:$I,0))</f>
        <v>#N/A</v>
      </c>
      <c r="N596" s="5" t="e">
        <f>INDEX(PUNT_L10gamesAVG!B:B,MATCH($B596,PUNT_L10gamesAVG!$I:$I,0))</f>
        <v>#N/A</v>
      </c>
      <c r="O596" s="5" t="e">
        <f>INDEX(PUNT_L5gamesAVG!B:B,MATCH($B596,PUNT_L5gamesAVG!$I:$I,0))</f>
        <v>#N/A</v>
      </c>
    </row>
    <row r="597" spans="1:15" x14ac:dyDescent="0.2">
      <c r="A597">
        <v>6080</v>
      </c>
      <c r="B597" t="s">
        <v>1254</v>
      </c>
      <c r="C597" t="s">
        <v>654</v>
      </c>
      <c r="D597" t="s">
        <v>1255</v>
      </c>
      <c r="E597" t="s">
        <v>322</v>
      </c>
      <c r="F597" t="s">
        <v>94</v>
      </c>
      <c r="G597">
        <v>44</v>
      </c>
      <c r="H597" t="s">
        <v>258</v>
      </c>
      <c r="I597" t="s">
        <v>258</v>
      </c>
      <c r="J597" t="s">
        <v>621</v>
      </c>
      <c r="K597" t="e">
        <f>INDEX(PUNT_SeasonAVG!I:I,MATCH($B597,PUNT_SeasonAVG!$I:$I,0))</f>
        <v>#N/A</v>
      </c>
      <c r="L597" t="e">
        <f>INDEX(PUNT_SeasonAVG!K:K,MATCH($B597,PUNT_SeasonAVG!$I:$I,0))</f>
        <v>#N/A</v>
      </c>
      <c r="M597" s="5" t="e">
        <f>INDEX(PUNT_SeasonAVG!B:B,MATCH($B597,PUNT_SeasonAVG!$I:$I,0))</f>
        <v>#N/A</v>
      </c>
      <c r="N597" s="5" t="e">
        <f>INDEX(PUNT_L10gamesAVG!B:B,MATCH($B597,PUNT_L10gamesAVG!$I:$I,0))</f>
        <v>#N/A</v>
      </c>
      <c r="O597" s="5" t="e">
        <f>INDEX(PUNT_L5gamesAVG!B:B,MATCH($B597,PUNT_L5gamesAVG!$I:$I,0))</f>
        <v>#N/A</v>
      </c>
    </row>
    <row r="598" spans="1:15" x14ac:dyDescent="0.2">
      <c r="A598">
        <v>6081</v>
      </c>
      <c r="B598" t="s">
        <v>1256</v>
      </c>
      <c r="C598" t="s">
        <v>623</v>
      </c>
      <c r="D598" t="s">
        <v>1257</v>
      </c>
      <c r="E598" t="s">
        <v>291</v>
      </c>
      <c r="F598" t="s">
        <v>708</v>
      </c>
      <c r="G598">
        <v>8</v>
      </c>
      <c r="H598" t="s">
        <v>258</v>
      </c>
      <c r="I598" t="s">
        <v>258</v>
      </c>
      <c r="J598" t="s">
        <v>621</v>
      </c>
      <c r="K598" t="e">
        <f>INDEX(PUNT_SeasonAVG!I:I,MATCH($B598,PUNT_SeasonAVG!$I:$I,0))</f>
        <v>#N/A</v>
      </c>
      <c r="L598" t="e">
        <f>INDEX(PUNT_SeasonAVG!K:K,MATCH($B598,PUNT_SeasonAVG!$I:$I,0))</f>
        <v>#N/A</v>
      </c>
      <c r="M598" s="5" t="e">
        <f>INDEX(PUNT_SeasonAVG!B:B,MATCH($B598,PUNT_SeasonAVG!$I:$I,0))</f>
        <v>#N/A</v>
      </c>
      <c r="N598" s="5" t="e">
        <f>INDEX(PUNT_L10gamesAVG!B:B,MATCH($B598,PUNT_L10gamesAVG!$I:$I,0))</f>
        <v>#N/A</v>
      </c>
      <c r="O598" s="5" t="e">
        <f>INDEX(PUNT_L5gamesAVG!B:B,MATCH($B598,PUNT_L5gamesAVG!$I:$I,0))</f>
        <v>#N/A</v>
      </c>
    </row>
    <row r="599" spans="1:15" x14ac:dyDescent="0.2">
      <c r="A599">
        <v>6082</v>
      </c>
      <c r="B599" t="s">
        <v>1258</v>
      </c>
      <c r="C599" t="s">
        <v>676</v>
      </c>
      <c r="D599" t="s">
        <v>1259</v>
      </c>
      <c r="E599" t="s">
        <v>309</v>
      </c>
      <c r="F599" t="s">
        <v>653</v>
      </c>
      <c r="G599">
        <v>14</v>
      </c>
      <c r="H599" t="s">
        <v>258</v>
      </c>
      <c r="I599" t="s">
        <v>258</v>
      </c>
      <c r="J599" t="s">
        <v>621</v>
      </c>
      <c r="K599" t="e">
        <f>INDEX(PUNT_SeasonAVG!I:I,MATCH($B599,PUNT_SeasonAVG!$I:$I,0))</f>
        <v>#N/A</v>
      </c>
      <c r="L599" t="e">
        <f>INDEX(PUNT_SeasonAVG!K:K,MATCH($B599,PUNT_SeasonAVG!$I:$I,0))</f>
        <v>#N/A</v>
      </c>
      <c r="M599" s="5" t="e">
        <f>INDEX(PUNT_SeasonAVG!B:B,MATCH($B599,PUNT_SeasonAVG!$I:$I,0))</f>
        <v>#N/A</v>
      </c>
      <c r="N599" s="5" t="e">
        <f>INDEX(PUNT_L10gamesAVG!B:B,MATCH($B599,PUNT_L10gamesAVG!$I:$I,0))</f>
        <v>#N/A</v>
      </c>
      <c r="O599" s="5" t="e">
        <f>INDEX(PUNT_L5gamesAVG!B:B,MATCH($B599,PUNT_L5gamesAVG!$I:$I,0))</f>
        <v>#N/A</v>
      </c>
    </row>
    <row r="600" spans="1:15" x14ac:dyDescent="0.2">
      <c r="A600">
        <v>6085</v>
      </c>
      <c r="B600" t="s">
        <v>1262</v>
      </c>
      <c r="C600" t="s">
        <v>741</v>
      </c>
      <c r="D600" t="s">
        <v>1263</v>
      </c>
      <c r="E600" t="s">
        <v>292</v>
      </c>
      <c r="F600" t="s">
        <v>704</v>
      </c>
      <c r="G600">
        <v>12</v>
      </c>
      <c r="H600" t="s">
        <v>45</v>
      </c>
      <c r="I600" t="s">
        <v>45</v>
      </c>
      <c r="J600" t="s">
        <v>621</v>
      </c>
      <c r="K600" t="e">
        <f>INDEX(PUNT_SeasonAVG!I:I,MATCH($B600,PUNT_SeasonAVG!$I:$I,0))</f>
        <v>#N/A</v>
      </c>
      <c r="L600" t="e">
        <f>INDEX(PUNT_SeasonAVG!K:K,MATCH($B600,PUNT_SeasonAVG!$I:$I,0))</f>
        <v>#N/A</v>
      </c>
      <c r="M600" s="5" t="e">
        <f>INDEX(PUNT_SeasonAVG!B:B,MATCH($B600,PUNT_SeasonAVG!$I:$I,0))</f>
        <v>#N/A</v>
      </c>
      <c r="N600" s="5" t="e">
        <f>INDEX(PUNT_L10gamesAVG!B:B,MATCH($B600,PUNT_L10gamesAVG!$I:$I,0))</f>
        <v>#N/A</v>
      </c>
      <c r="O600" s="5" t="e">
        <f>INDEX(PUNT_L5gamesAVG!B:B,MATCH($B600,PUNT_L5gamesAVG!$I:$I,0))</f>
        <v>#N/A</v>
      </c>
    </row>
    <row r="601" spans="1:15" x14ac:dyDescent="0.2">
      <c r="A601">
        <v>6086</v>
      </c>
      <c r="B601" t="s">
        <v>1264</v>
      </c>
      <c r="C601" t="s">
        <v>676</v>
      </c>
      <c r="D601" t="s">
        <v>748</v>
      </c>
      <c r="E601" t="s">
        <v>309</v>
      </c>
      <c r="F601" t="s">
        <v>653</v>
      </c>
      <c r="G601">
        <v>24</v>
      </c>
      <c r="H601" t="s">
        <v>45</v>
      </c>
      <c r="I601" t="s">
        <v>45</v>
      </c>
      <c r="J601" t="s">
        <v>621</v>
      </c>
      <c r="K601" t="e">
        <f>INDEX(PUNT_SeasonAVG!I:I,MATCH($B601,PUNT_SeasonAVG!$I:$I,0))</f>
        <v>#N/A</v>
      </c>
      <c r="L601" t="e">
        <f>INDEX(PUNT_SeasonAVG!K:K,MATCH($B601,PUNT_SeasonAVG!$I:$I,0))</f>
        <v>#N/A</v>
      </c>
      <c r="M601" s="5" t="e">
        <f>INDEX(PUNT_SeasonAVG!B:B,MATCH($B601,PUNT_SeasonAVG!$I:$I,0))</f>
        <v>#N/A</v>
      </c>
      <c r="N601" s="5" t="e">
        <f>INDEX(PUNT_L10gamesAVG!B:B,MATCH($B601,PUNT_L10gamesAVG!$I:$I,0))</f>
        <v>#N/A</v>
      </c>
      <c r="O601" s="5" t="e">
        <f>INDEX(PUNT_L5gamesAVG!B:B,MATCH($B601,PUNT_L5gamesAVG!$I:$I,0))</f>
        <v>#N/A</v>
      </c>
    </row>
    <row r="602" spans="1:15" x14ac:dyDescent="0.2">
      <c r="A602">
        <v>6087</v>
      </c>
      <c r="B602" t="s">
        <v>1265</v>
      </c>
      <c r="C602" t="s">
        <v>686</v>
      </c>
      <c r="D602" t="s">
        <v>1266</v>
      </c>
      <c r="E602" t="s">
        <v>321</v>
      </c>
      <c r="F602" t="s">
        <v>718</v>
      </c>
      <c r="G602">
        <v>84</v>
      </c>
      <c r="H602" t="s">
        <v>45</v>
      </c>
      <c r="I602" t="s">
        <v>45</v>
      </c>
      <c r="J602" t="s">
        <v>621</v>
      </c>
      <c r="K602" t="e">
        <f>INDEX(PUNT_SeasonAVG!I:I,MATCH($B602,PUNT_SeasonAVG!$I:$I,0))</f>
        <v>#N/A</v>
      </c>
      <c r="L602" t="e">
        <f>INDEX(PUNT_SeasonAVG!K:K,MATCH($B602,PUNT_SeasonAVG!$I:$I,0))</f>
        <v>#N/A</v>
      </c>
      <c r="M602" s="5" t="e">
        <f>INDEX(PUNT_SeasonAVG!B:B,MATCH($B602,PUNT_SeasonAVG!$I:$I,0))</f>
        <v>#N/A</v>
      </c>
      <c r="N602" s="5" t="e">
        <f>INDEX(PUNT_L10gamesAVG!B:B,MATCH($B602,PUNT_L10gamesAVG!$I:$I,0))</f>
        <v>#N/A</v>
      </c>
      <c r="O602" s="5" t="e">
        <f>INDEX(PUNT_L5gamesAVG!B:B,MATCH($B602,PUNT_L5gamesAVG!$I:$I,0))</f>
        <v>#N/A</v>
      </c>
    </row>
    <row r="603" spans="1:15" x14ac:dyDescent="0.2">
      <c r="A603">
        <v>6088</v>
      </c>
      <c r="B603" t="s">
        <v>1267</v>
      </c>
      <c r="C603" t="s">
        <v>654</v>
      </c>
      <c r="D603" t="s">
        <v>1268</v>
      </c>
      <c r="E603" t="s">
        <v>692</v>
      </c>
      <c r="F603" t="s">
        <v>35</v>
      </c>
      <c r="G603">
        <v>0</v>
      </c>
      <c r="H603" t="s">
        <v>258</v>
      </c>
      <c r="I603" t="s">
        <v>258</v>
      </c>
      <c r="J603" t="s">
        <v>621</v>
      </c>
      <c r="K603" t="e">
        <f>INDEX(PUNT_SeasonAVG!I:I,MATCH($B603,PUNT_SeasonAVG!$I:$I,0))</f>
        <v>#N/A</v>
      </c>
      <c r="L603" t="e">
        <f>INDEX(PUNT_SeasonAVG!K:K,MATCH($B603,PUNT_SeasonAVG!$I:$I,0))</f>
        <v>#N/A</v>
      </c>
      <c r="M603" s="5" t="e">
        <f>INDEX(PUNT_SeasonAVG!B:B,MATCH($B603,PUNT_SeasonAVG!$I:$I,0))</f>
        <v>#N/A</v>
      </c>
      <c r="N603" s="5" t="e">
        <f>INDEX(PUNT_L10gamesAVG!B:B,MATCH($B603,PUNT_L10gamesAVG!$I:$I,0))</f>
        <v>#N/A</v>
      </c>
      <c r="O603" s="5" t="e">
        <f>INDEX(PUNT_L5gamesAVG!B:B,MATCH($B603,PUNT_L5gamesAVG!$I:$I,0))</f>
        <v>#N/A</v>
      </c>
    </row>
    <row r="604" spans="1:15" x14ac:dyDescent="0.2">
      <c r="A604">
        <v>6089</v>
      </c>
      <c r="B604" t="s">
        <v>1269</v>
      </c>
      <c r="C604" t="s">
        <v>626</v>
      </c>
      <c r="D604" t="s">
        <v>1270</v>
      </c>
      <c r="E604" t="s">
        <v>321</v>
      </c>
      <c r="F604" t="s">
        <v>718</v>
      </c>
      <c r="G604">
        <v>21</v>
      </c>
      <c r="H604" t="s">
        <v>258</v>
      </c>
      <c r="I604" t="s">
        <v>258</v>
      </c>
      <c r="J604" t="s">
        <v>621</v>
      </c>
      <c r="K604" t="e">
        <f>INDEX(PUNT_SeasonAVG!I:I,MATCH($B604,PUNT_SeasonAVG!$I:$I,0))</f>
        <v>#N/A</v>
      </c>
      <c r="L604" t="e">
        <f>INDEX(PUNT_SeasonAVG!K:K,MATCH($B604,PUNT_SeasonAVG!$I:$I,0))</f>
        <v>#N/A</v>
      </c>
      <c r="M604" s="5" t="e">
        <f>INDEX(PUNT_SeasonAVG!B:B,MATCH($B604,PUNT_SeasonAVG!$I:$I,0))</f>
        <v>#N/A</v>
      </c>
      <c r="N604" s="5" t="e">
        <f>INDEX(PUNT_L10gamesAVG!B:B,MATCH($B604,PUNT_L10gamesAVG!$I:$I,0))</f>
        <v>#N/A</v>
      </c>
      <c r="O604" s="5" t="e">
        <f>INDEX(PUNT_L5gamesAVG!B:B,MATCH($B604,PUNT_L5gamesAVG!$I:$I,0))</f>
        <v>#N/A</v>
      </c>
    </row>
    <row r="605" spans="1:15" x14ac:dyDescent="0.2">
      <c r="A605">
        <v>6090</v>
      </c>
      <c r="B605" t="s">
        <v>1271</v>
      </c>
      <c r="C605" t="s">
        <v>623</v>
      </c>
      <c r="D605" t="s">
        <v>1272</v>
      </c>
      <c r="E605" t="s">
        <v>295</v>
      </c>
      <c r="F605" t="s">
        <v>42</v>
      </c>
      <c r="G605">
        <v>18</v>
      </c>
      <c r="H605" t="s">
        <v>258</v>
      </c>
      <c r="I605" t="s">
        <v>258</v>
      </c>
      <c r="J605" t="s">
        <v>621</v>
      </c>
      <c r="K605" t="e">
        <f>INDEX(PUNT_SeasonAVG!I:I,MATCH($B605,PUNT_SeasonAVG!$I:$I,0))</f>
        <v>#N/A</v>
      </c>
      <c r="L605" t="e">
        <f>INDEX(PUNT_SeasonAVG!K:K,MATCH($B605,PUNT_SeasonAVG!$I:$I,0))</f>
        <v>#N/A</v>
      </c>
      <c r="M605" s="5" t="e">
        <f>INDEX(PUNT_SeasonAVG!B:B,MATCH($B605,PUNT_SeasonAVG!$I:$I,0))</f>
        <v>#N/A</v>
      </c>
      <c r="N605" s="5" t="e">
        <f>INDEX(PUNT_L10gamesAVG!B:B,MATCH($B605,PUNT_L10gamesAVG!$I:$I,0))</f>
        <v>#N/A</v>
      </c>
      <c r="O605" s="5" t="e">
        <f>INDEX(PUNT_L5gamesAVG!B:B,MATCH($B605,PUNT_L5gamesAVG!$I:$I,0))</f>
        <v>#N/A</v>
      </c>
    </row>
    <row r="606" spans="1:15" x14ac:dyDescent="0.2">
      <c r="A606">
        <v>6091</v>
      </c>
      <c r="B606" t="s">
        <v>1273</v>
      </c>
      <c r="C606" t="s">
        <v>623</v>
      </c>
      <c r="D606" t="s">
        <v>766</v>
      </c>
      <c r="E606" t="s">
        <v>295</v>
      </c>
      <c r="F606" t="s">
        <v>42</v>
      </c>
      <c r="G606">
        <v>30</v>
      </c>
      <c r="H606" t="s">
        <v>258</v>
      </c>
      <c r="I606" t="s">
        <v>258</v>
      </c>
      <c r="J606" t="s">
        <v>621</v>
      </c>
      <c r="K606" t="e">
        <f>INDEX(PUNT_SeasonAVG!I:I,MATCH($B606,PUNT_SeasonAVG!$I:$I,0))</f>
        <v>#N/A</v>
      </c>
      <c r="L606" t="e">
        <f>INDEX(PUNT_SeasonAVG!K:K,MATCH($B606,PUNT_SeasonAVG!$I:$I,0))</f>
        <v>#N/A</v>
      </c>
      <c r="M606" s="5" t="e">
        <f>INDEX(PUNT_SeasonAVG!B:B,MATCH($B606,PUNT_SeasonAVG!$I:$I,0))</f>
        <v>#N/A</v>
      </c>
      <c r="N606" s="5" t="e">
        <f>INDEX(PUNT_L10gamesAVG!B:B,MATCH($B606,PUNT_L10gamesAVG!$I:$I,0))</f>
        <v>#N/A</v>
      </c>
      <c r="O606" s="5" t="e">
        <f>INDEX(PUNT_L5gamesAVG!B:B,MATCH($B606,PUNT_L5gamesAVG!$I:$I,0))</f>
        <v>#N/A</v>
      </c>
    </row>
    <row r="607" spans="1:15" x14ac:dyDescent="0.2">
      <c r="A607">
        <v>6093</v>
      </c>
      <c r="B607" t="s">
        <v>1275</v>
      </c>
      <c r="C607" t="s">
        <v>654</v>
      </c>
      <c r="D607" t="s">
        <v>831</v>
      </c>
      <c r="E607" t="s">
        <v>310</v>
      </c>
      <c r="F607" t="s">
        <v>668</v>
      </c>
      <c r="G607">
        <v>14</v>
      </c>
      <c r="H607" t="s">
        <v>45</v>
      </c>
      <c r="I607" t="s">
        <v>45</v>
      </c>
      <c r="J607" t="s">
        <v>621</v>
      </c>
      <c r="K607" t="e">
        <f>INDEX(PUNT_SeasonAVG!I:I,MATCH($B607,PUNT_SeasonAVG!$I:$I,0))</f>
        <v>#N/A</v>
      </c>
      <c r="L607" t="e">
        <f>INDEX(PUNT_SeasonAVG!K:K,MATCH($B607,PUNT_SeasonAVG!$I:$I,0))</f>
        <v>#N/A</v>
      </c>
      <c r="M607" s="5" t="e">
        <f>INDEX(PUNT_SeasonAVG!B:B,MATCH($B607,PUNT_SeasonAVG!$I:$I,0))</f>
        <v>#N/A</v>
      </c>
      <c r="N607" s="5" t="e">
        <f>INDEX(PUNT_L10gamesAVG!B:B,MATCH($B607,PUNT_L10gamesAVG!$I:$I,0))</f>
        <v>#N/A</v>
      </c>
      <c r="O607" s="5" t="e">
        <f>INDEX(PUNT_L5gamesAVG!B:B,MATCH($B607,PUNT_L5gamesAVG!$I:$I,0))</f>
        <v>#N/A</v>
      </c>
    </row>
    <row r="608" spans="1:15" x14ac:dyDescent="0.2">
      <c r="A608">
        <v>6094</v>
      </c>
      <c r="B608" t="s">
        <v>1276</v>
      </c>
      <c r="C608" t="s">
        <v>654</v>
      </c>
      <c r="D608" t="s">
        <v>1277</v>
      </c>
      <c r="E608" t="s">
        <v>306</v>
      </c>
      <c r="F608" t="s">
        <v>715</v>
      </c>
      <c r="G608">
        <v>10</v>
      </c>
      <c r="H608" t="s">
        <v>45</v>
      </c>
      <c r="I608" t="s">
        <v>45</v>
      </c>
      <c r="J608" t="s">
        <v>621</v>
      </c>
      <c r="K608" t="e">
        <f>INDEX(PUNT_SeasonAVG!I:I,MATCH($B608,PUNT_SeasonAVG!$I:$I,0))</f>
        <v>#N/A</v>
      </c>
      <c r="L608" t="e">
        <f>INDEX(PUNT_SeasonAVG!K:K,MATCH($B608,PUNT_SeasonAVG!$I:$I,0))</f>
        <v>#N/A</v>
      </c>
      <c r="M608" s="5" t="e">
        <f>INDEX(PUNT_SeasonAVG!B:B,MATCH($B608,PUNT_SeasonAVG!$I:$I,0))</f>
        <v>#N/A</v>
      </c>
      <c r="N608" s="5" t="e">
        <f>INDEX(PUNT_L10gamesAVG!B:B,MATCH($B608,PUNT_L10gamesAVG!$I:$I,0))</f>
        <v>#N/A</v>
      </c>
      <c r="O608" s="5" t="e">
        <f>INDEX(PUNT_L5gamesAVG!B:B,MATCH($B608,PUNT_L5gamesAVG!$I:$I,0))</f>
        <v>#N/A</v>
      </c>
    </row>
    <row r="609" spans="1:15" x14ac:dyDescent="0.2">
      <c r="A609">
        <v>6095</v>
      </c>
      <c r="B609" t="s">
        <v>1278</v>
      </c>
      <c r="C609" t="s">
        <v>626</v>
      </c>
      <c r="D609" t="s">
        <v>790</v>
      </c>
      <c r="E609" t="s">
        <v>322</v>
      </c>
      <c r="F609" t="s">
        <v>94</v>
      </c>
      <c r="G609">
        <v>34</v>
      </c>
      <c r="H609" t="s">
        <v>45</v>
      </c>
      <c r="I609" t="s">
        <v>45</v>
      </c>
      <c r="J609" t="s">
        <v>621</v>
      </c>
      <c r="K609" t="e">
        <f>INDEX(PUNT_SeasonAVG!I:I,MATCH($B609,PUNT_SeasonAVG!$I:$I,0))</f>
        <v>#N/A</v>
      </c>
      <c r="L609" t="e">
        <f>INDEX(PUNT_SeasonAVG!K:K,MATCH($B609,PUNT_SeasonAVG!$I:$I,0))</f>
        <v>#N/A</v>
      </c>
      <c r="M609" s="5" t="e">
        <f>INDEX(PUNT_SeasonAVG!B:B,MATCH($B609,PUNT_SeasonAVG!$I:$I,0))</f>
        <v>#N/A</v>
      </c>
      <c r="N609" s="5" t="e">
        <f>INDEX(PUNT_L10gamesAVG!B:B,MATCH($B609,PUNT_L10gamesAVG!$I:$I,0))</f>
        <v>#N/A</v>
      </c>
      <c r="O609" s="5" t="e">
        <f>INDEX(PUNT_L5gamesAVG!B:B,MATCH($B609,PUNT_L5gamesAVG!$I:$I,0))</f>
        <v>#N/A</v>
      </c>
    </row>
    <row r="610" spans="1:15" x14ac:dyDescent="0.2">
      <c r="A610">
        <v>6096</v>
      </c>
      <c r="B610" t="s">
        <v>1279</v>
      </c>
      <c r="C610" t="s">
        <v>676</v>
      </c>
      <c r="D610" t="s">
        <v>1280</v>
      </c>
      <c r="E610" t="s">
        <v>330</v>
      </c>
      <c r="F610" t="s">
        <v>619</v>
      </c>
      <c r="G610">
        <v>32</v>
      </c>
      <c r="H610" t="s">
        <v>259</v>
      </c>
      <c r="I610" t="s">
        <v>259</v>
      </c>
      <c r="J610" t="s">
        <v>621</v>
      </c>
      <c r="K610" t="e">
        <f>INDEX(PUNT_SeasonAVG!I:I,MATCH($B610,PUNT_SeasonAVG!$I:$I,0))</f>
        <v>#N/A</v>
      </c>
      <c r="L610" t="e">
        <f>INDEX(PUNT_SeasonAVG!K:K,MATCH($B610,PUNT_SeasonAVG!$I:$I,0))</f>
        <v>#N/A</v>
      </c>
      <c r="M610" s="5" t="e">
        <f>INDEX(PUNT_SeasonAVG!B:B,MATCH($B610,PUNT_SeasonAVG!$I:$I,0))</f>
        <v>#N/A</v>
      </c>
      <c r="N610" s="5" t="e">
        <f>INDEX(PUNT_L10gamesAVG!B:B,MATCH($B610,PUNT_L10gamesAVG!$I:$I,0))</f>
        <v>#N/A</v>
      </c>
      <c r="O610" s="5" t="e">
        <f>INDEX(PUNT_L5gamesAVG!B:B,MATCH($B610,PUNT_L5gamesAVG!$I:$I,0))</f>
        <v>#N/A</v>
      </c>
    </row>
    <row r="611" spans="1:15" x14ac:dyDescent="0.2">
      <c r="A611">
        <v>6097</v>
      </c>
      <c r="B611" t="s">
        <v>1281</v>
      </c>
      <c r="C611" t="s">
        <v>646</v>
      </c>
      <c r="D611" t="s">
        <v>1282</v>
      </c>
      <c r="E611" t="s">
        <v>301</v>
      </c>
      <c r="F611" t="s">
        <v>636</v>
      </c>
      <c r="G611">
        <v>18</v>
      </c>
      <c r="H611" t="s">
        <v>258</v>
      </c>
      <c r="I611" t="s">
        <v>258</v>
      </c>
      <c r="J611" t="s">
        <v>621</v>
      </c>
      <c r="K611" t="e">
        <f>INDEX(PUNT_SeasonAVG!I:I,MATCH($B611,PUNT_SeasonAVG!$I:$I,0))</f>
        <v>#N/A</v>
      </c>
      <c r="L611" t="e">
        <f>INDEX(PUNT_SeasonAVG!K:K,MATCH($B611,PUNT_SeasonAVG!$I:$I,0))</f>
        <v>#N/A</v>
      </c>
      <c r="M611" s="5" t="e">
        <f>INDEX(PUNT_SeasonAVG!B:B,MATCH($B611,PUNT_SeasonAVG!$I:$I,0))</f>
        <v>#N/A</v>
      </c>
      <c r="N611" s="5" t="e">
        <f>INDEX(PUNT_L10gamesAVG!B:B,MATCH($B611,PUNT_L10gamesAVG!$I:$I,0))</f>
        <v>#N/A</v>
      </c>
      <c r="O611" s="5" t="e">
        <f>INDEX(PUNT_L5gamesAVG!B:B,MATCH($B611,PUNT_L5gamesAVG!$I:$I,0))</f>
        <v>#N/A</v>
      </c>
    </row>
    <row r="612" spans="1:15" x14ac:dyDescent="0.2">
      <c r="A612">
        <v>6098</v>
      </c>
      <c r="B612" t="s">
        <v>1283</v>
      </c>
      <c r="C612" t="s">
        <v>676</v>
      </c>
      <c r="D612" t="s">
        <v>624</v>
      </c>
      <c r="E612" t="s">
        <v>310</v>
      </c>
      <c r="F612" t="s">
        <v>668</v>
      </c>
      <c r="G612">
        <v>4</v>
      </c>
      <c r="H612" t="s">
        <v>258</v>
      </c>
      <c r="I612" t="s">
        <v>258</v>
      </c>
      <c r="J612" t="s">
        <v>621</v>
      </c>
      <c r="K612" t="e">
        <f>INDEX(PUNT_SeasonAVG!I:I,MATCH($B612,PUNT_SeasonAVG!$I:$I,0))</f>
        <v>#N/A</v>
      </c>
      <c r="L612" t="e">
        <f>INDEX(PUNT_SeasonAVG!K:K,MATCH($B612,PUNT_SeasonAVG!$I:$I,0))</f>
        <v>#N/A</v>
      </c>
      <c r="M612" s="5" t="e">
        <f>INDEX(PUNT_SeasonAVG!B:B,MATCH($B612,PUNT_SeasonAVG!$I:$I,0))</f>
        <v>#N/A</v>
      </c>
      <c r="N612" s="5" t="e">
        <f>INDEX(PUNT_L10gamesAVG!B:B,MATCH($B612,PUNT_L10gamesAVG!$I:$I,0))</f>
        <v>#N/A</v>
      </c>
      <c r="O612" s="5" t="e">
        <f>INDEX(PUNT_L5gamesAVG!B:B,MATCH($B612,PUNT_L5gamesAVG!$I:$I,0))</f>
        <v>#N/A</v>
      </c>
    </row>
    <row r="613" spans="1:15" x14ac:dyDescent="0.2">
      <c r="A613">
        <v>6099</v>
      </c>
      <c r="B613" t="s">
        <v>1284</v>
      </c>
      <c r="C613" t="s">
        <v>623</v>
      </c>
      <c r="D613" t="s">
        <v>1285</v>
      </c>
      <c r="E613" t="s">
        <v>333</v>
      </c>
      <c r="F613" t="s">
        <v>650</v>
      </c>
      <c r="G613">
        <v>73</v>
      </c>
      <c r="H613" t="s">
        <v>259</v>
      </c>
      <c r="I613" t="s">
        <v>259</v>
      </c>
      <c r="J613" t="s">
        <v>621</v>
      </c>
      <c r="K613" t="e">
        <f>INDEX(PUNT_SeasonAVG!I:I,MATCH($B613,PUNT_SeasonAVG!$I:$I,0))</f>
        <v>#N/A</v>
      </c>
      <c r="L613" t="e">
        <f>INDEX(PUNT_SeasonAVG!K:K,MATCH($B613,PUNT_SeasonAVG!$I:$I,0))</f>
        <v>#N/A</v>
      </c>
      <c r="M613" s="5" t="e">
        <f>INDEX(PUNT_SeasonAVG!B:B,MATCH($B613,PUNT_SeasonAVG!$I:$I,0))</f>
        <v>#N/A</v>
      </c>
      <c r="N613" s="5" t="e">
        <f>INDEX(PUNT_L10gamesAVG!B:B,MATCH($B613,PUNT_L10gamesAVG!$I:$I,0))</f>
        <v>#N/A</v>
      </c>
      <c r="O613" s="5" t="e">
        <f>INDEX(PUNT_L5gamesAVG!B:B,MATCH($B613,PUNT_L5gamesAVG!$I:$I,0))</f>
        <v>#N/A</v>
      </c>
    </row>
    <row r="614" spans="1:15" x14ac:dyDescent="0.2">
      <c r="A614">
        <v>6100</v>
      </c>
      <c r="B614" t="s">
        <v>1286</v>
      </c>
      <c r="C614" t="s">
        <v>638</v>
      </c>
      <c r="D614" t="s">
        <v>1287</v>
      </c>
      <c r="E614" t="s">
        <v>312</v>
      </c>
      <c r="F614" t="s">
        <v>694</v>
      </c>
      <c r="G614">
        <v>14</v>
      </c>
      <c r="H614" t="s">
        <v>45</v>
      </c>
      <c r="I614" t="s">
        <v>45</v>
      </c>
      <c r="J614" t="s">
        <v>621</v>
      </c>
      <c r="K614" t="e">
        <f>INDEX(PUNT_SeasonAVG!I:I,MATCH($B614,PUNT_SeasonAVG!$I:$I,0))</f>
        <v>#N/A</v>
      </c>
      <c r="L614" t="e">
        <f>INDEX(PUNT_SeasonAVG!K:K,MATCH($B614,PUNT_SeasonAVG!$I:$I,0))</f>
        <v>#N/A</v>
      </c>
      <c r="M614" s="5" t="e">
        <f>INDEX(PUNT_SeasonAVG!B:B,MATCH($B614,PUNT_SeasonAVG!$I:$I,0))</f>
        <v>#N/A</v>
      </c>
      <c r="N614" s="5" t="e">
        <f>INDEX(PUNT_L10gamesAVG!B:B,MATCH($B614,PUNT_L10gamesAVG!$I:$I,0))</f>
        <v>#N/A</v>
      </c>
      <c r="O614" s="5" t="e">
        <f>INDEX(PUNT_L5gamesAVG!B:B,MATCH($B614,PUNT_L5gamesAVG!$I:$I,0))</f>
        <v>#N/A</v>
      </c>
    </row>
    <row r="615" spans="1:15" x14ac:dyDescent="0.2">
      <c r="A615">
        <v>6101</v>
      </c>
      <c r="B615" t="s">
        <v>1288</v>
      </c>
      <c r="C615" t="s">
        <v>45</v>
      </c>
      <c r="D615" t="s">
        <v>1289</v>
      </c>
      <c r="E615" t="s">
        <v>315</v>
      </c>
      <c r="F615" t="s">
        <v>662</v>
      </c>
      <c r="G615">
        <v>11</v>
      </c>
      <c r="H615" t="s">
        <v>258</v>
      </c>
      <c r="I615" t="s">
        <v>258</v>
      </c>
      <c r="J615" t="s">
        <v>621</v>
      </c>
      <c r="K615" t="e">
        <f>INDEX(PUNT_SeasonAVG!I:I,MATCH($B615,PUNT_SeasonAVG!$I:$I,0))</f>
        <v>#N/A</v>
      </c>
      <c r="L615" t="e">
        <f>INDEX(PUNT_SeasonAVG!K:K,MATCH($B615,PUNT_SeasonAVG!$I:$I,0))</f>
        <v>#N/A</v>
      </c>
      <c r="M615" s="5" t="e">
        <f>INDEX(PUNT_SeasonAVG!B:B,MATCH($B615,PUNT_SeasonAVG!$I:$I,0))</f>
        <v>#N/A</v>
      </c>
      <c r="N615" s="5" t="e">
        <f>INDEX(PUNT_L10gamesAVG!B:B,MATCH($B615,PUNT_L10gamesAVG!$I:$I,0))</f>
        <v>#N/A</v>
      </c>
      <c r="O615" s="5" t="e">
        <f>INDEX(PUNT_L5gamesAVG!B:B,MATCH($B615,PUNT_L5gamesAVG!$I:$I,0))</f>
        <v>#N/A</v>
      </c>
    </row>
    <row r="616" spans="1:15" x14ac:dyDescent="0.2">
      <c r="A616">
        <v>6102</v>
      </c>
      <c r="B616" t="s">
        <v>1290</v>
      </c>
      <c r="C616" t="s">
        <v>741</v>
      </c>
      <c r="D616" t="s">
        <v>1291</v>
      </c>
      <c r="E616" t="s">
        <v>330</v>
      </c>
      <c r="F616" t="s">
        <v>619</v>
      </c>
      <c r="G616">
        <v>0</v>
      </c>
      <c r="H616" t="s">
        <v>258</v>
      </c>
      <c r="I616" t="s">
        <v>258</v>
      </c>
      <c r="J616" t="s">
        <v>621</v>
      </c>
      <c r="K616" t="e">
        <f>INDEX(PUNT_SeasonAVG!I:I,MATCH($B616,PUNT_SeasonAVG!$I:$I,0))</f>
        <v>#N/A</v>
      </c>
      <c r="L616" t="e">
        <f>INDEX(PUNT_SeasonAVG!K:K,MATCH($B616,PUNT_SeasonAVG!$I:$I,0))</f>
        <v>#N/A</v>
      </c>
      <c r="M616" s="5" t="e">
        <f>INDEX(PUNT_SeasonAVG!B:B,MATCH($B616,PUNT_SeasonAVG!$I:$I,0))</f>
        <v>#N/A</v>
      </c>
      <c r="N616" s="5" t="e">
        <f>INDEX(PUNT_L10gamesAVG!B:B,MATCH($B616,PUNT_L10gamesAVG!$I:$I,0))</f>
        <v>#N/A</v>
      </c>
      <c r="O616" s="5" t="e">
        <f>INDEX(PUNT_L5gamesAVG!B:B,MATCH($B616,PUNT_L5gamesAVG!$I:$I,0))</f>
        <v>#N/A</v>
      </c>
    </row>
    <row r="617" spans="1:15" x14ac:dyDescent="0.2">
      <c r="A617">
        <v>6103</v>
      </c>
      <c r="B617" t="s">
        <v>1292</v>
      </c>
      <c r="C617" t="s">
        <v>258</v>
      </c>
      <c r="D617" t="s">
        <v>1293</v>
      </c>
      <c r="E617" t="s">
        <v>303</v>
      </c>
      <c r="F617" t="s">
        <v>740</v>
      </c>
      <c r="G617">
        <v>7</v>
      </c>
      <c r="H617" t="s">
        <v>258</v>
      </c>
      <c r="I617" t="s">
        <v>258</v>
      </c>
      <c r="J617" t="s">
        <v>621</v>
      </c>
      <c r="K617" t="e">
        <f>INDEX(PUNT_SeasonAVG!I:I,MATCH($B617,PUNT_SeasonAVG!$I:$I,0))</f>
        <v>#N/A</v>
      </c>
      <c r="L617" t="e">
        <f>INDEX(PUNT_SeasonAVG!K:K,MATCH($B617,PUNT_SeasonAVG!$I:$I,0))</f>
        <v>#N/A</v>
      </c>
      <c r="M617" s="5" t="e">
        <f>INDEX(PUNT_SeasonAVG!B:B,MATCH($B617,PUNT_SeasonAVG!$I:$I,0))</f>
        <v>#N/A</v>
      </c>
      <c r="N617" s="5" t="e">
        <f>INDEX(PUNT_L10gamesAVG!B:B,MATCH($B617,PUNT_L10gamesAVG!$I:$I,0))</f>
        <v>#N/A</v>
      </c>
      <c r="O617" s="5" t="e">
        <f>INDEX(PUNT_L5gamesAVG!B:B,MATCH($B617,PUNT_L5gamesAVG!$I:$I,0))</f>
        <v>#N/A</v>
      </c>
    </row>
    <row r="618" spans="1:15" x14ac:dyDescent="0.2">
      <c r="A618">
        <v>6104</v>
      </c>
      <c r="B618" t="s">
        <v>1294</v>
      </c>
      <c r="C618" t="s">
        <v>741</v>
      </c>
      <c r="D618" t="s">
        <v>635</v>
      </c>
      <c r="E618" t="s">
        <v>303</v>
      </c>
      <c r="F618" t="s">
        <v>740</v>
      </c>
      <c r="G618">
        <v>13</v>
      </c>
      <c r="H618" t="s">
        <v>259</v>
      </c>
      <c r="I618" t="s">
        <v>259</v>
      </c>
      <c r="J618" t="s">
        <v>621</v>
      </c>
      <c r="K618" t="e">
        <f>INDEX(PUNT_SeasonAVG!I:I,MATCH($B618,PUNT_SeasonAVG!$I:$I,0))</f>
        <v>#N/A</v>
      </c>
      <c r="L618" t="e">
        <f>INDEX(PUNT_SeasonAVG!K:K,MATCH($B618,PUNT_SeasonAVG!$I:$I,0))</f>
        <v>#N/A</v>
      </c>
      <c r="M618" s="5" t="e">
        <f>INDEX(PUNT_SeasonAVG!B:B,MATCH($B618,PUNT_SeasonAVG!$I:$I,0))</f>
        <v>#N/A</v>
      </c>
      <c r="N618" s="5" t="e">
        <f>INDEX(PUNT_L10gamesAVG!B:B,MATCH($B618,PUNT_L10gamesAVG!$I:$I,0))</f>
        <v>#N/A</v>
      </c>
      <c r="O618" s="5" t="e">
        <f>INDEX(PUNT_L5gamesAVG!B:B,MATCH($B618,PUNT_L5gamesAVG!$I:$I,0))</f>
        <v>#N/A</v>
      </c>
    </row>
    <row r="619" spans="1:15" x14ac:dyDescent="0.2">
      <c r="A619">
        <v>6105</v>
      </c>
      <c r="B619" t="s">
        <v>1295</v>
      </c>
      <c r="C619" t="s">
        <v>654</v>
      </c>
      <c r="D619" t="s">
        <v>1296</v>
      </c>
      <c r="E619" t="s">
        <v>692</v>
      </c>
      <c r="F619" t="s">
        <v>35</v>
      </c>
      <c r="G619">
        <v>20</v>
      </c>
      <c r="H619" t="s">
        <v>258</v>
      </c>
      <c r="I619" t="s">
        <v>258</v>
      </c>
      <c r="J619" t="s">
        <v>621</v>
      </c>
      <c r="K619" t="e">
        <f>INDEX(PUNT_SeasonAVG!I:I,MATCH($B619,PUNT_SeasonAVG!$I:$I,0))</f>
        <v>#N/A</v>
      </c>
      <c r="L619" t="e">
        <f>INDEX(PUNT_SeasonAVG!K:K,MATCH($B619,PUNT_SeasonAVG!$I:$I,0))</f>
        <v>#N/A</v>
      </c>
      <c r="M619" s="5" t="e">
        <f>INDEX(PUNT_SeasonAVG!B:B,MATCH($B619,PUNT_SeasonAVG!$I:$I,0))</f>
        <v>#N/A</v>
      </c>
      <c r="N619" s="5" t="e">
        <f>INDEX(PUNT_L10gamesAVG!B:B,MATCH($B619,PUNT_L10gamesAVG!$I:$I,0))</f>
        <v>#N/A</v>
      </c>
      <c r="O619" s="5" t="e">
        <f>INDEX(PUNT_L5gamesAVG!B:B,MATCH($B619,PUNT_L5gamesAVG!$I:$I,0))</f>
        <v>#N/A</v>
      </c>
    </row>
    <row r="620" spans="1:15" x14ac:dyDescent="0.2">
      <c r="A620">
        <v>6106</v>
      </c>
      <c r="B620" t="s">
        <v>1297</v>
      </c>
      <c r="C620" t="s">
        <v>626</v>
      </c>
      <c r="D620" t="s">
        <v>1298</v>
      </c>
      <c r="E620" t="s">
        <v>316</v>
      </c>
      <c r="F620" t="s">
        <v>688</v>
      </c>
      <c r="G620">
        <v>8</v>
      </c>
      <c r="H620" t="s">
        <v>258</v>
      </c>
      <c r="I620" t="s">
        <v>258</v>
      </c>
      <c r="J620" t="s">
        <v>621</v>
      </c>
      <c r="K620" t="e">
        <f>INDEX(PUNT_SeasonAVG!I:I,MATCH($B620,PUNT_SeasonAVG!$I:$I,0))</f>
        <v>#N/A</v>
      </c>
      <c r="L620" t="e">
        <f>INDEX(PUNT_SeasonAVG!K:K,MATCH($B620,PUNT_SeasonAVG!$I:$I,0))</f>
        <v>#N/A</v>
      </c>
      <c r="M620" s="5" t="e">
        <f>INDEX(PUNT_SeasonAVG!B:B,MATCH($B620,PUNT_SeasonAVG!$I:$I,0))</f>
        <v>#N/A</v>
      </c>
      <c r="N620" s="5" t="e">
        <f>INDEX(PUNT_L10gamesAVG!B:B,MATCH($B620,PUNT_L10gamesAVG!$I:$I,0))</f>
        <v>#N/A</v>
      </c>
      <c r="O620" s="5" t="e">
        <f>INDEX(PUNT_L5gamesAVG!B:B,MATCH($B620,PUNT_L5gamesAVG!$I:$I,0))</f>
        <v>#N/A</v>
      </c>
    </row>
    <row r="621" spans="1:15" x14ac:dyDescent="0.2">
      <c r="A621">
        <v>6107</v>
      </c>
      <c r="B621" t="s">
        <v>1299</v>
      </c>
      <c r="C621" t="s">
        <v>657</v>
      </c>
      <c r="D621" t="s">
        <v>670</v>
      </c>
      <c r="E621" t="s">
        <v>304</v>
      </c>
      <c r="F621" t="s">
        <v>671</v>
      </c>
      <c r="G621">
        <v>57</v>
      </c>
      <c r="H621" t="s">
        <v>258</v>
      </c>
      <c r="I621" t="s">
        <v>258</v>
      </c>
      <c r="J621" t="s">
        <v>621</v>
      </c>
      <c r="K621" t="e">
        <f>INDEX(PUNT_SeasonAVG!I:I,MATCH($B621,PUNT_SeasonAVG!$I:$I,0))</f>
        <v>#N/A</v>
      </c>
      <c r="L621" t="e">
        <f>INDEX(PUNT_SeasonAVG!K:K,MATCH($B621,PUNT_SeasonAVG!$I:$I,0))</f>
        <v>#N/A</v>
      </c>
      <c r="M621" s="5" t="e">
        <f>INDEX(PUNT_SeasonAVG!B:B,MATCH($B621,PUNT_SeasonAVG!$I:$I,0))</f>
        <v>#N/A</v>
      </c>
      <c r="N621" s="5" t="e">
        <f>INDEX(PUNT_L10gamesAVG!B:B,MATCH($B621,PUNT_L10gamesAVG!$I:$I,0))</f>
        <v>#N/A</v>
      </c>
      <c r="O621" s="5" t="e">
        <f>INDEX(PUNT_L5gamesAVG!B:B,MATCH($B621,PUNT_L5gamesAVG!$I:$I,0))</f>
        <v>#N/A</v>
      </c>
    </row>
    <row r="622" spans="1:15" x14ac:dyDescent="0.2">
      <c r="A622">
        <v>6108</v>
      </c>
      <c r="B622" t="s">
        <v>1300</v>
      </c>
      <c r="C622" t="s">
        <v>648</v>
      </c>
      <c r="D622" t="s">
        <v>1301</v>
      </c>
      <c r="E622" t="s">
        <v>313</v>
      </c>
      <c r="F622" t="s">
        <v>788</v>
      </c>
      <c r="G622">
        <v>30</v>
      </c>
      <c r="H622" t="s">
        <v>259</v>
      </c>
      <c r="I622" t="s">
        <v>259</v>
      </c>
      <c r="J622" t="s">
        <v>621</v>
      </c>
      <c r="K622" t="e">
        <f>INDEX(PUNT_SeasonAVG!I:I,MATCH($B622,PUNT_SeasonAVG!$I:$I,0))</f>
        <v>#N/A</v>
      </c>
      <c r="L622" t="e">
        <f>INDEX(PUNT_SeasonAVG!K:K,MATCH($B622,PUNT_SeasonAVG!$I:$I,0))</f>
        <v>#N/A</v>
      </c>
      <c r="M622" s="5" t="e">
        <f>INDEX(PUNT_SeasonAVG!B:B,MATCH($B622,PUNT_SeasonAVG!$I:$I,0))</f>
        <v>#N/A</v>
      </c>
      <c r="N622" s="5" t="e">
        <f>INDEX(PUNT_L10gamesAVG!B:B,MATCH($B622,PUNT_L10gamesAVG!$I:$I,0))</f>
        <v>#N/A</v>
      </c>
      <c r="O622" s="5" t="e">
        <f>INDEX(PUNT_L5gamesAVG!B:B,MATCH($B622,PUNT_L5gamesAVG!$I:$I,0))</f>
        <v>#N/A</v>
      </c>
    </row>
    <row r="623" spans="1:15" x14ac:dyDescent="0.2">
      <c r="A623">
        <v>6110</v>
      </c>
      <c r="B623" t="s">
        <v>1303</v>
      </c>
      <c r="C623" t="s">
        <v>681</v>
      </c>
      <c r="D623" t="s">
        <v>635</v>
      </c>
      <c r="E623" t="s">
        <v>333</v>
      </c>
      <c r="F623" t="s">
        <v>650</v>
      </c>
      <c r="G623">
        <v>71</v>
      </c>
      <c r="H623" t="s">
        <v>258</v>
      </c>
      <c r="I623" t="s">
        <v>258</v>
      </c>
      <c r="J623" t="s">
        <v>621</v>
      </c>
      <c r="K623" t="e">
        <f>INDEX(PUNT_SeasonAVG!I:I,MATCH($B623,PUNT_SeasonAVG!$I:$I,0))</f>
        <v>#N/A</v>
      </c>
      <c r="L623" t="e">
        <f>INDEX(PUNT_SeasonAVG!K:K,MATCH($B623,PUNT_SeasonAVG!$I:$I,0))</f>
        <v>#N/A</v>
      </c>
      <c r="M623" s="5" t="e">
        <f>INDEX(PUNT_SeasonAVG!B:B,MATCH($B623,PUNT_SeasonAVG!$I:$I,0))</f>
        <v>#N/A</v>
      </c>
      <c r="N623" s="5" t="e">
        <f>INDEX(PUNT_L10gamesAVG!B:B,MATCH($B623,PUNT_L10gamesAVG!$I:$I,0))</f>
        <v>#N/A</v>
      </c>
      <c r="O623" s="5" t="e">
        <f>INDEX(PUNT_L5gamesAVG!B:B,MATCH($B623,PUNT_L5gamesAVG!$I:$I,0))</f>
        <v>#N/A</v>
      </c>
    </row>
    <row r="624" spans="1:15" x14ac:dyDescent="0.2">
      <c r="A624">
        <v>6111</v>
      </c>
      <c r="B624" t="s">
        <v>1304</v>
      </c>
      <c r="C624" t="s">
        <v>690</v>
      </c>
      <c r="D624" t="s">
        <v>1305</v>
      </c>
      <c r="E624" t="s">
        <v>300</v>
      </c>
      <c r="F624" t="s">
        <v>796</v>
      </c>
      <c r="G624">
        <v>9</v>
      </c>
      <c r="H624" t="s">
        <v>258</v>
      </c>
      <c r="I624" t="s">
        <v>258</v>
      </c>
      <c r="J624" t="s">
        <v>621</v>
      </c>
      <c r="K624" t="e">
        <f>INDEX(PUNT_SeasonAVG!I:I,MATCH($B624,PUNT_SeasonAVG!$I:$I,0))</f>
        <v>#N/A</v>
      </c>
      <c r="L624" t="e">
        <f>INDEX(PUNT_SeasonAVG!K:K,MATCH($B624,PUNT_SeasonAVG!$I:$I,0))</f>
        <v>#N/A</v>
      </c>
      <c r="M624" s="5" t="e">
        <f>INDEX(PUNT_SeasonAVG!B:B,MATCH($B624,PUNT_SeasonAVG!$I:$I,0))</f>
        <v>#N/A</v>
      </c>
      <c r="N624" s="5" t="e">
        <f>INDEX(PUNT_L10gamesAVG!B:B,MATCH($B624,PUNT_L10gamesAVG!$I:$I,0))</f>
        <v>#N/A</v>
      </c>
      <c r="O624" s="5" t="e">
        <f>INDEX(PUNT_L5gamesAVG!B:B,MATCH($B624,PUNT_L5gamesAVG!$I:$I,0))</f>
        <v>#N/A</v>
      </c>
    </row>
    <row r="625" spans="1:15" x14ac:dyDescent="0.2">
      <c r="A625">
        <v>6113</v>
      </c>
      <c r="B625" t="s">
        <v>1307</v>
      </c>
      <c r="C625" t="s">
        <v>741</v>
      </c>
      <c r="D625" t="s">
        <v>1308</v>
      </c>
      <c r="E625" t="s">
        <v>303</v>
      </c>
      <c r="F625" t="s">
        <v>740</v>
      </c>
      <c r="G625">
        <v>27</v>
      </c>
      <c r="H625" t="s">
        <v>258</v>
      </c>
      <c r="I625" t="s">
        <v>258</v>
      </c>
      <c r="J625" t="s">
        <v>621</v>
      </c>
      <c r="K625" t="e">
        <f>INDEX(PUNT_SeasonAVG!I:I,MATCH($B625,PUNT_SeasonAVG!$I:$I,0))</f>
        <v>#N/A</v>
      </c>
      <c r="L625" t="e">
        <f>INDEX(PUNT_SeasonAVG!K:K,MATCH($B625,PUNT_SeasonAVG!$I:$I,0))</f>
        <v>#N/A</v>
      </c>
      <c r="M625" s="5" t="e">
        <f>INDEX(PUNT_SeasonAVG!B:B,MATCH($B625,PUNT_SeasonAVG!$I:$I,0))</f>
        <v>#N/A</v>
      </c>
      <c r="N625" s="5" t="e">
        <f>INDEX(PUNT_L10gamesAVG!B:B,MATCH($B625,PUNT_L10gamesAVG!$I:$I,0))</f>
        <v>#N/A</v>
      </c>
      <c r="O625" s="5" t="e">
        <f>INDEX(PUNT_L5gamesAVG!B:B,MATCH($B625,PUNT_L5gamesAVG!$I:$I,0))</f>
        <v>#N/A</v>
      </c>
    </row>
    <row r="626" spans="1:15" x14ac:dyDescent="0.2">
      <c r="A626">
        <v>6115</v>
      </c>
      <c r="B626" t="s">
        <v>1310</v>
      </c>
      <c r="C626" t="s">
        <v>623</v>
      </c>
      <c r="D626" t="s">
        <v>677</v>
      </c>
      <c r="E626" t="s">
        <v>295</v>
      </c>
      <c r="F626" t="s">
        <v>42</v>
      </c>
      <c r="G626">
        <v>19</v>
      </c>
      <c r="H626" t="s">
        <v>259</v>
      </c>
      <c r="I626" t="s">
        <v>259</v>
      </c>
      <c r="J626" t="s">
        <v>621</v>
      </c>
      <c r="K626" t="e">
        <f>INDEX(PUNT_SeasonAVG!I:I,MATCH($B626,PUNT_SeasonAVG!$I:$I,0))</f>
        <v>#N/A</v>
      </c>
      <c r="L626" t="e">
        <f>INDEX(PUNT_SeasonAVG!K:K,MATCH($B626,PUNT_SeasonAVG!$I:$I,0))</f>
        <v>#N/A</v>
      </c>
      <c r="M626" s="5" t="e">
        <f>INDEX(PUNT_SeasonAVG!B:B,MATCH($B626,PUNT_SeasonAVG!$I:$I,0))</f>
        <v>#N/A</v>
      </c>
      <c r="N626" s="5" t="e">
        <f>INDEX(PUNT_L10gamesAVG!B:B,MATCH($B626,PUNT_L10gamesAVG!$I:$I,0))</f>
        <v>#N/A</v>
      </c>
      <c r="O626" s="5" t="e">
        <f>INDEX(PUNT_L5gamesAVG!B:B,MATCH($B626,PUNT_L5gamesAVG!$I:$I,0))</f>
        <v>#N/A</v>
      </c>
    </row>
    <row r="627" spans="1:15" x14ac:dyDescent="0.2">
      <c r="A627">
        <v>6116</v>
      </c>
      <c r="B627" t="s">
        <v>1311</v>
      </c>
      <c r="C627" t="s">
        <v>1064</v>
      </c>
      <c r="D627" t="s">
        <v>1312</v>
      </c>
      <c r="E627" t="s">
        <v>313</v>
      </c>
      <c r="F627" t="s">
        <v>788</v>
      </c>
      <c r="G627">
        <v>26</v>
      </c>
      <c r="H627" t="s">
        <v>259</v>
      </c>
      <c r="I627" t="s">
        <v>259</v>
      </c>
      <c r="J627" t="s">
        <v>621</v>
      </c>
      <c r="K627" t="e">
        <f>INDEX(PUNT_SeasonAVG!I:I,MATCH($B627,PUNT_SeasonAVG!$I:$I,0))</f>
        <v>#N/A</v>
      </c>
      <c r="L627" t="e">
        <f>INDEX(PUNT_SeasonAVG!K:K,MATCH($B627,PUNT_SeasonAVG!$I:$I,0))</f>
        <v>#N/A</v>
      </c>
      <c r="M627" s="5" t="e">
        <f>INDEX(PUNT_SeasonAVG!B:B,MATCH($B627,PUNT_SeasonAVG!$I:$I,0))</f>
        <v>#N/A</v>
      </c>
      <c r="N627" s="5" t="e">
        <f>INDEX(PUNT_L10gamesAVG!B:B,MATCH($B627,PUNT_L10gamesAVG!$I:$I,0))</f>
        <v>#N/A</v>
      </c>
      <c r="O627" s="5" t="e">
        <f>INDEX(PUNT_L5gamesAVG!B:B,MATCH($B627,PUNT_L5gamesAVG!$I:$I,0))</f>
        <v>#N/A</v>
      </c>
    </row>
    <row r="628" spans="1:15" x14ac:dyDescent="0.2">
      <c r="A628">
        <v>6117</v>
      </c>
      <c r="B628" t="s">
        <v>1313</v>
      </c>
      <c r="C628" t="s">
        <v>626</v>
      </c>
      <c r="D628" t="s">
        <v>1314</v>
      </c>
      <c r="E628" t="s">
        <v>321</v>
      </c>
      <c r="F628" t="s">
        <v>718</v>
      </c>
      <c r="G628">
        <v>33</v>
      </c>
      <c r="H628" t="s">
        <v>258</v>
      </c>
      <c r="I628" t="s">
        <v>258</v>
      </c>
      <c r="J628" t="s">
        <v>621</v>
      </c>
      <c r="K628" t="e">
        <f>INDEX(PUNT_SeasonAVG!I:I,MATCH($B628,PUNT_SeasonAVG!$I:$I,0))</f>
        <v>#N/A</v>
      </c>
      <c r="L628" t="e">
        <f>INDEX(PUNT_SeasonAVG!K:K,MATCH($B628,PUNT_SeasonAVG!$I:$I,0))</f>
        <v>#N/A</v>
      </c>
      <c r="M628" s="5" t="e">
        <f>INDEX(PUNT_SeasonAVG!B:B,MATCH($B628,PUNT_SeasonAVG!$I:$I,0))</f>
        <v>#N/A</v>
      </c>
      <c r="N628" s="5" t="e">
        <f>INDEX(PUNT_L10gamesAVG!B:B,MATCH($B628,PUNT_L10gamesAVG!$I:$I,0))</f>
        <v>#N/A</v>
      </c>
      <c r="O628" s="5" t="e">
        <f>INDEX(PUNT_L5gamesAVG!B:B,MATCH($B628,PUNT_L5gamesAVG!$I:$I,0))</f>
        <v>#N/A</v>
      </c>
    </row>
    <row r="629" spans="1:15" x14ac:dyDescent="0.2">
      <c r="A629">
        <v>6118</v>
      </c>
      <c r="B629" t="s">
        <v>1315</v>
      </c>
      <c r="C629" t="s">
        <v>623</v>
      </c>
      <c r="D629" t="s">
        <v>879</v>
      </c>
      <c r="E629" t="s">
        <v>333</v>
      </c>
      <c r="F629" t="s">
        <v>650</v>
      </c>
      <c r="G629">
        <v>20</v>
      </c>
      <c r="H629" t="s">
        <v>258</v>
      </c>
      <c r="I629" t="s">
        <v>258</v>
      </c>
      <c r="J629" t="s">
        <v>621</v>
      </c>
      <c r="K629" t="e">
        <f>INDEX(PUNT_SeasonAVG!I:I,MATCH($B629,PUNT_SeasonAVG!$I:$I,0))</f>
        <v>#N/A</v>
      </c>
      <c r="L629" t="e">
        <f>INDEX(PUNT_SeasonAVG!K:K,MATCH($B629,PUNT_SeasonAVG!$I:$I,0))</f>
        <v>#N/A</v>
      </c>
      <c r="M629" s="5" t="e">
        <f>INDEX(PUNT_SeasonAVG!B:B,MATCH($B629,PUNT_SeasonAVG!$I:$I,0))</f>
        <v>#N/A</v>
      </c>
      <c r="N629" s="5" t="e">
        <f>INDEX(PUNT_L10gamesAVG!B:B,MATCH($B629,PUNT_L10gamesAVG!$I:$I,0))</f>
        <v>#N/A</v>
      </c>
      <c r="O629" s="5" t="e">
        <f>INDEX(PUNT_L5gamesAVG!B:B,MATCH($B629,PUNT_L5gamesAVG!$I:$I,0))</f>
        <v>#N/A</v>
      </c>
    </row>
    <row r="630" spans="1:15" x14ac:dyDescent="0.2">
      <c r="A630">
        <v>6120</v>
      </c>
      <c r="B630" t="s">
        <v>1317</v>
      </c>
      <c r="C630" t="s">
        <v>623</v>
      </c>
      <c r="D630" t="s">
        <v>960</v>
      </c>
      <c r="E630" t="s">
        <v>321</v>
      </c>
      <c r="F630" t="s">
        <v>718</v>
      </c>
      <c r="G630">
        <v>8</v>
      </c>
      <c r="H630" t="s">
        <v>258</v>
      </c>
      <c r="I630" t="s">
        <v>258</v>
      </c>
      <c r="J630" t="s">
        <v>621</v>
      </c>
      <c r="K630" t="e">
        <f>INDEX(PUNT_SeasonAVG!I:I,MATCH($B630,PUNT_SeasonAVG!$I:$I,0))</f>
        <v>#N/A</v>
      </c>
      <c r="L630" t="e">
        <f>INDEX(PUNT_SeasonAVG!K:K,MATCH($B630,PUNT_SeasonAVG!$I:$I,0))</f>
        <v>#N/A</v>
      </c>
      <c r="M630" s="5" t="e">
        <f>INDEX(PUNT_SeasonAVG!B:B,MATCH($B630,PUNT_SeasonAVG!$I:$I,0))</f>
        <v>#N/A</v>
      </c>
      <c r="N630" s="5" t="e">
        <f>INDEX(PUNT_L10gamesAVG!B:B,MATCH($B630,PUNT_L10gamesAVG!$I:$I,0))</f>
        <v>#N/A</v>
      </c>
      <c r="O630" s="5" t="e">
        <f>INDEX(PUNT_L5gamesAVG!B:B,MATCH($B630,PUNT_L5gamesAVG!$I:$I,0))</f>
        <v>#N/A</v>
      </c>
    </row>
    <row r="631" spans="1:15" x14ac:dyDescent="0.2">
      <c r="A631">
        <v>6122</v>
      </c>
      <c r="B631" t="s">
        <v>1319</v>
      </c>
      <c r="C631" t="s">
        <v>623</v>
      </c>
      <c r="D631" t="s">
        <v>1320</v>
      </c>
      <c r="E631" t="s">
        <v>297</v>
      </c>
      <c r="F631" t="s">
        <v>678</v>
      </c>
      <c r="G631">
        <v>10</v>
      </c>
      <c r="H631" t="s">
        <v>258</v>
      </c>
      <c r="I631" t="s">
        <v>258</v>
      </c>
      <c r="J631" t="s">
        <v>621</v>
      </c>
      <c r="K631" t="e">
        <f>INDEX(PUNT_SeasonAVG!I:I,MATCH($B631,PUNT_SeasonAVG!$I:$I,0))</f>
        <v>#N/A</v>
      </c>
      <c r="L631" t="e">
        <f>INDEX(PUNT_SeasonAVG!K:K,MATCH($B631,PUNT_SeasonAVG!$I:$I,0))</f>
        <v>#N/A</v>
      </c>
      <c r="M631" s="5" t="e">
        <f>INDEX(PUNT_SeasonAVG!B:B,MATCH($B631,PUNT_SeasonAVG!$I:$I,0))</f>
        <v>#N/A</v>
      </c>
      <c r="N631" s="5" t="e">
        <f>INDEX(PUNT_L10gamesAVG!B:B,MATCH($B631,PUNT_L10gamesAVG!$I:$I,0))</f>
        <v>#N/A</v>
      </c>
      <c r="O631" s="5" t="e">
        <f>INDEX(PUNT_L5gamesAVG!B:B,MATCH($B631,PUNT_L5gamesAVG!$I:$I,0))</f>
        <v>#N/A</v>
      </c>
    </row>
    <row r="632" spans="1:15" x14ac:dyDescent="0.2">
      <c r="A632">
        <v>6123</v>
      </c>
      <c r="B632" t="s">
        <v>1321</v>
      </c>
      <c r="C632" t="s">
        <v>623</v>
      </c>
      <c r="D632" t="s">
        <v>1322</v>
      </c>
      <c r="E632" t="s">
        <v>297</v>
      </c>
      <c r="F632" t="s">
        <v>678</v>
      </c>
      <c r="G632">
        <v>31</v>
      </c>
      <c r="H632" t="s">
        <v>258</v>
      </c>
      <c r="I632" t="s">
        <v>258</v>
      </c>
      <c r="J632" t="s">
        <v>621</v>
      </c>
      <c r="K632" t="e">
        <f>INDEX(PUNT_SeasonAVG!I:I,MATCH($B632,PUNT_SeasonAVG!$I:$I,0))</f>
        <v>#N/A</v>
      </c>
      <c r="L632" t="e">
        <f>INDEX(PUNT_SeasonAVG!K:K,MATCH($B632,PUNT_SeasonAVG!$I:$I,0))</f>
        <v>#N/A</v>
      </c>
      <c r="M632" s="5" t="e">
        <f>INDEX(PUNT_SeasonAVG!B:B,MATCH($B632,PUNT_SeasonAVG!$I:$I,0))</f>
        <v>#N/A</v>
      </c>
      <c r="N632" s="5" t="e">
        <f>INDEX(PUNT_L10gamesAVG!B:B,MATCH($B632,PUNT_L10gamesAVG!$I:$I,0))</f>
        <v>#N/A</v>
      </c>
      <c r="O632" s="5" t="e">
        <f>INDEX(PUNT_L5gamesAVG!B:B,MATCH($B632,PUNT_L5gamesAVG!$I:$I,0))</f>
        <v>#N/A</v>
      </c>
    </row>
    <row r="633" spans="1:15" x14ac:dyDescent="0.2">
      <c r="A633">
        <v>6124</v>
      </c>
      <c r="B633" t="s">
        <v>1323</v>
      </c>
      <c r="C633" t="s">
        <v>623</v>
      </c>
      <c r="D633" t="s">
        <v>1324</v>
      </c>
      <c r="E633" t="s">
        <v>304</v>
      </c>
      <c r="F633" t="s">
        <v>671</v>
      </c>
      <c r="G633">
        <v>55</v>
      </c>
      <c r="H633" t="s">
        <v>258</v>
      </c>
      <c r="I633" t="s">
        <v>258</v>
      </c>
      <c r="J633" t="s">
        <v>621</v>
      </c>
      <c r="K633" t="e">
        <f>INDEX(PUNT_SeasonAVG!I:I,MATCH($B633,PUNT_SeasonAVG!$I:$I,0))</f>
        <v>#N/A</v>
      </c>
      <c r="L633" t="e">
        <f>INDEX(PUNT_SeasonAVG!K:K,MATCH($B633,PUNT_SeasonAVG!$I:$I,0))</f>
        <v>#N/A</v>
      </c>
      <c r="M633" s="5" t="e">
        <f>INDEX(PUNT_SeasonAVG!B:B,MATCH($B633,PUNT_SeasonAVG!$I:$I,0))</f>
        <v>#N/A</v>
      </c>
      <c r="N633" s="5" t="e">
        <f>INDEX(PUNT_L10gamesAVG!B:B,MATCH($B633,PUNT_L10gamesAVG!$I:$I,0))</f>
        <v>#N/A</v>
      </c>
      <c r="O633" s="5" t="e">
        <f>INDEX(PUNT_L5gamesAVG!B:B,MATCH($B633,PUNT_L5gamesAVG!$I:$I,0))</f>
        <v>#N/A</v>
      </c>
    </row>
    <row r="634" spans="1:15" x14ac:dyDescent="0.2">
      <c r="A634">
        <v>6125</v>
      </c>
      <c r="B634" t="s">
        <v>1325</v>
      </c>
      <c r="C634" t="s">
        <v>646</v>
      </c>
      <c r="D634" t="s">
        <v>670</v>
      </c>
      <c r="E634" t="s">
        <v>297</v>
      </c>
      <c r="F634" t="s">
        <v>678</v>
      </c>
      <c r="G634">
        <v>11</v>
      </c>
      <c r="H634" t="s">
        <v>259</v>
      </c>
      <c r="I634" t="s">
        <v>259</v>
      </c>
      <c r="J634" t="s">
        <v>621</v>
      </c>
      <c r="K634" t="e">
        <f>INDEX(PUNT_SeasonAVG!I:I,MATCH($B634,PUNT_SeasonAVG!$I:$I,0))</f>
        <v>#N/A</v>
      </c>
      <c r="L634" t="e">
        <f>INDEX(PUNT_SeasonAVG!K:K,MATCH($B634,PUNT_SeasonAVG!$I:$I,0))</f>
        <v>#N/A</v>
      </c>
      <c r="M634" s="5" t="e">
        <f>INDEX(PUNT_SeasonAVG!B:B,MATCH($B634,PUNT_SeasonAVG!$I:$I,0))</f>
        <v>#N/A</v>
      </c>
      <c r="N634" s="5" t="e">
        <f>INDEX(PUNT_L10gamesAVG!B:B,MATCH($B634,PUNT_L10gamesAVG!$I:$I,0))</f>
        <v>#N/A</v>
      </c>
      <c r="O634" s="5" t="e">
        <f>INDEX(PUNT_L5gamesAVG!B:B,MATCH($B634,PUNT_L5gamesAVG!$I:$I,0))</f>
        <v>#N/A</v>
      </c>
    </row>
    <row r="635" spans="1:15" x14ac:dyDescent="0.2">
      <c r="A635">
        <v>6126</v>
      </c>
      <c r="B635" t="s">
        <v>1326</v>
      </c>
      <c r="C635" t="s">
        <v>686</v>
      </c>
      <c r="D635" t="s">
        <v>1327</v>
      </c>
      <c r="E635" t="s">
        <v>297</v>
      </c>
      <c r="F635" t="s">
        <v>678</v>
      </c>
      <c r="G635">
        <v>21</v>
      </c>
      <c r="H635" t="s">
        <v>259</v>
      </c>
      <c r="I635" t="s">
        <v>259</v>
      </c>
      <c r="J635" t="s">
        <v>621</v>
      </c>
      <c r="K635" t="e">
        <f>INDEX(PUNT_SeasonAVG!I:I,MATCH($B635,PUNT_SeasonAVG!$I:$I,0))</f>
        <v>#N/A</v>
      </c>
      <c r="L635" t="e">
        <f>INDEX(PUNT_SeasonAVG!K:K,MATCH($B635,PUNT_SeasonAVG!$I:$I,0))</f>
        <v>#N/A</v>
      </c>
      <c r="M635" s="5" t="e">
        <f>INDEX(PUNT_SeasonAVG!B:B,MATCH($B635,PUNT_SeasonAVG!$I:$I,0))</f>
        <v>#N/A</v>
      </c>
      <c r="N635" s="5" t="e">
        <f>INDEX(PUNT_L10gamesAVG!B:B,MATCH($B635,PUNT_L10gamesAVG!$I:$I,0))</f>
        <v>#N/A</v>
      </c>
      <c r="O635" s="5" t="e">
        <f>INDEX(PUNT_L5gamesAVG!B:B,MATCH($B635,PUNT_L5gamesAVG!$I:$I,0))</f>
        <v>#N/A</v>
      </c>
    </row>
    <row r="636" spans="1:15" x14ac:dyDescent="0.2">
      <c r="A636">
        <v>6127</v>
      </c>
      <c r="B636" t="s">
        <v>1328</v>
      </c>
      <c r="C636" t="s">
        <v>741</v>
      </c>
      <c r="D636" t="s">
        <v>1329</v>
      </c>
      <c r="E636" t="s">
        <v>333</v>
      </c>
      <c r="F636" t="s">
        <v>650</v>
      </c>
      <c r="G636">
        <v>50</v>
      </c>
      <c r="H636" t="s">
        <v>259</v>
      </c>
      <c r="I636" t="s">
        <v>259</v>
      </c>
      <c r="J636" t="s">
        <v>621</v>
      </c>
      <c r="K636" t="e">
        <f>INDEX(PUNT_SeasonAVG!I:I,MATCH($B636,PUNT_SeasonAVG!$I:$I,0))</f>
        <v>#N/A</v>
      </c>
      <c r="L636" t="e">
        <f>INDEX(PUNT_SeasonAVG!K:K,MATCH($B636,PUNT_SeasonAVG!$I:$I,0))</f>
        <v>#N/A</v>
      </c>
      <c r="M636" s="5" t="e">
        <f>INDEX(PUNT_SeasonAVG!B:B,MATCH($B636,PUNT_SeasonAVG!$I:$I,0))</f>
        <v>#N/A</v>
      </c>
      <c r="N636" s="5" t="e">
        <f>INDEX(PUNT_L10gamesAVG!B:B,MATCH($B636,PUNT_L10gamesAVG!$I:$I,0))</f>
        <v>#N/A</v>
      </c>
      <c r="O636" s="5" t="e">
        <f>INDEX(PUNT_L5gamesAVG!B:B,MATCH($B636,PUNT_L5gamesAVG!$I:$I,0))</f>
        <v>#N/A</v>
      </c>
    </row>
    <row r="637" spans="1:15" x14ac:dyDescent="0.2">
      <c r="A637">
        <v>6128</v>
      </c>
      <c r="B637" t="s">
        <v>1330</v>
      </c>
      <c r="C637" t="s">
        <v>741</v>
      </c>
      <c r="D637" t="s">
        <v>1331</v>
      </c>
      <c r="E637" t="s">
        <v>304</v>
      </c>
      <c r="F637" t="s">
        <v>671</v>
      </c>
      <c r="G637">
        <v>20</v>
      </c>
      <c r="H637" t="s">
        <v>259</v>
      </c>
      <c r="I637" t="s">
        <v>259</v>
      </c>
      <c r="J637" t="s">
        <v>621</v>
      </c>
      <c r="K637" t="e">
        <f>INDEX(PUNT_SeasonAVG!I:I,MATCH($B637,PUNT_SeasonAVG!$I:$I,0))</f>
        <v>#N/A</v>
      </c>
      <c r="L637" t="e">
        <f>INDEX(PUNT_SeasonAVG!K:K,MATCH($B637,PUNT_SeasonAVG!$I:$I,0))</f>
        <v>#N/A</v>
      </c>
      <c r="M637" s="5" t="e">
        <f>INDEX(PUNT_SeasonAVG!B:B,MATCH($B637,PUNT_SeasonAVG!$I:$I,0))</f>
        <v>#N/A</v>
      </c>
      <c r="N637" s="5" t="e">
        <f>INDEX(PUNT_L10gamesAVG!B:B,MATCH($B637,PUNT_L10gamesAVG!$I:$I,0))</f>
        <v>#N/A</v>
      </c>
      <c r="O637" s="5" t="e">
        <f>INDEX(PUNT_L5gamesAVG!B:B,MATCH($B637,PUNT_L5gamesAVG!$I:$I,0))</f>
        <v>#N/A</v>
      </c>
    </row>
    <row r="638" spans="1:15" x14ac:dyDescent="0.2">
      <c r="A638">
        <v>6129</v>
      </c>
      <c r="B638" t="s">
        <v>1332</v>
      </c>
      <c r="C638" t="s">
        <v>623</v>
      </c>
      <c r="D638" t="s">
        <v>1333</v>
      </c>
      <c r="E638" t="s">
        <v>307</v>
      </c>
      <c r="F638" t="s">
        <v>745</v>
      </c>
      <c r="G638">
        <v>6</v>
      </c>
      <c r="H638" t="s">
        <v>258</v>
      </c>
      <c r="I638" t="s">
        <v>258</v>
      </c>
      <c r="J638" t="s">
        <v>621</v>
      </c>
      <c r="K638" t="e">
        <f>INDEX(PUNT_SeasonAVG!I:I,MATCH($B638,PUNT_SeasonAVG!$I:$I,0))</f>
        <v>#N/A</v>
      </c>
      <c r="L638" t="e">
        <f>INDEX(PUNT_SeasonAVG!K:K,MATCH($B638,PUNT_SeasonAVG!$I:$I,0))</f>
        <v>#N/A</v>
      </c>
      <c r="M638" s="5" t="e">
        <f>INDEX(PUNT_SeasonAVG!B:B,MATCH($B638,PUNT_SeasonAVG!$I:$I,0))</f>
        <v>#N/A</v>
      </c>
      <c r="N638" s="5" t="e">
        <f>INDEX(PUNT_L10gamesAVG!B:B,MATCH($B638,PUNT_L10gamesAVG!$I:$I,0))</f>
        <v>#N/A</v>
      </c>
      <c r="O638" s="5" t="e">
        <f>INDEX(PUNT_L5gamesAVG!B:B,MATCH($B638,PUNT_L5gamesAVG!$I:$I,0))</f>
        <v>#N/A</v>
      </c>
    </row>
    <row r="639" spans="1:15" x14ac:dyDescent="0.2">
      <c r="A639">
        <v>6130</v>
      </c>
      <c r="B639" t="s">
        <v>1334</v>
      </c>
      <c r="C639" t="s">
        <v>623</v>
      </c>
      <c r="D639" t="s">
        <v>1335</v>
      </c>
      <c r="E639" t="s">
        <v>307</v>
      </c>
      <c r="F639" t="s">
        <v>745</v>
      </c>
      <c r="G639">
        <v>3</v>
      </c>
      <c r="H639" t="s">
        <v>258</v>
      </c>
      <c r="I639" t="s">
        <v>258</v>
      </c>
      <c r="J639" t="s">
        <v>621</v>
      </c>
      <c r="K639" t="e">
        <f>INDEX(PUNT_SeasonAVG!I:I,MATCH($B639,PUNT_SeasonAVG!$I:$I,0))</f>
        <v>#N/A</v>
      </c>
      <c r="L639" t="e">
        <f>INDEX(PUNT_SeasonAVG!K:K,MATCH($B639,PUNT_SeasonAVG!$I:$I,0))</f>
        <v>#N/A</v>
      </c>
      <c r="M639" s="5" t="e">
        <f>INDEX(PUNT_SeasonAVG!B:B,MATCH($B639,PUNT_SeasonAVG!$I:$I,0))</f>
        <v>#N/A</v>
      </c>
      <c r="N639" s="5" t="e">
        <f>INDEX(PUNT_L10gamesAVG!B:B,MATCH($B639,PUNT_L10gamesAVG!$I:$I,0))</f>
        <v>#N/A</v>
      </c>
      <c r="O639" s="5" t="e">
        <f>INDEX(PUNT_L5gamesAVG!B:B,MATCH($B639,PUNT_L5gamesAVG!$I:$I,0))</f>
        <v>#N/A</v>
      </c>
    </row>
    <row r="640" spans="1:15" x14ac:dyDescent="0.2">
      <c r="A640">
        <v>6131</v>
      </c>
      <c r="B640" t="s">
        <v>1336</v>
      </c>
      <c r="C640" t="s">
        <v>666</v>
      </c>
      <c r="D640" t="s">
        <v>1337</v>
      </c>
      <c r="E640" t="s">
        <v>692</v>
      </c>
      <c r="F640" t="s">
        <v>35</v>
      </c>
      <c r="G640">
        <v>31</v>
      </c>
      <c r="H640" t="s">
        <v>45</v>
      </c>
      <c r="I640" t="s">
        <v>45</v>
      </c>
      <c r="J640" t="s">
        <v>621</v>
      </c>
      <c r="K640" t="e">
        <f>INDEX(PUNT_SeasonAVG!I:I,MATCH($B640,PUNT_SeasonAVG!$I:$I,0))</f>
        <v>#N/A</v>
      </c>
      <c r="L640" t="e">
        <f>INDEX(PUNT_SeasonAVG!K:K,MATCH($B640,PUNT_SeasonAVG!$I:$I,0))</f>
        <v>#N/A</v>
      </c>
      <c r="M640" s="5" t="e">
        <f>INDEX(PUNT_SeasonAVG!B:B,MATCH($B640,PUNT_SeasonAVG!$I:$I,0))</f>
        <v>#N/A</v>
      </c>
      <c r="N640" s="5" t="e">
        <f>INDEX(PUNT_L10gamesAVG!B:B,MATCH($B640,PUNT_L10gamesAVG!$I:$I,0))</f>
        <v>#N/A</v>
      </c>
      <c r="O640" s="5" t="e">
        <f>INDEX(PUNT_L5gamesAVG!B:B,MATCH($B640,PUNT_L5gamesAVG!$I:$I,0))</f>
        <v>#N/A</v>
      </c>
    </row>
    <row r="641" spans="1:15" x14ac:dyDescent="0.2">
      <c r="A641">
        <v>6134</v>
      </c>
      <c r="B641" t="s">
        <v>1340</v>
      </c>
      <c r="C641" t="s">
        <v>638</v>
      </c>
      <c r="D641" t="s">
        <v>1341</v>
      </c>
      <c r="E641" t="s">
        <v>306</v>
      </c>
      <c r="F641" t="s">
        <v>715</v>
      </c>
      <c r="G641">
        <v>7</v>
      </c>
      <c r="H641" t="s">
        <v>259</v>
      </c>
      <c r="I641" t="s">
        <v>259</v>
      </c>
      <c r="J641" t="s">
        <v>621</v>
      </c>
      <c r="K641" t="e">
        <f>INDEX(PUNT_SeasonAVG!I:I,MATCH($B641,PUNT_SeasonAVG!$I:$I,0))</f>
        <v>#N/A</v>
      </c>
      <c r="L641" t="e">
        <f>INDEX(PUNT_SeasonAVG!K:K,MATCH($B641,PUNT_SeasonAVG!$I:$I,0))</f>
        <v>#N/A</v>
      </c>
      <c r="M641" s="5" t="e">
        <f>INDEX(PUNT_SeasonAVG!B:B,MATCH($B641,PUNT_SeasonAVG!$I:$I,0))</f>
        <v>#N/A</v>
      </c>
      <c r="N641" s="5" t="e">
        <f>INDEX(PUNT_L10gamesAVG!B:B,MATCH($B641,PUNT_L10gamesAVG!$I:$I,0))</f>
        <v>#N/A</v>
      </c>
      <c r="O641" s="5" t="e">
        <f>INDEX(PUNT_L5gamesAVG!B:B,MATCH($B641,PUNT_L5gamesAVG!$I:$I,0))</f>
        <v>#N/A</v>
      </c>
    </row>
    <row r="642" spans="1:15" x14ac:dyDescent="0.2">
      <c r="A642">
        <v>6135</v>
      </c>
      <c r="B642" t="s">
        <v>1342</v>
      </c>
      <c r="C642" t="s">
        <v>623</v>
      </c>
      <c r="D642" t="s">
        <v>1042</v>
      </c>
      <c r="E642" t="s">
        <v>301</v>
      </c>
      <c r="F642" t="s">
        <v>636</v>
      </c>
      <c r="G642">
        <v>24</v>
      </c>
      <c r="H642" t="s">
        <v>45</v>
      </c>
      <c r="I642" t="s">
        <v>45</v>
      </c>
      <c r="J642" t="s">
        <v>621</v>
      </c>
      <c r="K642" t="e">
        <f>INDEX(PUNT_SeasonAVG!I:I,MATCH($B642,PUNT_SeasonAVG!$I:$I,0))</f>
        <v>#N/A</v>
      </c>
      <c r="L642" t="e">
        <f>INDEX(PUNT_SeasonAVG!K:K,MATCH($B642,PUNT_SeasonAVG!$I:$I,0))</f>
        <v>#N/A</v>
      </c>
      <c r="M642" s="5" t="e">
        <f>INDEX(PUNT_SeasonAVG!B:B,MATCH($B642,PUNT_SeasonAVG!$I:$I,0))</f>
        <v>#N/A</v>
      </c>
      <c r="N642" s="5" t="e">
        <f>INDEX(PUNT_L10gamesAVG!B:B,MATCH($B642,PUNT_L10gamesAVG!$I:$I,0))</f>
        <v>#N/A</v>
      </c>
      <c r="O642" s="5" t="e">
        <f>INDEX(PUNT_L5gamesAVG!B:B,MATCH($B642,PUNT_L5gamesAVG!$I:$I,0))</f>
        <v>#N/A</v>
      </c>
    </row>
    <row r="643" spans="1:15" x14ac:dyDescent="0.2">
      <c r="A643">
        <v>6136</v>
      </c>
      <c r="B643" t="s">
        <v>1343</v>
      </c>
      <c r="C643" t="s">
        <v>648</v>
      </c>
      <c r="D643" t="s">
        <v>1126</v>
      </c>
      <c r="E643" t="s">
        <v>301</v>
      </c>
      <c r="F643" t="s">
        <v>636</v>
      </c>
      <c r="G643">
        <v>12</v>
      </c>
      <c r="H643" t="s">
        <v>258</v>
      </c>
      <c r="I643" t="s">
        <v>258</v>
      </c>
      <c r="J643" t="s">
        <v>621</v>
      </c>
      <c r="K643" t="e">
        <f>INDEX(PUNT_SeasonAVG!I:I,MATCH($B643,PUNT_SeasonAVG!$I:$I,0))</f>
        <v>#N/A</v>
      </c>
      <c r="L643" t="e">
        <f>INDEX(PUNT_SeasonAVG!K:K,MATCH($B643,PUNT_SeasonAVG!$I:$I,0))</f>
        <v>#N/A</v>
      </c>
      <c r="M643" s="5" t="e">
        <f>INDEX(PUNT_SeasonAVG!B:B,MATCH($B643,PUNT_SeasonAVG!$I:$I,0))</f>
        <v>#N/A</v>
      </c>
      <c r="N643" s="5" t="e">
        <f>INDEX(PUNT_L10gamesAVG!B:B,MATCH($B643,PUNT_L10gamesAVG!$I:$I,0))</f>
        <v>#N/A</v>
      </c>
      <c r="O643" s="5" t="e">
        <f>INDEX(PUNT_L5gamesAVG!B:B,MATCH($B643,PUNT_L5gamesAVG!$I:$I,0))</f>
        <v>#N/A</v>
      </c>
    </row>
    <row r="644" spans="1:15" x14ac:dyDescent="0.2">
      <c r="A644">
        <v>6137</v>
      </c>
      <c r="B644" t="s">
        <v>1344</v>
      </c>
      <c r="C644" t="s">
        <v>623</v>
      </c>
      <c r="D644" t="s">
        <v>1345</v>
      </c>
      <c r="E644" t="s">
        <v>692</v>
      </c>
      <c r="F644" t="s">
        <v>35</v>
      </c>
      <c r="G644">
        <v>63</v>
      </c>
      <c r="H644" t="s">
        <v>258</v>
      </c>
      <c r="I644" t="s">
        <v>258</v>
      </c>
      <c r="J644" t="s">
        <v>621</v>
      </c>
      <c r="K644" t="e">
        <f>INDEX(PUNT_SeasonAVG!I:I,MATCH($B644,PUNT_SeasonAVG!$I:$I,0))</f>
        <v>#N/A</v>
      </c>
      <c r="L644" t="e">
        <f>INDEX(PUNT_SeasonAVG!K:K,MATCH($B644,PUNT_SeasonAVG!$I:$I,0))</f>
        <v>#N/A</v>
      </c>
      <c r="M644" s="5" t="e">
        <f>INDEX(PUNT_SeasonAVG!B:B,MATCH($B644,PUNT_SeasonAVG!$I:$I,0))</f>
        <v>#N/A</v>
      </c>
      <c r="N644" s="5" t="e">
        <f>INDEX(PUNT_L10gamesAVG!B:B,MATCH($B644,PUNT_L10gamesAVG!$I:$I,0))</f>
        <v>#N/A</v>
      </c>
      <c r="O644" s="5" t="e">
        <f>INDEX(PUNT_L5gamesAVG!B:B,MATCH($B644,PUNT_L5gamesAVG!$I:$I,0))</f>
        <v>#N/A</v>
      </c>
    </row>
    <row r="645" spans="1:15" x14ac:dyDescent="0.2">
      <c r="A645">
        <v>6138</v>
      </c>
      <c r="B645" t="s">
        <v>1346</v>
      </c>
      <c r="C645" t="s">
        <v>638</v>
      </c>
      <c r="D645" t="s">
        <v>1244</v>
      </c>
      <c r="E645" t="s">
        <v>313</v>
      </c>
      <c r="F645" t="s">
        <v>788</v>
      </c>
      <c r="G645">
        <v>55</v>
      </c>
      <c r="H645" t="s">
        <v>259</v>
      </c>
      <c r="I645" t="s">
        <v>259</v>
      </c>
      <c r="J645" t="s">
        <v>621</v>
      </c>
      <c r="K645" t="e">
        <f>INDEX(PUNT_SeasonAVG!I:I,MATCH($B645,PUNT_SeasonAVG!$I:$I,0))</f>
        <v>#N/A</v>
      </c>
      <c r="L645" t="e">
        <f>INDEX(PUNT_SeasonAVG!K:K,MATCH($B645,PUNT_SeasonAVG!$I:$I,0))</f>
        <v>#N/A</v>
      </c>
      <c r="M645" s="5" t="e">
        <f>INDEX(PUNT_SeasonAVG!B:B,MATCH($B645,PUNT_SeasonAVG!$I:$I,0))</f>
        <v>#N/A</v>
      </c>
      <c r="N645" s="5" t="e">
        <f>INDEX(PUNT_L10gamesAVG!B:B,MATCH($B645,PUNT_L10gamesAVG!$I:$I,0))</f>
        <v>#N/A</v>
      </c>
      <c r="O645" s="5" t="e">
        <f>INDEX(PUNT_L5gamesAVG!B:B,MATCH($B645,PUNT_L5gamesAVG!$I:$I,0))</f>
        <v>#N/A</v>
      </c>
    </row>
    <row r="646" spans="1:15" x14ac:dyDescent="0.2">
      <c r="A646">
        <v>6139</v>
      </c>
      <c r="B646" t="s">
        <v>1347</v>
      </c>
      <c r="C646" t="s">
        <v>623</v>
      </c>
      <c r="D646" t="s">
        <v>889</v>
      </c>
      <c r="E646" t="s">
        <v>313</v>
      </c>
      <c r="F646" t="s">
        <v>788</v>
      </c>
      <c r="G646">
        <v>28</v>
      </c>
      <c r="H646" t="s">
        <v>259</v>
      </c>
      <c r="I646" t="s">
        <v>259</v>
      </c>
      <c r="J646" t="s">
        <v>621</v>
      </c>
      <c r="K646" t="e">
        <f>INDEX(PUNT_SeasonAVG!I:I,MATCH($B646,PUNT_SeasonAVG!$I:$I,0))</f>
        <v>#N/A</v>
      </c>
      <c r="L646" t="e">
        <f>INDEX(PUNT_SeasonAVG!K:K,MATCH($B646,PUNT_SeasonAVG!$I:$I,0))</f>
        <v>#N/A</v>
      </c>
      <c r="M646" s="5" t="e">
        <f>INDEX(PUNT_SeasonAVG!B:B,MATCH($B646,PUNT_SeasonAVG!$I:$I,0))</f>
        <v>#N/A</v>
      </c>
      <c r="N646" s="5" t="e">
        <f>INDEX(PUNT_L10gamesAVG!B:B,MATCH($B646,PUNT_L10gamesAVG!$I:$I,0))</f>
        <v>#N/A</v>
      </c>
      <c r="O646" s="5" t="e">
        <f>INDEX(PUNT_L5gamesAVG!B:B,MATCH($B646,PUNT_L5gamesAVG!$I:$I,0))</f>
        <v>#N/A</v>
      </c>
    </row>
    <row r="647" spans="1:15" x14ac:dyDescent="0.2">
      <c r="A647">
        <v>6141</v>
      </c>
      <c r="B647" t="s">
        <v>1349</v>
      </c>
      <c r="C647" t="s">
        <v>626</v>
      </c>
      <c r="D647" t="s">
        <v>811</v>
      </c>
      <c r="E647" t="s">
        <v>319</v>
      </c>
      <c r="F647" t="s">
        <v>765</v>
      </c>
      <c r="G647">
        <v>9</v>
      </c>
      <c r="H647" t="s">
        <v>258</v>
      </c>
      <c r="I647" t="s">
        <v>258</v>
      </c>
      <c r="J647" t="s">
        <v>621</v>
      </c>
      <c r="K647" t="e">
        <f>INDEX(PUNT_SeasonAVG!I:I,MATCH($B647,PUNT_SeasonAVG!$I:$I,0))</f>
        <v>#N/A</v>
      </c>
      <c r="L647" t="e">
        <f>INDEX(PUNT_SeasonAVG!K:K,MATCH($B647,PUNT_SeasonAVG!$I:$I,0))</f>
        <v>#N/A</v>
      </c>
      <c r="M647" s="5" t="e">
        <f>INDEX(PUNT_SeasonAVG!B:B,MATCH($B647,PUNT_SeasonAVG!$I:$I,0))</f>
        <v>#N/A</v>
      </c>
      <c r="N647" s="5" t="e">
        <f>INDEX(PUNT_L10gamesAVG!B:B,MATCH($B647,PUNT_L10gamesAVG!$I:$I,0))</f>
        <v>#N/A</v>
      </c>
      <c r="O647" s="5" t="e">
        <f>INDEX(PUNT_L5gamesAVG!B:B,MATCH($B647,PUNT_L5gamesAVG!$I:$I,0))</f>
        <v>#N/A</v>
      </c>
    </row>
    <row r="648" spans="1:15" x14ac:dyDescent="0.2">
      <c r="A648">
        <v>6142</v>
      </c>
      <c r="B648" t="s">
        <v>1350</v>
      </c>
      <c r="C648" t="s">
        <v>654</v>
      </c>
      <c r="D648" t="s">
        <v>790</v>
      </c>
      <c r="E648" t="s">
        <v>303</v>
      </c>
      <c r="F648" t="s">
        <v>740</v>
      </c>
      <c r="G648">
        <v>61</v>
      </c>
      <c r="H648" t="s">
        <v>259</v>
      </c>
      <c r="I648" t="s">
        <v>259</v>
      </c>
      <c r="J648" t="s">
        <v>621</v>
      </c>
      <c r="K648" t="e">
        <f>INDEX(PUNT_SeasonAVG!I:I,MATCH($B648,PUNT_SeasonAVG!$I:$I,0))</f>
        <v>#N/A</v>
      </c>
      <c r="L648" t="e">
        <f>INDEX(PUNT_SeasonAVG!K:K,MATCH($B648,PUNT_SeasonAVG!$I:$I,0))</f>
        <v>#N/A</v>
      </c>
      <c r="M648" s="5" t="e">
        <f>INDEX(PUNT_SeasonAVG!B:B,MATCH($B648,PUNT_SeasonAVG!$I:$I,0))</f>
        <v>#N/A</v>
      </c>
      <c r="N648" s="5" t="e">
        <f>INDEX(PUNT_L10gamesAVG!B:B,MATCH($B648,PUNT_L10gamesAVG!$I:$I,0))</f>
        <v>#N/A</v>
      </c>
      <c r="O648" s="5" t="e">
        <f>INDEX(PUNT_L5gamesAVG!B:B,MATCH($B648,PUNT_L5gamesAVG!$I:$I,0))</f>
        <v>#N/A</v>
      </c>
    </row>
    <row r="649" spans="1:15" x14ac:dyDescent="0.2">
      <c r="A649">
        <v>6143</v>
      </c>
      <c r="B649" t="s">
        <v>1351</v>
      </c>
      <c r="C649" t="s">
        <v>676</v>
      </c>
      <c r="D649" t="s">
        <v>1352</v>
      </c>
      <c r="E649" t="s">
        <v>307</v>
      </c>
      <c r="F649" t="s">
        <v>745</v>
      </c>
      <c r="G649">
        <v>55</v>
      </c>
      <c r="H649" t="s">
        <v>258</v>
      </c>
      <c r="I649" t="s">
        <v>258</v>
      </c>
      <c r="J649" t="s">
        <v>621</v>
      </c>
      <c r="K649" t="e">
        <f>INDEX(PUNT_SeasonAVG!I:I,MATCH($B649,PUNT_SeasonAVG!$I:$I,0))</f>
        <v>#N/A</v>
      </c>
      <c r="L649" t="e">
        <f>INDEX(PUNT_SeasonAVG!K:K,MATCH($B649,PUNT_SeasonAVG!$I:$I,0))</f>
        <v>#N/A</v>
      </c>
      <c r="M649" s="5" t="e">
        <f>INDEX(PUNT_SeasonAVG!B:B,MATCH($B649,PUNT_SeasonAVG!$I:$I,0))</f>
        <v>#N/A</v>
      </c>
      <c r="N649" s="5" t="e">
        <f>INDEX(PUNT_L10gamesAVG!B:B,MATCH($B649,PUNT_L10gamesAVG!$I:$I,0))</f>
        <v>#N/A</v>
      </c>
      <c r="O649" s="5" t="e">
        <f>INDEX(PUNT_L5gamesAVG!B:B,MATCH($B649,PUNT_L5gamesAVG!$I:$I,0))</f>
        <v>#N/A</v>
      </c>
    </row>
    <row r="650" spans="1:15" x14ac:dyDescent="0.2">
      <c r="A650">
        <v>6144</v>
      </c>
      <c r="B650" t="s">
        <v>1353</v>
      </c>
      <c r="C650" t="s">
        <v>690</v>
      </c>
      <c r="D650" t="s">
        <v>1354</v>
      </c>
      <c r="E650" t="s">
        <v>309</v>
      </c>
      <c r="F650" t="s">
        <v>653</v>
      </c>
      <c r="G650">
        <v>10</v>
      </c>
      <c r="H650" t="s">
        <v>259</v>
      </c>
      <c r="I650" t="s">
        <v>259</v>
      </c>
      <c r="J650" t="s">
        <v>621</v>
      </c>
      <c r="K650" t="e">
        <f>INDEX(PUNT_SeasonAVG!I:I,MATCH($B650,PUNT_SeasonAVG!$I:$I,0))</f>
        <v>#N/A</v>
      </c>
      <c r="L650" t="e">
        <f>INDEX(PUNT_SeasonAVG!K:K,MATCH($B650,PUNT_SeasonAVG!$I:$I,0))</f>
        <v>#N/A</v>
      </c>
      <c r="M650" s="5" t="e">
        <f>INDEX(PUNT_SeasonAVG!B:B,MATCH($B650,PUNT_SeasonAVG!$I:$I,0))</f>
        <v>#N/A</v>
      </c>
      <c r="N650" s="5" t="e">
        <f>INDEX(PUNT_L10gamesAVG!B:B,MATCH($B650,PUNT_L10gamesAVG!$I:$I,0))</f>
        <v>#N/A</v>
      </c>
      <c r="O650" s="5" t="e">
        <f>INDEX(PUNT_L5gamesAVG!B:B,MATCH($B650,PUNT_L5gamesAVG!$I:$I,0))</f>
        <v>#N/A</v>
      </c>
    </row>
    <row r="651" spans="1:15" x14ac:dyDescent="0.2">
      <c r="A651">
        <v>6145</v>
      </c>
      <c r="B651" t="s">
        <v>1355</v>
      </c>
      <c r="C651" t="s">
        <v>654</v>
      </c>
      <c r="D651" t="s">
        <v>1356</v>
      </c>
      <c r="E651" t="s">
        <v>315</v>
      </c>
      <c r="F651" t="s">
        <v>662</v>
      </c>
      <c r="G651">
        <v>8</v>
      </c>
      <c r="H651" t="s">
        <v>259</v>
      </c>
      <c r="I651" t="s">
        <v>259</v>
      </c>
      <c r="J651" t="s">
        <v>621</v>
      </c>
      <c r="K651" t="e">
        <f>INDEX(PUNT_SeasonAVG!I:I,MATCH($B651,PUNT_SeasonAVG!$I:$I,0))</f>
        <v>#N/A</v>
      </c>
      <c r="L651" t="e">
        <f>INDEX(PUNT_SeasonAVG!K:K,MATCH($B651,PUNT_SeasonAVG!$I:$I,0))</f>
        <v>#N/A</v>
      </c>
      <c r="M651" s="5" t="e">
        <f>INDEX(PUNT_SeasonAVG!B:B,MATCH($B651,PUNT_SeasonAVG!$I:$I,0))</f>
        <v>#N/A</v>
      </c>
      <c r="N651" s="5" t="e">
        <f>INDEX(PUNT_L10gamesAVG!B:B,MATCH($B651,PUNT_L10gamesAVG!$I:$I,0))</f>
        <v>#N/A</v>
      </c>
      <c r="O651" s="5" t="e">
        <f>INDEX(PUNT_L5gamesAVG!B:B,MATCH($B651,PUNT_L5gamesAVG!$I:$I,0))</f>
        <v>#N/A</v>
      </c>
    </row>
    <row r="652" spans="1:15" x14ac:dyDescent="0.2">
      <c r="A652">
        <v>6146</v>
      </c>
      <c r="B652" t="s">
        <v>1357</v>
      </c>
      <c r="C652" t="s">
        <v>686</v>
      </c>
      <c r="D652" t="s">
        <v>1358</v>
      </c>
      <c r="E652" t="s">
        <v>310</v>
      </c>
      <c r="F652" t="s">
        <v>668</v>
      </c>
      <c r="G652">
        <v>15</v>
      </c>
      <c r="H652" t="s">
        <v>259</v>
      </c>
      <c r="I652" t="s">
        <v>259</v>
      </c>
      <c r="J652" t="s">
        <v>621</v>
      </c>
      <c r="K652" t="e">
        <f>INDEX(PUNT_SeasonAVG!I:I,MATCH($B652,PUNT_SeasonAVG!$I:$I,0))</f>
        <v>#N/A</v>
      </c>
      <c r="L652" t="e">
        <f>INDEX(PUNT_SeasonAVG!K:K,MATCH($B652,PUNT_SeasonAVG!$I:$I,0))</f>
        <v>#N/A</v>
      </c>
      <c r="M652" s="5" t="e">
        <f>INDEX(PUNT_SeasonAVG!B:B,MATCH($B652,PUNT_SeasonAVG!$I:$I,0))</f>
        <v>#N/A</v>
      </c>
      <c r="N652" s="5" t="e">
        <f>INDEX(PUNT_L10gamesAVG!B:B,MATCH($B652,PUNT_L10gamesAVG!$I:$I,0))</f>
        <v>#N/A</v>
      </c>
      <c r="O652" s="5" t="e">
        <f>INDEX(PUNT_L5gamesAVG!B:B,MATCH($B652,PUNT_L5gamesAVG!$I:$I,0))</f>
        <v>#N/A</v>
      </c>
    </row>
    <row r="653" spans="1:15" x14ac:dyDescent="0.2">
      <c r="A653">
        <v>6147</v>
      </c>
      <c r="B653" t="s">
        <v>1359</v>
      </c>
      <c r="C653" t="s">
        <v>630</v>
      </c>
      <c r="D653" t="s">
        <v>1230</v>
      </c>
      <c r="E653" t="s">
        <v>319</v>
      </c>
      <c r="F653" t="s">
        <v>765</v>
      </c>
      <c r="G653">
        <v>43</v>
      </c>
      <c r="H653" t="s">
        <v>259</v>
      </c>
      <c r="I653" t="s">
        <v>259</v>
      </c>
      <c r="J653" t="s">
        <v>621</v>
      </c>
      <c r="K653" t="e">
        <f>INDEX(PUNT_SeasonAVG!I:I,MATCH($B653,PUNT_SeasonAVG!$I:$I,0))</f>
        <v>#N/A</v>
      </c>
      <c r="L653" t="e">
        <f>INDEX(PUNT_SeasonAVG!K:K,MATCH($B653,PUNT_SeasonAVG!$I:$I,0))</f>
        <v>#N/A</v>
      </c>
      <c r="M653" s="5" t="e">
        <f>INDEX(PUNT_SeasonAVG!B:B,MATCH($B653,PUNT_SeasonAVG!$I:$I,0))</f>
        <v>#N/A</v>
      </c>
      <c r="N653" s="5" t="e">
        <f>INDEX(PUNT_L10gamesAVG!B:B,MATCH($B653,PUNT_L10gamesAVG!$I:$I,0))</f>
        <v>#N/A</v>
      </c>
      <c r="O653" s="5" t="e">
        <f>INDEX(PUNT_L5gamesAVG!B:B,MATCH($B653,PUNT_L5gamesAVG!$I:$I,0))</f>
        <v>#N/A</v>
      </c>
    </row>
    <row r="654" spans="1:15" x14ac:dyDescent="0.2">
      <c r="A654">
        <v>6148</v>
      </c>
      <c r="B654" t="s">
        <v>1360</v>
      </c>
      <c r="C654" t="s">
        <v>45</v>
      </c>
      <c r="D654" t="s">
        <v>1361</v>
      </c>
      <c r="E654" t="s">
        <v>333</v>
      </c>
      <c r="F654" t="s">
        <v>650</v>
      </c>
      <c r="G654">
        <v>13</v>
      </c>
      <c r="H654" t="s">
        <v>259</v>
      </c>
      <c r="I654" t="s">
        <v>259</v>
      </c>
      <c r="J654" t="s">
        <v>621</v>
      </c>
      <c r="K654" t="e">
        <f>INDEX(PUNT_SeasonAVG!I:I,MATCH($B654,PUNT_SeasonAVG!$I:$I,0))</f>
        <v>#N/A</v>
      </c>
      <c r="L654" t="e">
        <f>INDEX(PUNT_SeasonAVG!K:K,MATCH($B654,PUNT_SeasonAVG!$I:$I,0))</f>
        <v>#N/A</v>
      </c>
      <c r="M654" s="5" t="e">
        <f>INDEX(PUNT_SeasonAVG!B:B,MATCH($B654,PUNT_SeasonAVG!$I:$I,0))</f>
        <v>#N/A</v>
      </c>
      <c r="N654" s="5" t="e">
        <f>INDEX(PUNT_L10gamesAVG!B:B,MATCH($B654,PUNT_L10gamesAVG!$I:$I,0))</f>
        <v>#N/A</v>
      </c>
      <c r="O654" s="5" t="e">
        <f>INDEX(PUNT_L5gamesAVG!B:B,MATCH($B654,PUNT_L5gamesAVG!$I:$I,0))</f>
        <v>#N/A</v>
      </c>
    </row>
    <row r="655" spans="1:15" x14ac:dyDescent="0.2">
      <c r="A655">
        <v>6149</v>
      </c>
      <c r="B655" t="s">
        <v>1362</v>
      </c>
      <c r="C655" t="s">
        <v>630</v>
      </c>
      <c r="D655" t="s">
        <v>1363</v>
      </c>
      <c r="E655" t="s">
        <v>319</v>
      </c>
      <c r="F655" t="s">
        <v>765</v>
      </c>
      <c r="G655">
        <v>71</v>
      </c>
      <c r="H655" t="s">
        <v>258</v>
      </c>
      <c r="I655" t="s">
        <v>258</v>
      </c>
      <c r="J655" t="s">
        <v>621</v>
      </c>
      <c r="K655" t="e">
        <f>INDEX(PUNT_SeasonAVG!I:I,MATCH($B655,PUNT_SeasonAVG!$I:$I,0))</f>
        <v>#N/A</v>
      </c>
      <c r="L655" t="e">
        <f>INDEX(PUNT_SeasonAVG!K:K,MATCH($B655,PUNT_SeasonAVG!$I:$I,0))</f>
        <v>#N/A</v>
      </c>
      <c r="M655" s="5" t="e">
        <f>INDEX(PUNT_SeasonAVG!B:B,MATCH($B655,PUNT_SeasonAVG!$I:$I,0))</f>
        <v>#N/A</v>
      </c>
      <c r="N655" s="5" t="e">
        <f>INDEX(PUNT_L10gamesAVG!B:B,MATCH($B655,PUNT_L10gamesAVG!$I:$I,0))</f>
        <v>#N/A</v>
      </c>
      <c r="O655" s="5" t="e">
        <f>INDEX(PUNT_L5gamesAVG!B:B,MATCH($B655,PUNT_L5gamesAVG!$I:$I,0))</f>
        <v>#N/A</v>
      </c>
    </row>
    <row r="656" spans="1:15" x14ac:dyDescent="0.2">
      <c r="A656">
        <v>6150</v>
      </c>
      <c r="B656" t="s">
        <v>1364</v>
      </c>
      <c r="C656" t="s">
        <v>686</v>
      </c>
      <c r="D656" t="s">
        <v>1365</v>
      </c>
      <c r="E656" t="s">
        <v>303</v>
      </c>
      <c r="F656" t="s">
        <v>740</v>
      </c>
      <c r="G656">
        <v>15</v>
      </c>
      <c r="H656" t="s">
        <v>259</v>
      </c>
      <c r="I656" t="s">
        <v>259</v>
      </c>
      <c r="J656" t="s">
        <v>621</v>
      </c>
      <c r="K656" t="e">
        <f>INDEX(PUNT_SeasonAVG!I:I,MATCH($B656,PUNT_SeasonAVG!$I:$I,0))</f>
        <v>#N/A</v>
      </c>
      <c r="L656" t="e">
        <f>INDEX(PUNT_SeasonAVG!K:K,MATCH($B656,PUNT_SeasonAVG!$I:$I,0))</f>
        <v>#N/A</v>
      </c>
      <c r="M656" s="5" t="e">
        <f>INDEX(PUNT_SeasonAVG!B:B,MATCH($B656,PUNT_SeasonAVG!$I:$I,0))</f>
        <v>#N/A</v>
      </c>
      <c r="N656" s="5" t="e">
        <f>INDEX(PUNT_L10gamesAVG!B:B,MATCH($B656,PUNT_L10gamesAVG!$I:$I,0))</f>
        <v>#N/A</v>
      </c>
      <c r="O656" s="5" t="e">
        <f>INDEX(PUNT_L5gamesAVG!B:B,MATCH($B656,PUNT_L5gamesAVG!$I:$I,0))</f>
        <v>#N/A</v>
      </c>
    </row>
    <row r="657" spans="1:15" x14ac:dyDescent="0.2">
      <c r="A657">
        <v>6151</v>
      </c>
      <c r="B657" t="s">
        <v>1366</v>
      </c>
      <c r="C657" t="s">
        <v>741</v>
      </c>
      <c r="D657" t="s">
        <v>946</v>
      </c>
      <c r="E657" t="s">
        <v>298</v>
      </c>
      <c r="F657" t="s">
        <v>644</v>
      </c>
      <c r="G657">
        <v>44</v>
      </c>
      <c r="H657" t="s">
        <v>258</v>
      </c>
      <c r="I657" t="s">
        <v>258</v>
      </c>
      <c r="J657" t="s">
        <v>621</v>
      </c>
      <c r="K657" t="e">
        <f>INDEX(PUNT_SeasonAVG!I:I,MATCH($B657,PUNT_SeasonAVG!$I:$I,0))</f>
        <v>#N/A</v>
      </c>
      <c r="L657" t="e">
        <f>INDEX(PUNT_SeasonAVG!K:K,MATCH($B657,PUNT_SeasonAVG!$I:$I,0))</f>
        <v>#N/A</v>
      </c>
      <c r="M657" s="5" t="e">
        <f>INDEX(PUNT_SeasonAVG!B:B,MATCH($B657,PUNT_SeasonAVG!$I:$I,0))</f>
        <v>#N/A</v>
      </c>
      <c r="N657" s="5" t="e">
        <f>INDEX(PUNT_L10gamesAVG!B:B,MATCH($B657,PUNT_L10gamesAVG!$I:$I,0))</f>
        <v>#N/A</v>
      </c>
      <c r="O657" s="5" t="e">
        <f>INDEX(PUNT_L5gamesAVG!B:B,MATCH($B657,PUNT_L5gamesAVG!$I:$I,0))</f>
        <v>#N/A</v>
      </c>
    </row>
    <row r="658" spans="1:15" x14ac:dyDescent="0.2">
      <c r="A658">
        <v>6152</v>
      </c>
      <c r="B658" t="s">
        <v>1367</v>
      </c>
      <c r="C658" t="s">
        <v>666</v>
      </c>
      <c r="D658" t="s">
        <v>1296</v>
      </c>
      <c r="E658" t="s">
        <v>332</v>
      </c>
      <c r="F658" t="s">
        <v>628</v>
      </c>
      <c r="G658">
        <v>18</v>
      </c>
      <c r="H658" t="s">
        <v>258</v>
      </c>
      <c r="I658" t="s">
        <v>258</v>
      </c>
      <c r="J658" t="s">
        <v>621</v>
      </c>
      <c r="K658" t="e">
        <f>INDEX(PUNT_SeasonAVG!I:I,MATCH($B658,PUNT_SeasonAVG!$I:$I,0))</f>
        <v>#N/A</v>
      </c>
      <c r="L658" t="e">
        <f>INDEX(PUNT_SeasonAVG!K:K,MATCH($B658,PUNT_SeasonAVG!$I:$I,0))</f>
        <v>#N/A</v>
      </c>
      <c r="M658" s="5" t="e">
        <f>INDEX(PUNT_SeasonAVG!B:B,MATCH($B658,PUNT_SeasonAVG!$I:$I,0))</f>
        <v>#N/A</v>
      </c>
      <c r="N658" s="5" t="e">
        <f>INDEX(PUNT_L10gamesAVG!B:B,MATCH($B658,PUNT_L10gamesAVG!$I:$I,0))</f>
        <v>#N/A</v>
      </c>
      <c r="O658" s="5" t="e">
        <f>INDEX(PUNT_L5gamesAVG!B:B,MATCH($B658,PUNT_L5gamesAVG!$I:$I,0))</f>
        <v>#N/A</v>
      </c>
    </row>
    <row r="659" spans="1:15" x14ac:dyDescent="0.2">
      <c r="A659">
        <v>6153</v>
      </c>
      <c r="B659" t="s">
        <v>1368</v>
      </c>
      <c r="C659" t="s">
        <v>681</v>
      </c>
      <c r="D659" t="s">
        <v>1369</v>
      </c>
      <c r="E659" t="s">
        <v>309</v>
      </c>
      <c r="F659" t="s">
        <v>653</v>
      </c>
      <c r="G659">
        <v>74</v>
      </c>
      <c r="H659" t="s">
        <v>258</v>
      </c>
      <c r="I659" t="s">
        <v>258</v>
      </c>
      <c r="J659" t="s">
        <v>621</v>
      </c>
      <c r="K659" t="e">
        <f>INDEX(PUNT_SeasonAVG!I:I,MATCH($B659,PUNT_SeasonAVG!$I:$I,0))</f>
        <v>#N/A</v>
      </c>
      <c r="L659" t="e">
        <f>INDEX(PUNT_SeasonAVG!K:K,MATCH($B659,PUNT_SeasonAVG!$I:$I,0))</f>
        <v>#N/A</v>
      </c>
      <c r="M659" s="5" t="e">
        <f>INDEX(PUNT_SeasonAVG!B:B,MATCH($B659,PUNT_SeasonAVG!$I:$I,0))</f>
        <v>#N/A</v>
      </c>
      <c r="N659" s="5" t="e">
        <f>INDEX(PUNT_L10gamesAVG!B:B,MATCH($B659,PUNT_L10gamesAVG!$I:$I,0))</f>
        <v>#N/A</v>
      </c>
      <c r="O659" s="5" t="e">
        <f>INDEX(PUNT_L5gamesAVG!B:B,MATCH($B659,PUNT_L5gamesAVG!$I:$I,0))</f>
        <v>#N/A</v>
      </c>
    </row>
    <row r="660" spans="1:15" x14ac:dyDescent="0.2">
      <c r="A660">
        <v>6154</v>
      </c>
      <c r="B660" t="s">
        <v>1370</v>
      </c>
      <c r="C660" t="s">
        <v>626</v>
      </c>
      <c r="D660" t="s">
        <v>1371</v>
      </c>
      <c r="E660" t="s">
        <v>332</v>
      </c>
      <c r="F660" t="s">
        <v>628</v>
      </c>
      <c r="G660">
        <v>19</v>
      </c>
      <c r="H660" t="s">
        <v>258</v>
      </c>
      <c r="I660" t="s">
        <v>258</v>
      </c>
      <c r="J660" t="s">
        <v>621</v>
      </c>
      <c r="K660" t="e">
        <f>INDEX(PUNT_SeasonAVG!I:I,MATCH($B660,PUNT_SeasonAVG!$I:$I,0))</f>
        <v>#N/A</v>
      </c>
      <c r="L660" t="e">
        <f>INDEX(PUNT_SeasonAVG!K:K,MATCH($B660,PUNT_SeasonAVG!$I:$I,0))</f>
        <v>#N/A</v>
      </c>
      <c r="M660" s="5" t="e">
        <f>INDEX(PUNT_SeasonAVG!B:B,MATCH($B660,PUNT_SeasonAVG!$I:$I,0))</f>
        <v>#N/A</v>
      </c>
      <c r="N660" s="5" t="e">
        <f>INDEX(PUNT_L10gamesAVG!B:B,MATCH($B660,PUNT_L10gamesAVG!$I:$I,0))</f>
        <v>#N/A</v>
      </c>
      <c r="O660" s="5" t="e">
        <f>INDEX(PUNT_L5gamesAVG!B:B,MATCH($B660,PUNT_L5gamesAVG!$I:$I,0))</f>
        <v>#N/A</v>
      </c>
    </row>
    <row r="661" spans="1:15" x14ac:dyDescent="0.2">
      <c r="A661">
        <v>6155</v>
      </c>
      <c r="B661" t="s">
        <v>1372</v>
      </c>
      <c r="C661" t="s">
        <v>800</v>
      </c>
      <c r="D661" t="s">
        <v>1373</v>
      </c>
      <c r="E661" t="s">
        <v>312</v>
      </c>
      <c r="F661" t="s">
        <v>694</v>
      </c>
      <c r="G661">
        <v>7</v>
      </c>
      <c r="H661" t="s">
        <v>258</v>
      </c>
      <c r="I661" t="s">
        <v>258</v>
      </c>
      <c r="J661" t="s">
        <v>621</v>
      </c>
      <c r="K661" t="e">
        <f>INDEX(PUNT_SeasonAVG!I:I,MATCH($B661,PUNT_SeasonAVG!$I:$I,0))</f>
        <v>#N/A</v>
      </c>
      <c r="L661" t="e">
        <f>INDEX(PUNT_SeasonAVG!K:K,MATCH($B661,PUNT_SeasonAVG!$I:$I,0))</f>
        <v>#N/A</v>
      </c>
      <c r="M661" s="5" t="e">
        <f>INDEX(PUNT_SeasonAVG!B:B,MATCH($B661,PUNT_SeasonAVG!$I:$I,0))</f>
        <v>#N/A</v>
      </c>
      <c r="N661" s="5" t="e">
        <f>INDEX(PUNT_L10gamesAVG!B:B,MATCH($B661,PUNT_L10gamesAVG!$I:$I,0))</f>
        <v>#N/A</v>
      </c>
      <c r="O661" s="5" t="e">
        <f>INDEX(PUNT_L5gamesAVG!B:B,MATCH($B661,PUNT_L5gamesAVG!$I:$I,0))</f>
        <v>#N/A</v>
      </c>
    </row>
    <row r="662" spans="1:15" x14ac:dyDescent="0.2">
      <c r="A662">
        <v>6156</v>
      </c>
      <c r="B662" t="s">
        <v>1374</v>
      </c>
      <c r="C662" t="s">
        <v>657</v>
      </c>
      <c r="D662" t="s">
        <v>1375</v>
      </c>
      <c r="E662" t="s">
        <v>300</v>
      </c>
      <c r="F662" t="s">
        <v>796</v>
      </c>
      <c r="G662">
        <v>63</v>
      </c>
      <c r="H662" t="s">
        <v>258</v>
      </c>
      <c r="I662" t="s">
        <v>258</v>
      </c>
      <c r="J662" t="s">
        <v>621</v>
      </c>
      <c r="K662" t="e">
        <f>INDEX(PUNT_SeasonAVG!I:I,MATCH($B662,PUNT_SeasonAVG!$I:$I,0))</f>
        <v>#N/A</v>
      </c>
      <c r="L662" t="e">
        <f>INDEX(PUNT_SeasonAVG!K:K,MATCH($B662,PUNT_SeasonAVG!$I:$I,0))</f>
        <v>#N/A</v>
      </c>
      <c r="M662" s="5" t="e">
        <f>INDEX(PUNT_SeasonAVG!B:B,MATCH($B662,PUNT_SeasonAVG!$I:$I,0))</f>
        <v>#N/A</v>
      </c>
      <c r="N662" s="5" t="e">
        <f>INDEX(PUNT_L10gamesAVG!B:B,MATCH($B662,PUNT_L10gamesAVG!$I:$I,0))</f>
        <v>#N/A</v>
      </c>
      <c r="O662" s="5" t="e">
        <f>INDEX(PUNT_L5gamesAVG!B:B,MATCH($B662,PUNT_L5gamesAVG!$I:$I,0))</f>
        <v>#N/A</v>
      </c>
    </row>
    <row r="663" spans="1:15" x14ac:dyDescent="0.2">
      <c r="A663">
        <v>6157</v>
      </c>
      <c r="B663" t="s">
        <v>1376</v>
      </c>
      <c r="C663" t="s">
        <v>654</v>
      </c>
      <c r="D663" t="s">
        <v>830</v>
      </c>
      <c r="E663" t="s">
        <v>292</v>
      </c>
      <c r="F663" t="s">
        <v>704</v>
      </c>
      <c r="G663">
        <v>9</v>
      </c>
      <c r="H663" t="s">
        <v>258</v>
      </c>
      <c r="I663" t="s">
        <v>258</v>
      </c>
      <c r="J663" t="s">
        <v>621</v>
      </c>
      <c r="K663" t="e">
        <f>INDEX(PUNT_SeasonAVG!I:I,MATCH($B663,PUNT_SeasonAVG!$I:$I,0))</f>
        <v>#N/A</v>
      </c>
      <c r="L663" t="e">
        <f>INDEX(PUNT_SeasonAVG!K:K,MATCH($B663,PUNT_SeasonAVG!$I:$I,0))</f>
        <v>#N/A</v>
      </c>
      <c r="M663" s="5" t="e">
        <f>INDEX(PUNT_SeasonAVG!B:B,MATCH($B663,PUNT_SeasonAVG!$I:$I,0))</f>
        <v>#N/A</v>
      </c>
      <c r="N663" s="5" t="e">
        <f>INDEX(PUNT_L10gamesAVG!B:B,MATCH($B663,PUNT_L10gamesAVG!$I:$I,0))</f>
        <v>#N/A</v>
      </c>
      <c r="O663" s="5" t="e">
        <f>INDEX(PUNT_L5gamesAVG!B:B,MATCH($B663,PUNT_L5gamesAVG!$I:$I,0))</f>
        <v>#N/A</v>
      </c>
    </row>
    <row r="664" spans="1:15" x14ac:dyDescent="0.2">
      <c r="A664">
        <v>6158</v>
      </c>
      <c r="B664" t="s">
        <v>1377</v>
      </c>
      <c r="C664" t="s">
        <v>45</v>
      </c>
      <c r="D664" t="s">
        <v>1378</v>
      </c>
      <c r="E664" t="s">
        <v>325</v>
      </c>
      <c r="F664" t="s">
        <v>673</v>
      </c>
      <c r="G664">
        <v>57</v>
      </c>
      <c r="H664" t="s">
        <v>258</v>
      </c>
      <c r="I664" t="s">
        <v>258</v>
      </c>
      <c r="J664" t="s">
        <v>621</v>
      </c>
      <c r="K664" t="e">
        <f>INDEX(PUNT_SeasonAVG!I:I,MATCH($B664,PUNT_SeasonAVG!$I:$I,0))</f>
        <v>#N/A</v>
      </c>
      <c r="L664" t="e">
        <f>INDEX(PUNT_SeasonAVG!K:K,MATCH($B664,PUNT_SeasonAVG!$I:$I,0))</f>
        <v>#N/A</v>
      </c>
      <c r="M664" s="5" t="e">
        <f>INDEX(PUNT_SeasonAVG!B:B,MATCH($B664,PUNT_SeasonAVG!$I:$I,0))</f>
        <v>#N/A</v>
      </c>
      <c r="N664" s="5" t="e">
        <f>INDEX(PUNT_L10gamesAVG!B:B,MATCH($B664,PUNT_L10gamesAVG!$I:$I,0))</f>
        <v>#N/A</v>
      </c>
      <c r="O664" s="5" t="e">
        <f>INDEX(PUNT_L5gamesAVG!B:B,MATCH($B664,PUNT_L5gamesAVG!$I:$I,0))</f>
        <v>#N/A</v>
      </c>
    </row>
    <row r="665" spans="1:15" x14ac:dyDescent="0.2">
      <c r="A665">
        <v>6159</v>
      </c>
      <c r="B665" t="s">
        <v>1379</v>
      </c>
      <c r="C665" t="s">
        <v>654</v>
      </c>
      <c r="D665" t="s">
        <v>1380</v>
      </c>
      <c r="E665" t="s">
        <v>310</v>
      </c>
      <c r="F665" t="s">
        <v>668</v>
      </c>
      <c r="G665">
        <v>86</v>
      </c>
      <c r="H665" t="s">
        <v>258</v>
      </c>
      <c r="I665" t="s">
        <v>258</v>
      </c>
      <c r="J665" t="s">
        <v>621</v>
      </c>
      <c r="K665" t="e">
        <f>INDEX(PUNT_SeasonAVG!I:I,MATCH($B665,PUNT_SeasonAVG!$I:$I,0))</f>
        <v>#N/A</v>
      </c>
      <c r="L665" t="e">
        <f>INDEX(PUNT_SeasonAVG!K:K,MATCH($B665,PUNT_SeasonAVG!$I:$I,0))</f>
        <v>#N/A</v>
      </c>
      <c r="M665" s="5" t="e">
        <f>INDEX(PUNT_SeasonAVG!B:B,MATCH($B665,PUNT_SeasonAVG!$I:$I,0))</f>
        <v>#N/A</v>
      </c>
      <c r="N665" s="5" t="e">
        <f>INDEX(PUNT_L10gamesAVG!B:B,MATCH($B665,PUNT_L10gamesAVG!$I:$I,0))</f>
        <v>#N/A</v>
      </c>
      <c r="O665" s="5" t="e">
        <f>INDEX(PUNT_L5gamesAVG!B:B,MATCH($B665,PUNT_L5gamesAVG!$I:$I,0))</f>
        <v>#N/A</v>
      </c>
    </row>
    <row r="666" spans="1:15" x14ac:dyDescent="0.2">
      <c r="A666">
        <v>6160</v>
      </c>
      <c r="B666" t="s">
        <v>1381</v>
      </c>
      <c r="C666" t="s">
        <v>623</v>
      </c>
      <c r="D666" t="s">
        <v>970</v>
      </c>
      <c r="E666" t="s">
        <v>333</v>
      </c>
      <c r="F666" t="s">
        <v>650</v>
      </c>
      <c r="G666">
        <v>32</v>
      </c>
      <c r="H666" t="s">
        <v>258</v>
      </c>
      <c r="I666" t="s">
        <v>258</v>
      </c>
      <c r="J666" t="s">
        <v>621</v>
      </c>
      <c r="K666" t="e">
        <f>INDEX(PUNT_SeasonAVG!I:I,MATCH($B666,PUNT_SeasonAVG!$I:$I,0))</f>
        <v>#N/A</v>
      </c>
      <c r="L666" t="e">
        <f>INDEX(PUNT_SeasonAVG!K:K,MATCH($B666,PUNT_SeasonAVG!$I:$I,0))</f>
        <v>#N/A</v>
      </c>
      <c r="M666" s="5" t="e">
        <f>INDEX(PUNT_SeasonAVG!B:B,MATCH($B666,PUNT_SeasonAVG!$I:$I,0))</f>
        <v>#N/A</v>
      </c>
      <c r="N666" s="5" t="e">
        <f>INDEX(PUNT_L10gamesAVG!B:B,MATCH($B666,PUNT_L10gamesAVG!$I:$I,0))</f>
        <v>#N/A</v>
      </c>
      <c r="O666" s="5" t="e">
        <f>INDEX(PUNT_L5gamesAVG!B:B,MATCH($B666,PUNT_L5gamesAVG!$I:$I,0))</f>
        <v>#N/A</v>
      </c>
    </row>
    <row r="667" spans="1:15" x14ac:dyDescent="0.2">
      <c r="A667">
        <v>6161</v>
      </c>
      <c r="B667" t="s">
        <v>1382</v>
      </c>
      <c r="C667" t="s">
        <v>741</v>
      </c>
      <c r="D667" t="s">
        <v>1383</v>
      </c>
      <c r="E667" t="s">
        <v>319</v>
      </c>
      <c r="F667" t="s">
        <v>765</v>
      </c>
      <c r="G667">
        <v>3</v>
      </c>
      <c r="H667" t="s">
        <v>258</v>
      </c>
      <c r="I667" t="s">
        <v>258</v>
      </c>
      <c r="J667" t="s">
        <v>621</v>
      </c>
      <c r="K667" t="e">
        <f>INDEX(PUNT_SeasonAVG!I:I,MATCH($B667,PUNT_SeasonAVG!$I:$I,0))</f>
        <v>#N/A</v>
      </c>
      <c r="L667" t="e">
        <f>INDEX(PUNT_SeasonAVG!K:K,MATCH($B667,PUNT_SeasonAVG!$I:$I,0))</f>
        <v>#N/A</v>
      </c>
      <c r="M667" s="5" t="e">
        <f>INDEX(PUNT_SeasonAVG!B:B,MATCH($B667,PUNT_SeasonAVG!$I:$I,0))</f>
        <v>#N/A</v>
      </c>
      <c r="N667" s="5" t="e">
        <f>INDEX(PUNT_L10gamesAVG!B:B,MATCH($B667,PUNT_L10gamesAVG!$I:$I,0))</f>
        <v>#N/A</v>
      </c>
      <c r="O667" s="5" t="e">
        <f>INDEX(PUNT_L5gamesAVG!B:B,MATCH($B667,PUNT_L5gamesAVG!$I:$I,0))</f>
        <v>#N/A</v>
      </c>
    </row>
    <row r="668" spans="1:15" x14ac:dyDescent="0.2">
      <c r="A668">
        <v>6162</v>
      </c>
      <c r="B668" t="s">
        <v>1384</v>
      </c>
      <c r="C668" t="s">
        <v>626</v>
      </c>
      <c r="D668" t="s">
        <v>1385</v>
      </c>
      <c r="E668" t="s">
        <v>316</v>
      </c>
      <c r="F668" t="s">
        <v>688</v>
      </c>
      <c r="G668">
        <v>79</v>
      </c>
      <c r="H668" t="s">
        <v>258</v>
      </c>
      <c r="I668" t="s">
        <v>258</v>
      </c>
      <c r="J668" t="s">
        <v>621</v>
      </c>
      <c r="K668" t="e">
        <f>INDEX(PUNT_SeasonAVG!I:I,MATCH($B668,PUNT_SeasonAVG!$I:$I,0))</f>
        <v>#N/A</v>
      </c>
      <c r="L668" t="e">
        <f>INDEX(PUNT_SeasonAVG!K:K,MATCH($B668,PUNT_SeasonAVG!$I:$I,0))</f>
        <v>#N/A</v>
      </c>
      <c r="M668" s="5" t="e">
        <f>INDEX(PUNT_SeasonAVG!B:B,MATCH($B668,PUNT_SeasonAVG!$I:$I,0))</f>
        <v>#N/A</v>
      </c>
      <c r="N668" s="5" t="e">
        <f>INDEX(PUNT_L10gamesAVG!B:B,MATCH($B668,PUNT_L10gamesAVG!$I:$I,0))</f>
        <v>#N/A</v>
      </c>
      <c r="O668" s="5" t="e">
        <f>INDEX(PUNT_L5gamesAVG!B:B,MATCH($B668,PUNT_L5gamesAVG!$I:$I,0))</f>
        <v>#N/A</v>
      </c>
    </row>
    <row r="669" spans="1:15" x14ac:dyDescent="0.2">
      <c r="A669">
        <v>6163</v>
      </c>
      <c r="B669" t="s">
        <v>1386</v>
      </c>
      <c r="C669" t="s">
        <v>646</v>
      </c>
      <c r="D669" t="s">
        <v>1387</v>
      </c>
      <c r="E669" t="s">
        <v>292</v>
      </c>
      <c r="F669" t="s">
        <v>704</v>
      </c>
      <c r="G669">
        <v>1</v>
      </c>
      <c r="H669" t="s">
        <v>259</v>
      </c>
      <c r="I669" t="s">
        <v>259</v>
      </c>
      <c r="J669" t="s">
        <v>611</v>
      </c>
      <c r="K669" t="e">
        <f>INDEX(PUNT_SeasonAVG!I:I,MATCH($B669,PUNT_SeasonAVG!$I:$I,0))</f>
        <v>#N/A</v>
      </c>
      <c r="L669" t="e">
        <f>INDEX(PUNT_SeasonAVG!K:K,MATCH($B669,PUNT_SeasonAVG!$I:$I,0))</f>
        <v>#N/A</v>
      </c>
      <c r="M669" s="5" t="e">
        <f>INDEX(PUNT_SeasonAVG!B:B,MATCH($B669,PUNT_SeasonAVG!$I:$I,0))</f>
        <v>#N/A</v>
      </c>
      <c r="N669" s="5" t="e">
        <f>INDEX(PUNT_L10gamesAVG!B:B,MATCH($B669,PUNT_L10gamesAVG!$I:$I,0))</f>
        <v>#N/A</v>
      </c>
      <c r="O669" s="5" t="e">
        <f>INDEX(PUNT_L5gamesAVG!B:B,MATCH($B669,PUNT_L5gamesAVG!$I:$I,0))</f>
        <v>#N/A</v>
      </c>
    </row>
    <row r="670" spans="1:15" x14ac:dyDescent="0.2">
      <c r="A670">
        <v>6165</v>
      </c>
      <c r="B670" t="s">
        <v>1389</v>
      </c>
      <c r="C670" t="s">
        <v>681</v>
      </c>
      <c r="D670" t="s">
        <v>1390</v>
      </c>
      <c r="E670" t="s">
        <v>319</v>
      </c>
      <c r="F670" t="s">
        <v>765</v>
      </c>
      <c r="G670">
        <v>9</v>
      </c>
      <c r="H670" t="s">
        <v>620</v>
      </c>
      <c r="I670" t="s">
        <v>258</v>
      </c>
      <c r="J670" t="s">
        <v>621</v>
      </c>
      <c r="K670" t="e">
        <f>INDEX(PUNT_SeasonAVG!I:I,MATCH($B670,PUNT_SeasonAVG!$I:$I,0))</f>
        <v>#N/A</v>
      </c>
      <c r="L670" t="e">
        <f>INDEX(PUNT_SeasonAVG!K:K,MATCH($B670,PUNT_SeasonAVG!$I:$I,0))</f>
        <v>#N/A</v>
      </c>
      <c r="M670" s="5" t="e">
        <f>INDEX(PUNT_SeasonAVG!B:B,MATCH($B670,PUNT_SeasonAVG!$I:$I,0))</f>
        <v>#N/A</v>
      </c>
      <c r="N670" s="5" t="e">
        <f>INDEX(PUNT_L10gamesAVG!B:B,MATCH($B670,PUNT_L10gamesAVG!$I:$I,0))</f>
        <v>#N/A</v>
      </c>
      <c r="O670" s="5" t="e">
        <f>INDEX(PUNT_L5gamesAVG!B:B,MATCH($B670,PUNT_L5gamesAVG!$I:$I,0))</f>
        <v>#N/A</v>
      </c>
    </row>
    <row r="671" spans="1:15" x14ac:dyDescent="0.2">
      <c r="A671">
        <v>6204</v>
      </c>
      <c r="B671" t="s">
        <v>1402</v>
      </c>
      <c r="C671" t="s">
        <v>45</v>
      </c>
      <c r="D671" t="s">
        <v>1403</v>
      </c>
      <c r="E671" t="s">
        <v>303</v>
      </c>
      <c r="F671" t="s">
        <v>740</v>
      </c>
      <c r="G671">
        <v>3</v>
      </c>
      <c r="H671" t="s">
        <v>259</v>
      </c>
      <c r="I671" t="s">
        <v>259</v>
      </c>
      <c r="J671" t="s">
        <v>621</v>
      </c>
      <c r="K671" t="e">
        <f>INDEX(PUNT_SeasonAVG!I:I,MATCH($B671,PUNT_SeasonAVG!$I:$I,0))</f>
        <v>#N/A</v>
      </c>
      <c r="L671" t="e">
        <f>INDEX(PUNT_SeasonAVG!K:K,MATCH($B671,PUNT_SeasonAVG!$I:$I,0))</f>
        <v>#N/A</v>
      </c>
      <c r="M671" s="5" t="e">
        <f>INDEX(PUNT_SeasonAVG!B:B,MATCH($B671,PUNT_SeasonAVG!$I:$I,0))</f>
        <v>#N/A</v>
      </c>
      <c r="N671" s="5" t="e">
        <f>INDEX(PUNT_L10gamesAVG!B:B,MATCH($B671,PUNT_L10gamesAVG!$I:$I,0))</f>
        <v>#N/A</v>
      </c>
      <c r="O671" s="5" t="e">
        <f>INDEX(PUNT_L5gamesAVG!B:B,MATCH($B671,PUNT_L5gamesAVG!$I:$I,0))</f>
        <v>#N/A</v>
      </c>
    </row>
    <row r="672" spans="1:15" x14ac:dyDescent="0.2">
      <c r="A672">
        <v>6207</v>
      </c>
      <c r="B672" t="s">
        <v>1406</v>
      </c>
      <c r="C672" t="s">
        <v>640</v>
      </c>
      <c r="D672" t="s">
        <v>1407</v>
      </c>
      <c r="E672" t="s">
        <v>318</v>
      </c>
      <c r="F672" t="s">
        <v>700</v>
      </c>
      <c r="G672">
        <v>19</v>
      </c>
      <c r="H672" t="s">
        <v>259</v>
      </c>
      <c r="I672" t="s">
        <v>259</v>
      </c>
      <c r="J672" t="s">
        <v>621</v>
      </c>
      <c r="K672" t="e">
        <f>INDEX(PUNT_SeasonAVG!I:I,MATCH($B672,PUNT_SeasonAVG!$I:$I,0))</f>
        <v>#N/A</v>
      </c>
      <c r="L672" t="e">
        <f>INDEX(PUNT_SeasonAVG!K:K,MATCH($B672,PUNT_SeasonAVG!$I:$I,0))</f>
        <v>#N/A</v>
      </c>
      <c r="M672" s="5" t="e">
        <f>INDEX(PUNT_SeasonAVG!B:B,MATCH($B672,PUNT_SeasonAVG!$I:$I,0))</f>
        <v>#N/A</v>
      </c>
      <c r="N672" s="5" t="e">
        <f>INDEX(PUNT_L10gamesAVG!B:B,MATCH($B672,PUNT_L10gamesAVG!$I:$I,0))</f>
        <v>#N/A</v>
      </c>
      <c r="O672" s="5" t="e">
        <f>INDEX(PUNT_L5gamesAVG!B:B,MATCH($B672,PUNT_L5gamesAVG!$I:$I,0))</f>
        <v>#N/A</v>
      </c>
    </row>
    <row r="673" spans="1:15" x14ac:dyDescent="0.2">
      <c r="A673">
        <v>6212</v>
      </c>
      <c r="B673" t="s">
        <v>1411</v>
      </c>
      <c r="C673" t="s">
        <v>626</v>
      </c>
      <c r="D673" t="s">
        <v>1412</v>
      </c>
      <c r="E673" t="s">
        <v>324</v>
      </c>
      <c r="F673" t="s">
        <v>625</v>
      </c>
      <c r="G673">
        <v>10</v>
      </c>
      <c r="H673" t="s">
        <v>258</v>
      </c>
      <c r="I673" t="s">
        <v>258</v>
      </c>
      <c r="J673" t="s">
        <v>621</v>
      </c>
      <c r="K673" t="e">
        <f>INDEX(PUNT_SeasonAVG!I:I,MATCH($B673,PUNT_SeasonAVG!$I:$I,0))</f>
        <v>#N/A</v>
      </c>
      <c r="L673" t="e">
        <f>INDEX(PUNT_SeasonAVG!K:K,MATCH($B673,PUNT_SeasonAVG!$I:$I,0))</f>
        <v>#N/A</v>
      </c>
      <c r="M673" s="5" t="e">
        <f>INDEX(PUNT_SeasonAVG!B:B,MATCH($B673,PUNT_SeasonAVG!$I:$I,0))</f>
        <v>#N/A</v>
      </c>
      <c r="N673" s="5" t="e">
        <f>INDEX(PUNT_L10gamesAVG!B:B,MATCH($B673,PUNT_L10gamesAVG!$I:$I,0))</f>
        <v>#N/A</v>
      </c>
      <c r="O673" s="5" t="e">
        <f>INDEX(PUNT_L5gamesAVG!B:B,MATCH($B673,PUNT_L5gamesAVG!$I:$I,0))</f>
        <v>#N/A</v>
      </c>
    </row>
    <row r="674" spans="1:15" x14ac:dyDescent="0.2">
      <c r="A674">
        <v>6214</v>
      </c>
      <c r="B674" t="s">
        <v>1414</v>
      </c>
      <c r="C674" t="s">
        <v>654</v>
      </c>
      <c r="D674" t="s">
        <v>1415</v>
      </c>
      <c r="E674" t="s">
        <v>304</v>
      </c>
      <c r="F674" t="s">
        <v>671</v>
      </c>
      <c r="G674">
        <v>9</v>
      </c>
      <c r="H674" t="s">
        <v>259</v>
      </c>
      <c r="I674" t="s">
        <v>259</v>
      </c>
      <c r="J674" t="s">
        <v>621</v>
      </c>
      <c r="K674" t="e">
        <f>INDEX(PUNT_SeasonAVG!I:I,MATCH($B674,PUNT_SeasonAVG!$I:$I,0))</f>
        <v>#N/A</v>
      </c>
      <c r="L674" t="e">
        <f>INDEX(PUNT_SeasonAVG!K:K,MATCH($B674,PUNT_SeasonAVG!$I:$I,0))</f>
        <v>#N/A</v>
      </c>
      <c r="M674" s="5" t="e">
        <f>INDEX(PUNT_SeasonAVG!B:B,MATCH($B674,PUNT_SeasonAVG!$I:$I,0))</f>
        <v>#N/A</v>
      </c>
      <c r="N674" s="5" t="e">
        <f>INDEX(PUNT_L10gamesAVG!B:B,MATCH($B674,PUNT_L10gamesAVG!$I:$I,0))</f>
        <v>#N/A</v>
      </c>
      <c r="O674" s="5" t="e">
        <f>INDEX(PUNT_L5gamesAVG!B:B,MATCH($B674,PUNT_L5gamesAVG!$I:$I,0))</f>
        <v>#N/A</v>
      </c>
    </row>
    <row r="675" spans="1:15" x14ac:dyDescent="0.2">
      <c r="A675">
        <v>6218</v>
      </c>
      <c r="B675" t="s">
        <v>1419</v>
      </c>
      <c r="C675" t="s">
        <v>648</v>
      </c>
      <c r="D675" t="s">
        <v>870</v>
      </c>
      <c r="E675" t="s">
        <v>304</v>
      </c>
      <c r="F675" t="s">
        <v>671</v>
      </c>
      <c r="G675">
        <v>4</v>
      </c>
      <c r="H675" t="s">
        <v>258</v>
      </c>
      <c r="I675" t="s">
        <v>258</v>
      </c>
      <c r="J675" t="s">
        <v>621</v>
      </c>
      <c r="K675" t="e">
        <f>INDEX(PUNT_SeasonAVG!I:I,MATCH($B675,PUNT_SeasonAVG!$I:$I,0))</f>
        <v>#N/A</v>
      </c>
      <c r="L675" t="e">
        <f>INDEX(PUNT_SeasonAVG!K:K,MATCH($B675,PUNT_SeasonAVG!$I:$I,0))</f>
        <v>#N/A</v>
      </c>
      <c r="M675" s="5" t="e">
        <f>INDEX(PUNT_SeasonAVG!B:B,MATCH($B675,PUNT_SeasonAVG!$I:$I,0))</f>
        <v>#N/A</v>
      </c>
      <c r="N675" s="5" t="e">
        <f>INDEX(PUNT_L10gamesAVG!B:B,MATCH($B675,PUNT_L10gamesAVG!$I:$I,0))</f>
        <v>#N/A</v>
      </c>
      <c r="O675" s="5" t="e">
        <f>INDEX(PUNT_L5gamesAVG!B:B,MATCH($B675,PUNT_L5gamesAVG!$I:$I,0))</f>
        <v>#N/A</v>
      </c>
    </row>
    <row r="676" spans="1:15" x14ac:dyDescent="0.2">
      <c r="A676">
        <v>6223</v>
      </c>
      <c r="B676" t="s">
        <v>1423</v>
      </c>
      <c r="C676" t="s">
        <v>654</v>
      </c>
      <c r="D676" t="s">
        <v>1424</v>
      </c>
      <c r="E676" t="s">
        <v>292</v>
      </c>
      <c r="F676" t="s">
        <v>704</v>
      </c>
      <c r="G676">
        <v>53</v>
      </c>
      <c r="H676" t="s">
        <v>259</v>
      </c>
      <c r="I676" t="s">
        <v>259</v>
      </c>
      <c r="J676" t="s">
        <v>621</v>
      </c>
      <c r="K676" t="e">
        <f>INDEX(PUNT_SeasonAVG!I:I,MATCH($B676,PUNT_SeasonAVG!$I:$I,0))</f>
        <v>#N/A</v>
      </c>
      <c r="L676" t="e">
        <f>INDEX(PUNT_SeasonAVG!K:K,MATCH($B676,PUNT_SeasonAVG!$I:$I,0))</f>
        <v>#N/A</v>
      </c>
      <c r="M676" s="5" t="e">
        <f>INDEX(PUNT_SeasonAVG!B:B,MATCH($B676,PUNT_SeasonAVG!$I:$I,0))</f>
        <v>#N/A</v>
      </c>
      <c r="N676" s="5" t="e">
        <f>INDEX(PUNT_L10gamesAVG!B:B,MATCH($B676,PUNT_L10gamesAVG!$I:$I,0))</f>
        <v>#N/A</v>
      </c>
      <c r="O676" s="5" t="e">
        <f>INDEX(PUNT_L5gamesAVG!B:B,MATCH($B676,PUNT_L5gamesAVG!$I:$I,0))</f>
        <v>#N/A</v>
      </c>
    </row>
    <row r="677" spans="1:15" x14ac:dyDescent="0.2">
      <c r="A677">
        <v>6225</v>
      </c>
      <c r="B677" t="s">
        <v>1425</v>
      </c>
      <c r="C677" t="s">
        <v>654</v>
      </c>
      <c r="D677" t="s">
        <v>1426</v>
      </c>
      <c r="E677" t="s">
        <v>301</v>
      </c>
      <c r="F677" t="s">
        <v>636</v>
      </c>
      <c r="G677">
        <v>37</v>
      </c>
      <c r="H677" t="s">
        <v>259</v>
      </c>
      <c r="I677" t="s">
        <v>259</v>
      </c>
      <c r="J677" t="s">
        <v>621</v>
      </c>
      <c r="K677" t="e">
        <f>INDEX(PUNT_SeasonAVG!I:I,MATCH($B677,PUNT_SeasonAVG!$I:$I,0))</f>
        <v>#N/A</v>
      </c>
      <c r="L677" t="e">
        <f>INDEX(PUNT_SeasonAVG!K:K,MATCH($B677,PUNT_SeasonAVG!$I:$I,0))</f>
        <v>#N/A</v>
      </c>
      <c r="M677" s="5" t="e">
        <f>INDEX(PUNT_SeasonAVG!B:B,MATCH($B677,PUNT_SeasonAVG!$I:$I,0))</f>
        <v>#N/A</v>
      </c>
      <c r="N677" s="5" t="e">
        <f>INDEX(PUNT_L10gamesAVG!B:B,MATCH($B677,PUNT_L10gamesAVG!$I:$I,0))</f>
        <v>#N/A</v>
      </c>
      <c r="O677" s="5" t="e">
        <f>INDEX(PUNT_L5gamesAVG!B:B,MATCH($B677,PUNT_L5gamesAVG!$I:$I,0))</f>
        <v>#N/A</v>
      </c>
    </row>
    <row r="678" spans="1:15" x14ac:dyDescent="0.2">
      <c r="A678">
        <v>6227</v>
      </c>
      <c r="B678" t="s">
        <v>1428</v>
      </c>
      <c r="C678" t="s">
        <v>666</v>
      </c>
      <c r="D678" t="s">
        <v>1429</v>
      </c>
      <c r="E678" t="s">
        <v>335</v>
      </c>
      <c r="F678" t="s">
        <v>659</v>
      </c>
      <c r="G678">
        <v>6</v>
      </c>
      <c r="H678" t="s">
        <v>259</v>
      </c>
      <c r="I678" t="s">
        <v>259</v>
      </c>
      <c r="J678" t="s">
        <v>621</v>
      </c>
      <c r="K678" t="e">
        <f>INDEX(PUNT_SeasonAVG!I:I,MATCH($B678,PUNT_SeasonAVG!$I:$I,0))</f>
        <v>#N/A</v>
      </c>
      <c r="L678" t="e">
        <f>INDEX(PUNT_SeasonAVG!K:K,MATCH($B678,PUNT_SeasonAVG!$I:$I,0))</f>
        <v>#N/A</v>
      </c>
      <c r="M678" s="5" t="e">
        <f>INDEX(PUNT_SeasonAVG!B:B,MATCH($B678,PUNT_SeasonAVG!$I:$I,0))</f>
        <v>#N/A</v>
      </c>
      <c r="N678" s="5" t="e">
        <f>INDEX(PUNT_L10gamesAVG!B:B,MATCH($B678,PUNT_L10gamesAVG!$I:$I,0))</f>
        <v>#N/A</v>
      </c>
      <c r="O678" s="5" t="e">
        <f>INDEX(PUNT_L5gamesAVG!B:B,MATCH($B678,PUNT_L5gamesAVG!$I:$I,0))</f>
        <v>#N/A</v>
      </c>
    </row>
    <row r="679" spans="1:15" x14ac:dyDescent="0.2">
      <c r="A679">
        <v>6232</v>
      </c>
      <c r="B679" t="s">
        <v>1433</v>
      </c>
      <c r="C679" t="s">
        <v>741</v>
      </c>
      <c r="D679" t="s">
        <v>1434</v>
      </c>
      <c r="E679" t="s">
        <v>328</v>
      </c>
      <c r="F679" t="s">
        <v>711</v>
      </c>
      <c r="G679">
        <v>10</v>
      </c>
      <c r="H679" t="s">
        <v>45</v>
      </c>
      <c r="I679" t="s">
        <v>45</v>
      </c>
      <c r="J679" t="s">
        <v>621</v>
      </c>
      <c r="K679" t="e">
        <f>INDEX(PUNT_SeasonAVG!I:I,MATCH($B679,PUNT_SeasonAVG!$I:$I,0))</f>
        <v>#N/A</v>
      </c>
      <c r="L679" t="e">
        <f>INDEX(PUNT_SeasonAVG!K:K,MATCH($B679,PUNT_SeasonAVG!$I:$I,0))</f>
        <v>#N/A</v>
      </c>
      <c r="M679" s="5" t="e">
        <f>INDEX(PUNT_SeasonAVG!B:B,MATCH($B679,PUNT_SeasonAVG!$I:$I,0))</f>
        <v>#N/A</v>
      </c>
      <c r="N679" s="5" t="e">
        <f>INDEX(PUNT_L10gamesAVG!B:B,MATCH($B679,PUNT_L10gamesAVG!$I:$I,0))</f>
        <v>#N/A</v>
      </c>
      <c r="O679" s="5" t="e">
        <f>INDEX(PUNT_L5gamesAVG!B:B,MATCH($B679,PUNT_L5gamesAVG!$I:$I,0))</f>
        <v>#N/A</v>
      </c>
    </row>
    <row r="680" spans="1:15" x14ac:dyDescent="0.2">
      <c r="A680">
        <v>6233</v>
      </c>
      <c r="B680" t="s">
        <v>1435</v>
      </c>
      <c r="C680" t="s">
        <v>686</v>
      </c>
      <c r="D680" t="s">
        <v>1436</v>
      </c>
      <c r="E680" t="s">
        <v>315</v>
      </c>
      <c r="F680" t="s">
        <v>662</v>
      </c>
      <c r="G680">
        <v>9</v>
      </c>
      <c r="H680" t="s">
        <v>259</v>
      </c>
      <c r="I680" t="s">
        <v>259</v>
      </c>
      <c r="J680" t="s">
        <v>621</v>
      </c>
      <c r="K680" t="e">
        <f>INDEX(PUNT_SeasonAVG!I:I,MATCH($B680,PUNT_SeasonAVG!$I:$I,0))</f>
        <v>#N/A</v>
      </c>
      <c r="L680" t="e">
        <f>INDEX(PUNT_SeasonAVG!K:K,MATCH($B680,PUNT_SeasonAVG!$I:$I,0))</f>
        <v>#N/A</v>
      </c>
      <c r="M680" s="5" t="e">
        <f>INDEX(PUNT_SeasonAVG!B:B,MATCH($B680,PUNT_SeasonAVG!$I:$I,0))</f>
        <v>#N/A</v>
      </c>
      <c r="N680" s="5" t="e">
        <f>INDEX(PUNT_L10gamesAVG!B:B,MATCH($B680,PUNT_L10gamesAVG!$I:$I,0))</f>
        <v>#N/A</v>
      </c>
      <c r="O680" s="5" t="e">
        <f>INDEX(PUNT_L5gamesAVG!B:B,MATCH($B680,PUNT_L5gamesAVG!$I:$I,0))</f>
        <v>#N/A</v>
      </c>
    </row>
    <row r="681" spans="1:15" x14ac:dyDescent="0.2">
      <c r="A681">
        <v>6234</v>
      </c>
      <c r="B681" t="s">
        <v>1437</v>
      </c>
      <c r="C681" t="s">
        <v>626</v>
      </c>
      <c r="D681" t="s">
        <v>1438</v>
      </c>
      <c r="E681" t="s">
        <v>295</v>
      </c>
      <c r="F681" t="s">
        <v>42</v>
      </c>
      <c r="G681">
        <v>5</v>
      </c>
      <c r="H681" t="s">
        <v>259</v>
      </c>
      <c r="I681" t="s">
        <v>259</v>
      </c>
      <c r="J681" t="s">
        <v>621</v>
      </c>
      <c r="K681" t="e">
        <f>INDEX(PUNT_SeasonAVG!I:I,MATCH($B681,PUNT_SeasonAVG!$I:$I,0))</f>
        <v>#N/A</v>
      </c>
      <c r="L681" t="e">
        <f>INDEX(PUNT_SeasonAVG!K:K,MATCH($B681,PUNT_SeasonAVG!$I:$I,0))</f>
        <v>#N/A</v>
      </c>
      <c r="M681" s="5" t="e">
        <f>INDEX(PUNT_SeasonAVG!B:B,MATCH($B681,PUNT_SeasonAVG!$I:$I,0))</f>
        <v>#N/A</v>
      </c>
      <c r="N681" s="5" t="e">
        <f>INDEX(PUNT_L10gamesAVG!B:B,MATCH($B681,PUNT_L10gamesAVG!$I:$I,0))</f>
        <v>#N/A</v>
      </c>
      <c r="O681" s="5" t="e">
        <f>INDEX(PUNT_L5gamesAVG!B:B,MATCH($B681,PUNT_L5gamesAVG!$I:$I,0))</f>
        <v>#N/A</v>
      </c>
    </row>
    <row r="682" spans="1:15" x14ac:dyDescent="0.2">
      <c r="A682">
        <v>6237</v>
      </c>
      <c r="B682" t="s">
        <v>1441</v>
      </c>
      <c r="C682" t="s">
        <v>798</v>
      </c>
      <c r="D682" t="s">
        <v>1442</v>
      </c>
      <c r="E682" t="s">
        <v>318</v>
      </c>
      <c r="F682" t="s">
        <v>700</v>
      </c>
      <c r="G682">
        <v>15</v>
      </c>
      <c r="H682" t="s">
        <v>258</v>
      </c>
      <c r="I682" t="s">
        <v>258</v>
      </c>
      <c r="J682" t="s">
        <v>621</v>
      </c>
      <c r="K682" t="e">
        <f>INDEX(PUNT_SeasonAVG!I:I,MATCH($B682,PUNT_SeasonAVG!$I:$I,0))</f>
        <v>#N/A</v>
      </c>
      <c r="L682" t="e">
        <f>INDEX(PUNT_SeasonAVG!K:K,MATCH($B682,PUNT_SeasonAVG!$I:$I,0))</f>
        <v>#N/A</v>
      </c>
      <c r="M682" s="5" t="e">
        <f>INDEX(PUNT_SeasonAVG!B:B,MATCH($B682,PUNT_SeasonAVG!$I:$I,0))</f>
        <v>#N/A</v>
      </c>
      <c r="N682" s="5" t="e">
        <f>INDEX(PUNT_L10gamesAVG!B:B,MATCH($B682,PUNT_L10gamesAVG!$I:$I,0))</f>
        <v>#N/A</v>
      </c>
      <c r="O682" s="5" t="e">
        <f>INDEX(PUNT_L5gamesAVG!B:B,MATCH($B682,PUNT_L5gamesAVG!$I:$I,0))</f>
        <v>#N/A</v>
      </c>
    </row>
    <row r="683" spans="1:15" x14ac:dyDescent="0.2">
      <c r="A683">
        <v>6241</v>
      </c>
      <c r="B683" t="s">
        <v>1447</v>
      </c>
      <c r="C683" t="s">
        <v>623</v>
      </c>
      <c r="D683" t="s">
        <v>1448</v>
      </c>
      <c r="E683" t="s">
        <v>321</v>
      </c>
      <c r="F683" t="s">
        <v>718</v>
      </c>
      <c r="G683">
        <v>3</v>
      </c>
      <c r="H683" t="s">
        <v>258</v>
      </c>
      <c r="I683" t="s">
        <v>258</v>
      </c>
      <c r="J683" t="s">
        <v>621</v>
      </c>
      <c r="K683" t="e">
        <f>INDEX(PUNT_SeasonAVG!I:I,MATCH($B683,PUNT_SeasonAVG!$I:$I,0))</f>
        <v>#N/A</v>
      </c>
      <c r="L683" t="e">
        <f>INDEX(PUNT_SeasonAVG!K:K,MATCH($B683,PUNT_SeasonAVG!$I:$I,0))</f>
        <v>#N/A</v>
      </c>
      <c r="M683" s="5" t="e">
        <f>INDEX(PUNT_SeasonAVG!B:B,MATCH($B683,PUNT_SeasonAVG!$I:$I,0))</f>
        <v>#N/A</v>
      </c>
      <c r="N683" s="5" t="e">
        <f>INDEX(PUNT_L10gamesAVG!B:B,MATCH($B683,PUNT_L10gamesAVG!$I:$I,0))</f>
        <v>#N/A</v>
      </c>
      <c r="O683" s="5" t="e">
        <f>INDEX(PUNT_L5gamesAVG!B:B,MATCH($B683,PUNT_L5gamesAVG!$I:$I,0))</f>
        <v>#N/A</v>
      </c>
    </row>
    <row r="684" spans="1:15" x14ac:dyDescent="0.2">
      <c r="A684">
        <v>6242</v>
      </c>
      <c r="B684" t="s">
        <v>1449</v>
      </c>
      <c r="C684" t="s">
        <v>676</v>
      </c>
      <c r="D684" t="s">
        <v>1450</v>
      </c>
      <c r="E684" t="s">
        <v>312</v>
      </c>
      <c r="F684" t="s">
        <v>694</v>
      </c>
      <c r="G684">
        <v>35</v>
      </c>
      <c r="H684" t="s">
        <v>259</v>
      </c>
      <c r="I684" t="s">
        <v>259</v>
      </c>
      <c r="J684" t="s">
        <v>621</v>
      </c>
      <c r="K684" t="e">
        <f>INDEX(PUNT_SeasonAVG!I:I,MATCH($B684,PUNT_SeasonAVG!$I:$I,0))</f>
        <v>#N/A</v>
      </c>
      <c r="L684" t="e">
        <f>INDEX(PUNT_SeasonAVG!K:K,MATCH($B684,PUNT_SeasonAVG!$I:$I,0))</f>
        <v>#N/A</v>
      </c>
      <c r="M684" s="5" t="e">
        <f>INDEX(PUNT_SeasonAVG!B:B,MATCH($B684,PUNT_SeasonAVG!$I:$I,0))</f>
        <v>#N/A</v>
      </c>
      <c r="N684" s="5" t="e">
        <f>INDEX(PUNT_L10gamesAVG!B:B,MATCH($B684,PUNT_L10gamesAVG!$I:$I,0))</f>
        <v>#N/A</v>
      </c>
      <c r="O684" s="5" t="e">
        <f>INDEX(PUNT_L5gamesAVG!B:B,MATCH($B684,PUNT_L5gamesAVG!$I:$I,0))</f>
        <v>#N/A</v>
      </c>
    </row>
    <row r="685" spans="1:15" x14ac:dyDescent="0.2">
      <c r="A685">
        <v>6243</v>
      </c>
      <c r="B685" t="s">
        <v>1451</v>
      </c>
      <c r="C685" t="s">
        <v>648</v>
      </c>
      <c r="D685" t="s">
        <v>1452</v>
      </c>
      <c r="E685" t="s">
        <v>325</v>
      </c>
      <c r="F685" t="s">
        <v>673</v>
      </c>
      <c r="G685">
        <v>7</v>
      </c>
      <c r="H685" t="s">
        <v>258</v>
      </c>
      <c r="I685" t="s">
        <v>258</v>
      </c>
      <c r="J685" t="s">
        <v>621</v>
      </c>
      <c r="K685" t="e">
        <f>INDEX(PUNT_SeasonAVG!I:I,MATCH($B685,PUNT_SeasonAVG!$I:$I,0))</f>
        <v>#N/A</v>
      </c>
      <c r="L685" t="e">
        <f>INDEX(PUNT_SeasonAVG!K:K,MATCH($B685,PUNT_SeasonAVG!$I:$I,0))</f>
        <v>#N/A</v>
      </c>
      <c r="M685" s="5" t="e">
        <f>INDEX(PUNT_SeasonAVG!B:B,MATCH($B685,PUNT_SeasonAVG!$I:$I,0))</f>
        <v>#N/A</v>
      </c>
      <c r="N685" s="5" t="e">
        <f>INDEX(PUNT_L10gamesAVG!B:B,MATCH($B685,PUNT_L10gamesAVG!$I:$I,0))</f>
        <v>#N/A</v>
      </c>
      <c r="O685" s="5" t="e">
        <f>INDEX(PUNT_L5gamesAVG!B:B,MATCH($B685,PUNT_L5gamesAVG!$I:$I,0))</f>
        <v>#N/A</v>
      </c>
    </row>
    <row r="686" spans="1:15" x14ac:dyDescent="0.2">
      <c r="A686">
        <v>6244</v>
      </c>
      <c r="B686" t="s">
        <v>1453</v>
      </c>
      <c r="C686" t="s">
        <v>623</v>
      </c>
      <c r="D686" t="s">
        <v>1454</v>
      </c>
      <c r="E686" t="s">
        <v>306</v>
      </c>
      <c r="F686" t="s">
        <v>715</v>
      </c>
      <c r="G686">
        <v>4</v>
      </c>
      <c r="H686" t="s">
        <v>258</v>
      </c>
      <c r="I686" t="s">
        <v>258</v>
      </c>
      <c r="J686" t="s">
        <v>621</v>
      </c>
      <c r="K686" t="e">
        <f>INDEX(PUNT_SeasonAVG!I:I,MATCH($B686,PUNT_SeasonAVG!$I:$I,0))</f>
        <v>#N/A</v>
      </c>
      <c r="L686" t="e">
        <f>INDEX(PUNT_SeasonAVG!K:K,MATCH($B686,PUNT_SeasonAVG!$I:$I,0))</f>
        <v>#N/A</v>
      </c>
      <c r="M686" s="5" t="e">
        <f>INDEX(PUNT_SeasonAVG!B:B,MATCH($B686,PUNT_SeasonAVG!$I:$I,0))</f>
        <v>#N/A</v>
      </c>
      <c r="N686" s="5" t="e">
        <f>INDEX(PUNT_L10gamesAVG!B:B,MATCH($B686,PUNT_L10gamesAVG!$I:$I,0))</f>
        <v>#N/A</v>
      </c>
      <c r="O686" s="5" t="e">
        <f>INDEX(PUNT_L5gamesAVG!B:B,MATCH($B686,PUNT_L5gamesAVG!$I:$I,0))</f>
        <v>#N/A</v>
      </c>
    </row>
    <row r="687" spans="1:15" x14ac:dyDescent="0.2">
      <c r="A687">
        <v>6248</v>
      </c>
      <c r="B687" t="s">
        <v>1459</v>
      </c>
      <c r="C687" t="s">
        <v>617</v>
      </c>
      <c r="D687" t="s">
        <v>1460</v>
      </c>
      <c r="E687" t="s">
        <v>325</v>
      </c>
      <c r="F687" t="s">
        <v>673</v>
      </c>
      <c r="G687">
        <v>4</v>
      </c>
      <c r="H687" t="s">
        <v>258</v>
      </c>
      <c r="I687" t="s">
        <v>258</v>
      </c>
      <c r="J687" t="s">
        <v>621</v>
      </c>
      <c r="K687" t="e">
        <f>INDEX(PUNT_SeasonAVG!I:I,MATCH($B687,PUNT_SeasonAVG!$I:$I,0))</f>
        <v>#N/A</v>
      </c>
      <c r="L687" t="e">
        <f>INDEX(PUNT_SeasonAVG!K:K,MATCH($B687,PUNT_SeasonAVG!$I:$I,0))</f>
        <v>#N/A</v>
      </c>
      <c r="M687" s="5" t="e">
        <f>INDEX(PUNT_SeasonAVG!B:B,MATCH($B687,PUNT_SeasonAVG!$I:$I,0))</f>
        <v>#N/A</v>
      </c>
      <c r="N687" s="5" t="e">
        <f>INDEX(PUNT_L10gamesAVG!B:B,MATCH($B687,PUNT_L10gamesAVG!$I:$I,0))</f>
        <v>#N/A</v>
      </c>
      <c r="O687" s="5" t="e">
        <f>INDEX(PUNT_L5gamesAVG!B:B,MATCH($B687,PUNT_L5gamesAVG!$I:$I,0))</f>
        <v>#N/A</v>
      </c>
    </row>
    <row r="688" spans="1:15" x14ac:dyDescent="0.2">
      <c r="A688">
        <v>6251</v>
      </c>
      <c r="B688" t="s">
        <v>1463</v>
      </c>
      <c r="C688" t="s">
        <v>623</v>
      </c>
      <c r="D688" t="s">
        <v>1464</v>
      </c>
      <c r="E688" t="s">
        <v>324</v>
      </c>
      <c r="F688" t="s">
        <v>625</v>
      </c>
      <c r="G688">
        <v>0</v>
      </c>
      <c r="H688" t="s">
        <v>258</v>
      </c>
      <c r="I688" t="s">
        <v>258</v>
      </c>
      <c r="J688" t="s">
        <v>621</v>
      </c>
      <c r="K688" t="e">
        <f>INDEX(PUNT_SeasonAVG!I:I,MATCH($B688,PUNT_SeasonAVG!$I:$I,0))</f>
        <v>#N/A</v>
      </c>
      <c r="L688" t="e">
        <f>INDEX(PUNT_SeasonAVG!K:K,MATCH($B688,PUNT_SeasonAVG!$I:$I,0))</f>
        <v>#N/A</v>
      </c>
      <c r="M688" s="5" t="e">
        <f>INDEX(PUNT_SeasonAVG!B:B,MATCH($B688,PUNT_SeasonAVG!$I:$I,0))</f>
        <v>#N/A</v>
      </c>
      <c r="N688" s="5" t="e">
        <f>INDEX(PUNT_L10gamesAVG!B:B,MATCH($B688,PUNT_L10gamesAVG!$I:$I,0))</f>
        <v>#N/A</v>
      </c>
      <c r="O688" s="5" t="e">
        <f>INDEX(PUNT_L5gamesAVG!B:B,MATCH($B688,PUNT_L5gamesAVG!$I:$I,0))</f>
        <v>#N/A</v>
      </c>
    </row>
    <row r="689" spans="1:15" x14ac:dyDescent="0.2">
      <c r="A689">
        <v>6252</v>
      </c>
      <c r="B689" t="s">
        <v>1465</v>
      </c>
      <c r="C689" t="s">
        <v>666</v>
      </c>
      <c r="D689" t="s">
        <v>1466</v>
      </c>
      <c r="E689" t="s">
        <v>298</v>
      </c>
      <c r="F689" t="s">
        <v>644</v>
      </c>
      <c r="G689">
        <v>20</v>
      </c>
      <c r="H689" t="s">
        <v>258</v>
      </c>
      <c r="I689" t="s">
        <v>258</v>
      </c>
      <c r="J689" t="s">
        <v>621</v>
      </c>
      <c r="K689" t="e">
        <f>INDEX(PUNT_SeasonAVG!I:I,MATCH($B689,PUNT_SeasonAVG!$I:$I,0))</f>
        <v>#N/A</v>
      </c>
      <c r="L689" t="e">
        <f>INDEX(PUNT_SeasonAVG!K:K,MATCH($B689,PUNT_SeasonAVG!$I:$I,0))</f>
        <v>#N/A</v>
      </c>
      <c r="M689" s="5" t="e">
        <f>INDEX(PUNT_SeasonAVG!B:B,MATCH($B689,PUNT_SeasonAVG!$I:$I,0))</f>
        <v>#N/A</v>
      </c>
      <c r="N689" s="5" t="e">
        <f>INDEX(PUNT_L10gamesAVG!B:B,MATCH($B689,PUNT_L10gamesAVG!$I:$I,0))</f>
        <v>#N/A</v>
      </c>
      <c r="O689" s="5" t="e">
        <f>INDEX(PUNT_L5gamesAVG!B:B,MATCH($B689,PUNT_L5gamesAVG!$I:$I,0))</f>
        <v>#N/A</v>
      </c>
    </row>
    <row r="690" spans="1:15" x14ac:dyDescent="0.2">
      <c r="A690">
        <v>6253</v>
      </c>
      <c r="B690" t="s">
        <v>1467</v>
      </c>
      <c r="C690" t="s">
        <v>638</v>
      </c>
      <c r="D690" t="s">
        <v>1468</v>
      </c>
      <c r="E690" t="s">
        <v>307</v>
      </c>
      <c r="F690" t="s">
        <v>745</v>
      </c>
      <c r="G690">
        <v>11</v>
      </c>
      <c r="H690" t="s">
        <v>45</v>
      </c>
      <c r="I690" t="s">
        <v>45</v>
      </c>
      <c r="J690" t="s">
        <v>621</v>
      </c>
      <c r="K690" t="e">
        <f>INDEX(PUNT_SeasonAVG!I:I,MATCH($B690,PUNT_SeasonAVG!$I:$I,0))</f>
        <v>#N/A</v>
      </c>
      <c r="L690" t="e">
        <f>INDEX(PUNT_SeasonAVG!K:K,MATCH($B690,PUNT_SeasonAVG!$I:$I,0))</f>
        <v>#N/A</v>
      </c>
      <c r="M690" s="5" t="e">
        <f>INDEX(PUNT_SeasonAVG!B:B,MATCH($B690,PUNT_SeasonAVG!$I:$I,0))</f>
        <v>#N/A</v>
      </c>
      <c r="N690" s="5" t="e">
        <f>INDEX(PUNT_L10gamesAVG!B:B,MATCH($B690,PUNT_L10gamesAVG!$I:$I,0))</f>
        <v>#N/A</v>
      </c>
      <c r="O690" s="5" t="e">
        <f>INDEX(PUNT_L5gamesAVG!B:B,MATCH($B690,PUNT_L5gamesAVG!$I:$I,0))</f>
        <v>#N/A</v>
      </c>
    </row>
    <row r="691" spans="1:15" x14ac:dyDescent="0.2">
      <c r="A691">
        <v>6254</v>
      </c>
      <c r="B691" t="s">
        <v>1469</v>
      </c>
      <c r="C691" t="s">
        <v>640</v>
      </c>
      <c r="D691" t="s">
        <v>1470</v>
      </c>
      <c r="E691" t="s">
        <v>322</v>
      </c>
      <c r="F691" t="s">
        <v>94</v>
      </c>
      <c r="G691">
        <v>5</v>
      </c>
      <c r="H691" t="s">
        <v>258</v>
      </c>
      <c r="I691" t="s">
        <v>258</v>
      </c>
      <c r="J691" t="s">
        <v>621</v>
      </c>
      <c r="K691" t="e">
        <f>INDEX(PUNT_SeasonAVG!I:I,MATCH($B691,PUNT_SeasonAVG!$I:$I,0))</f>
        <v>#N/A</v>
      </c>
      <c r="L691" t="e">
        <f>INDEX(PUNT_SeasonAVG!K:K,MATCH($B691,PUNT_SeasonAVG!$I:$I,0))</f>
        <v>#N/A</v>
      </c>
      <c r="M691" s="5" t="e">
        <f>INDEX(PUNT_SeasonAVG!B:B,MATCH($B691,PUNT_SeasonAVG!$I:$I,0))</f>
        <v>#N/A</v>
      </c>
      <c r="N691" s="5" t="e">
        <f>INDEX(PUNT_L10gamesAVG!B:B,MATCH($B691,PUNT_L10gamesAVG!$I:$I,0))</f>
        <v>#N/A</v>
      </c>
      <c r="O691" s="5" t="e">
        <f>INDEX(PUNT_L5gamesAVG!B:B,MATCH($B691,PUNT_L5gamesAVG!$I:$I,0))</f>
        <v>#N/A</v>
      </c>
    </row>
    <row r="692" spans="1:15" x14ac:dyDescent="0.2">
      <c r="A692">
        <v>6257</v>
      </c>
      <c r="B692" t="s">
        <v>1474</v>
      </c>
      <c r="C692" t="s">
        <v>623</v>
      </c>
      <c r="D692" t="s">
        <v>972</v>
      </c>
      <c r="E692" t="s">
        <v>309</v>
      </c>
      <c r="F692" t="s">
        <v>653</v>
      </c>
      <c r="G692">
        <v>8</v>
      </c>
      <c r="H692" t="s">
        <v>258</v>
      </c>
      <c r="I692" t="s">
        <v>258</v>
      </c>
      <c r="J692" t="s">
        <v>621</v>
      </c>
      <c r="K692" t="e">
        <f>INDEX(PUNT_SeasonAVG!I:I,MATCH($B692,PUNT_SeasonAVG!$I:$I,0))</f>
        <v>#N/A</v>
      </c>
      <c r="L692" t="e">
        <f>INDEX(PUNT_SeasonAVG!K:K,MATCH($B692,PUNT_SeasonAVG!$I:$I,0))</f>
        <v>#N/A</v>
      </c>
      <c r="M692" s="5" t="e">
        <f>INDEX(PUNT_SeasonAVG!B:B,MATCH($B692,PUNT_SeasonAVG!$I:$I,0))</f>
        <v>#N/A</v>
      </c>
      <c r="N692" s="5" t="e">
        <f>INDEX(PUNT_L10gamesAVG!B:B,MATCH($B692,PUNT_L10gamesAVG!$I:$I,0))</f>
        <v>#N/A</v>
      </c>
      <c r="O692" s="5" t="e">
        <f>INDEX(PUNT_L5gamesAVG!B:B,MATCH($B692,PUNT_L5gamesAVG!$I:$I,0))</f>
        <v>#N/A</v>
      </c>
    </row>
    <row r="693" spans="1:15" x14ac:dyDescent="0.2">
      <c r="A693">
        <v>6261</v>
      </c>
      <c r="B693" t="s">
        <v>1478</v>
      </c>
      <c r="C693" t="s">
        <v>648</v>
      </c>
      <c r="D693" t="s">
        <v>1479</v>
      </c>
      <c r="E693" t="s">
        <v>309</v>
      </c>
      <c r="F693" t="s">
        <v>653</v>
      </c>
      <c r="G693">
        <v>17</v>
      </c>
      <c r="H693" t="s">
        <v>259</v>
      </c>
      <c r="I693" t="s">
        <v>259</v>
      </c>
      <c r="J693" t="s">
        <v>621</v>
      </c>
      <c r="K693" t="e">
        <f>INDEX(PUNT_SeasonAVG!I:I,MATCH($B693,PUNT_SeasonAVG!$I:$I,0))</f>
        <v>#N/A</v>
      </c>
      <c r="L693" t="e">
        <f>INDEX(PUNT_SeasonAVG!K:K,MATCH($B693,PUNT_SeasonAVG!$I:$I,0))</f>
        <v>#N/A</v>
      </c>
      <c r="M693" s="5" t="e">
        <f>INDEX(PUNT_SeasonAVG!B:B,MATCH($B693,PUNT_SeasonAVG!$I:$I,0))</f>
        <v>#N/A</v>
      </c>
      <c r="N693" s="5" t="e">
        <f>INDEX(PUNT_L10gamesAVG!B:B,MATCH($B693,PUNT_L10gamesAVG!$I:$I,0))</f>
        <v>#N/A</v>
      </c>
      <c r="O693" s="5" t="e">
        <f>INDEX(PUNT_L5gamesAVG!B:B,MATCH($B693,PUNT_L5gamesAVG!$I:$I,0))</f>
        <v>#N/A</v>
      </c>
    </row>
    <row r="694" spans="1:15" x14ac:dyDescent="0.2">
      <c r="A694">
        <v>6262</v>
      </c>
      <c r="B694" t="s">
        <v>1480</v>
      </c>
      <c r="C694" t="s">
        <v>729</v>
      </c>
      <c r="D694" t="s">
        <v>655</v>
      </c>
      <c r="E694" t="s">
        <v>321</v>
      </c>
      <c r="F694" t="s">
        <v>718</v>
      </c>
      <c r="G694">
        <v>42</v>
      </c>
      <c r="H694" t="s">
        <v>259</v>
      </c>
      <c r="I694" t="s">
        <v>259</v>
      </c>
      <c r="J694" t="s">
        <v>621</v>
      </c>
      <c r="K694" t="e">
        <f>INDEX(PUNT_SeasonAVG!I:I,MATCH($B694,PUNT_SeasonAVG!$I:$I,0))</f>
        <v>#N/A</v>
      </c>
      <c r="L694" t="e">
        <f>INDEX(PUNT_SeasonAVG!K:K,MATCH($B694,PUNT_SeasonAVG!$I:$I,0))</f>
        <v>#N/A</v>
      </c>
      <c r="M694" s="5" t="e">
        <f>INDEX(PUNT_SeasonAVG!B:B,MATCH($B694,PUNT_SeasonAVG!$I:$I,0))</f>
        <v>#N/A</v>
      </c>
      <c r="N694" s="5" t="e">
        <f>INDEX(PUNT_L10gamesAVG!B:B,MATCH($B694,PUNT_L10gamesAVG!$I:$I,0))</f>
        <v>#N/A</v>
      </c>
      <c r="O694" s="5" t="e">
        <f>INDEX(PUNT_L5gamesAVG!B:B,MATCH($B694,PUNT_L5gamesAVG!$I:$I,0))</f>
        <v>#N/A</v>
      </c>
    </row>
    <row r="695" spans="1:15" x14ac:dyDescent="0.2">
      <c r="A695">
        <v>6265</v>
      </c>
      <c r="B695" t="s">
        <v>1482</v>
      </c>
      <c r="C695" t="s">
        <v>623</v>
      </c>
      <c r="D695" t="s">
        <v>1483</v>
      </c>
      <c r="E695" t="s">
        <v>295</v>
      </c>
      <c r="F695" t="s">
        <v>42</v>
      </c>
      <c r="G695">
        <v>17</v>
      </c>
      <c r="H695" t="s">
        <v>259</v>
      </c>
      <c r="I695" t="s">
        <v>259</v>
      </c>
      <c r="J695" t="s">
        <v>621</v>
      </c>
      <c r="K695" t="e">
        <f>INDEX(PUNT_SeasonAVG!I:I,MATCH($B695,PUNT_SeasonAVG!$I:$I,0))</f>
        <v>#N/A</v>
      </c>
      <c r="L695" t="e">
        <f>INDEX(PUNT_SeasonAVG!K:K,MATCH($B695,PUNT_SeasonAVG!$I:$I,0))</f>
        <v>#N/A</v>
      </c>
      <c r="M695" s="5" t="e">
        <f>INDEX(PUNT_SeasonAVG!B:B,MATCH($B695,PUNT_SeasonAVG!$I:$I,0))</f>
        <v>#N/A</v>
      </c>
      <c r="N695" s="5" t="e">
        <f>INDEX(PUNT_L10gamesAVG!B:B,MATCH($B695,PUNT_L10gamesAVG!$I:$I,0))</f>
        <v>#N/A</v>
      </c>
      <c r="O695" s="5" t="e">
        <f>INDEX(PUNT_L5gamesAVG!B:B,MATCH($B695,PUNT_L5gamesAVG!$I:$I,0))</f>
        <v>#N/A</v>
      </c>
    </row>
    <row r="696" spans="1:15" x14ac:dyDescent="0.2">
      <c r="A696">
        <v>6271</v>
      </c>
      <c r="B696" t="s">
        <v>1489</v>
      </c>
      <c r="C696" t="s">
        <v>654</v>
      </c>
      <c r="D696" t="s">
        <v>1490</v>
      </c>
      <c r="E696" t="s">
        <v>315</v>
      </c>
      <c r="F696" t="s">
        <v>662</v>
      </c>
      <c r="G696">
        <v>33</v>
      </c>
      <c r="H696" t="s">
        <v>258</v>
      </c>
      <c r="I696" t="s">
        <v>258</v>
      </c>
      <c r="J696" t="s">
        <v>621</v>
      </c>
      <c r="K696" t="e">
        <f>INDEX(PUNT_SeasonAVG!I:I,MATCH($B696,PUNT_SeasonAVG!$I:$I,0))</f>
        <v>#N/A</v>
      </c>
      <c r="L696" t="e">
        <f>INDEX(PUNT_SeasonAVG!K:K,MATCH($B696,PUNT_SeasonAVG!$I:$I,0))</f>
        <v>#N/A</v>
      </c>
      <c r="M696" s="5" t="e">
        <f>INDEX(PUNT_SeasonAVG!B:B,MATCH($B696,PUNT_SeasonAVG!$I:$I,0))</f>
        <v>#N/A</v>
      </c>
      <c r="N696" s="5" t="e">
        <f>INDEX(PUNT_L10gamesAVG!B:B,MATCH($B696,PUNT_L10gamesAVG!$I:$I,0))</f>
        <v>#N/A</v>
      </c>
      <c r="O696" s="5" t="e">
        <f>INDEX(PUNT_L5gamesAVG!B:B,MATCH($B696,PUNT_L5gamesAVG!$I:$I,0))</f>
        <v>#N/A</v>
      </c>
    </row>
    <row r="697" spans="1:15" x14ac:dyDescent="0.2">
      <c r="A697">
        <v>6272</v>
      </c>
      <c r="B697" t="s">
        <v>1491</v>
      </c>
      <c r="C697" t="s">
        <v>640</v>
      </c>
      <c r="D697" t="s">
        <v>1492</v>
      </c>
      <c r="E697" t="s">
        <v>333</v>
      </c>
      <c r="F697" t="s">
        <v>650</v>
      </c>
      <c r="G697">
        <v>31</v>
      </c>
      <c r="H697" t="s">
        <v>259</v>
      </c>
      <c r="I697" t="s">
        <v>259</v>
      </c>
      <c r="J697" t="s">
        <v>621</v>
      </c>
      <c r="K697" t="e">
        <f>INDEX(PUNT_SeasonAVG!I:I,MATCH($B697,PUNT_SeasonAVG!$I:$I,0))</f>
        <v>#N/A</v>
      </c>
      <c r="L697" t="e">
        <f>INDEX(PUNT_SeasonAVG!K:K,MATCH($B697,PUNT_SeasonAVG!$I:$I,0))</f>
        <v>#N/A</v>
      </c>
      <c r="M697" s="5" t="e">
        <f>INDEX(PUNT_SeasonAVG!B:B,MATCH($B697,PUNT_SeasonAVG!$I:$I,0))</f>
        <v>#N/A</v>
      </c>
      <c r="N697" s="5" t="e">
        <f>INDEX(PUNT_L10gamesAVG!B:B,MATCH($B697,PUNT_L10gamesAVG!$I:$I,0))</f>
        <v>#N/A</v>
      </c>
      <c r="O697" s="5" t="e">
        <f>INDEX(PUNT_L5gamesAVG!B:B,MATCH($B697,PUNT_L5gamesAVG!$I:$I,0))</f>
        <v>#N/A</v>
      </c>
    </row>
    <row r="698" spans="1:15" x14ac:dyDescent="0.2">
      <c r="A698">
        <v>6273</v>
      </c>
      <c r="B698" t="s">
        <v>1493</v>
      </c>
      <c r="C698" t="s">
        <v>623</v>
      </c>
      <c r="D698" t="s">
        <v>1494</v>
      </c>
      <c r="E698" t="s">
        <v>315</v>
      </c>
      <c r="F698" t="s">
        <v>662</v>
      </c>
      <c r="G698">
        <v>23</v>
      </c>
      <c r="H698" t="s">
        <v>258</v>
      </c>
      <c r="I698" t="s">
        <v>258</v>
      </c>
      <c r="J698" t="s">
        <v>621</v>
      </c>
      <c r="K698" t="e">
        <f>INDEX(PUNT_SeasonAVG!I:I,MATCH($B698,PUNT_SeasonAVG!$I:$I,0))</f>
        <v>#N/A</v>
      </c>
      <c r="L698" t="e">
        <f>INDEX(PUNT_SeasonAVG!K:K,MATCH($B698,PUNT_SeasonAVG!$I:$I,0))</f>
        <v>#N/A</v>
      </c>
      <c r="M698" s="5" t="e">
        <f>INDEX(PUNT_SeasonAVG!B:B,MATCH($B698,PUNT_SeasonAVG!$I:$I,0))</f>
        <v>#N/A</v>
      </c>
      <c r="N698" s="5" t="e">
        <f>INDEX(PUNT_L10gamesAVG!B:B,MATCH($B698,PUNT_L10gamesAVG!$I:$I,0))</f>
        <v>#N/A</v>
      </c>
      <c r="O698" s="5" t="e">
        <f>INDEX(PUNT_L5gamesAVG!B:B,MATCH($B698,PUNT_L5gamesAVG!$I:$I,0))</f>
        <v>#N/A</v>
      </c>
    </row>
    <row r="699" spans="1:15" x14ac:dyDescent="0.2">
      <c r="A699">
        <v>6274</v>
      </c>
      <c r="B699" t="s">
        <v>1495</v>
      </c>
      <c r="C699" t="s">
        <v>686</v>
      </c>
      <c r="D699" t="s">
        <v>1496</v>
      </c>
      <c r="E699" t="s">
        <v>325</v>
      </c>
      <c r="F699" t="s">
        <v>673</v>
      </c>
      <c r="G699">
        <v>45</v>
      </c>
      <c r="H699" t="s">
        <v>258</v>
      </c>
      <c r="I699" t="s">
        <v>258</v>
      </c>
      <c r="J699" t="s">
        <v>621</v>
      </c>
      <c r="K699" t="e">
        <f>INDEX(PUNT_SeasonAVG!I:I,MATCH($B699,PUNT_SeasonAVG!$I:$I,0))</f>
        <v>#N/A</v>
      </c>
      <c r="L699" t="e">
        <f>INDEX(PUNT_SeasonAVG!K:K,MATCH($B699,PUNT_SeasonAVG!$I:$I,0))</f>
        <v>#N/A</v>
      </c>
      <c r="M699" s="5" t="e">
        <f>INDEX(PUNT_SeasonAVG!B:B,MATCH($B699,PUNT_SeasonAVG!$I:$I,0))</f>
        <v>#N/A</v>
      </c>
      <c r="N699" s="5" t="e">
        <f>INDEX(PUNT_L10gamesAVG!B:B,MATCH($B699,PUNT_L10gamesAVG!$I:$I,0))</f>
        <v>#N/A</v>
      </c>
      <c r="O699" s="5" t="e">
        <f>INDEX(PUNT_L5gamesAVG!B:B,MATCH($B699,PUNT_L5gamesAVG!$I:$I,0))</f>
        <v>#N/A</v>
      </c>
    </row>
    <row r="700" spans="1:15" x14ac:dyDescent="0.2">
      <c r="A700">
        <v>6277</v>
      </c>
      <c r="B700" t="s">
        <v>1498</v>
      </c>
      <c r="C700" t="s">
        <v>617</v>
      </c>
      <c r="D700" t="s">
        <v>1499</v>
      </c>
      <c r="E700" t="s">
        <v>303</v>
      </c>
      <c r="F700" t="s">
        <v>740</v>
      </c>
      <c r="G700">
        <v>23</v>
      </c>
      <c r="H700" t="s">
        <v>258</v>
      </c>
      <c r="I700" t="s">
        <v>258</v>
      </c>
      <c r="J700" t="s">
        <v>621</v>
      </c>
      <c r="K700" t="e">
        <f>INDEX(PUNT_SeasonAVG!I:I,MATCH($B700,PUNT_SeasonAVG!$I:$I,0))</f>
        <v>#N/A</v>
      </c>
      <c r="L700" t="e">
        <f>INDEX(PUNT_SeasonAVG!K:K,MATCH($B700,PUNT_SeasonAVG!$I:$I,0))</f>
        <v>#N/A</v>
      </c>
      <c r="M700" s="5" t="e">
        <f>INDEX(PUNT_SeasonAVG!B:B,MATCH($B700,PUNT_SeasonAVG!$I:$I,0))</f>
        <v>#N/A</v>
      </c>
      <c r="N700" s="5" t="e">
        <f>INDEX(PUNT_L10gamesAVG!B:B,MATCH($B700,PUNT_L10gamesAVG!$I:$I,0))</f>
        <v>#N/A</v>
      </c>
      <c r="O700" s="5" t="e">
        <f>INDEX(PUNT_L5gamesAVG!B:B,MATCH($B700,PUNT_L5gamesAVG!$I:$I,0))</f>
        <v>#N/A</v>
      </c>
    </row>
    <row r="701" spans="1:15" x14ac:dyDescent="0.2">
      <c r="A701">
        <v>6283</v>
      </c>
      <c r="B701" t="s">
        <v>1501</v>
      </c>
      <c r="C701" t="s">
        <v>800</v>
      </c>
      <c r="D701" t="s">
        <v>1502</v>
      </c>
      <c r="E701" t="s">
        <v>303</v>
      </c>
      <c r="F701" t="s">
        <v>740</v>
      </c>
      <c r="G701">
        <v>12</v>
      </c>
      <c r="H701" t="s">
        <v>258</v>
      </c>
      <c r="I701" t="s">
        <v>258</v>
      </c>
      <c r="J701" t="s">
        <v>621</v>
      </c>
      <c r="K701" t="e">
        <f>INDEX(PUNT_SeasonAVG!I:I,MATCH($B701,PUNT_SeasonAVG!$I:$I,0))</f>
        <v>#N/A</v>
      </c>
      <c r="L701" t="e">
        <f>INDEX(PUNT_SeasonAVG!K:K,MATCH($B701,PUNT_SeasonAVG!$I:$I,0))</f>
        <v>#N/A</v>
      </c>
      <c r="M701" s="5" t="e">
        <f>INDEX(PUNT_SeasonAVG!B:B,MATCH($B701,PUNT_SeasonAVG!$I:$I,0))</f>
        <v>#N/A</v>
      </c>
      <c r="N701" s="5" t="e">
        <f>INDEX(PUNT_L10gamesAVG!B:B,MATCH($B701,PUNT_L10gamesAVG!$I:$I,0))</f>
        <v>#N/A</v>
      </c>
      <c r="O701" s="5" t="e">
        <f>INDEX(PUNT_L5gamesAVG!B:B,MATCH($B701,PUNT_L5gamesAVG!$I:$I,0))</f>
        <v>#N/A</v>
      </c>
    </row>
    <row r="702" spans="1:15" x14ac:dyDescent="0.2">
      <c r="A702">
        <v>6285</v>
      </c>
      <c r="B702" t="s">
        <v>1505</v>
      </c>
      <c r="C702" t="s">
        <v>666</v>
      </c>
      <c r="D702" t="s">
        <v>1133</v>
      </c>
      <c r="E702" t="s">
        <v>330</v>
      </c>
      <c r="F702" t="s">
        <v>619</v>
      </c>
      <c r="G702">
        <v>2</v>
      </c>
      <c r="H702" t="s">
        <v>258</v>
      </c>
      <c r="I702" t="s">
        <v>258</v>
      </c>
      <c r="J702" t="s">
        <v>621</v>
      </c>
      <c r="K702" t="e">
        <f>INDEX(PUNT_SeasonAVG!I:I,MATCH($B702,PUNT_SeasonAVG!$I:$I,0))</f>
        <v>#N/A</v>
      </c>
      <c r="L702" t="e">
        <f>INDEX(PUNT_SeasonAVG!K:K,MATCH($B702,PUNT_SeasonAVG!$I:$I,0))</f>
        <v>#N/A</v>
      </c>
      <c r="M702" s="5" t="e">
        <f>INDEX(PUNT_SeasonAVG!B:B,MATCH($B702,PUNT_SeasonAVG!$I:$I,0))</f>
        <v>#N/A</v>
      </c>
      <c r="N702" s="5" t="e">
        <f>INDEX(PUNT_L10gamesAVG!B:B,MATCH($B702,PUNT_L10gamesAVG!$I:$I,0))</f>
        <v>#N/A</v>
      </c>
      <c r="O702" s="5" t="e">
        <f>INDEX(PUNT_L5gamesAVG!B:B,MATCH($B702,PUNT_L5gamesAVG!$I:$I,0))</f>
        <v>#N/A</v>
      </c>
    </row>
    <row r="703" spans="1:15" x14ac:dyDescent="0.2">
      <c r="A703">
        <v>6286</v>
      </c>
      <c r="B703" t="s">
        <v>1506</v>
      </c>
      <c r="C703" t="s">
        <v>666</v>
      </c>
      <c r="D703" t="s">
        <v>1507</v>
      </c>
      <c r="E703" t="s">
        <v>315</v>
      </c>
      <c r="F703" t="s">
        <v>662</v>
      </c>
      <c r="G703">
        <v>35</v>
      </c>
      <c r="H703" t="s">
        <v>259</v>
      </c>
      <c r="I703" t="s">
        <v>259</v>
      </c>
      <c r="J703" t="s">
        <v>621</v>
      </c>
      <c r="K703" t="e">
        <f>INDEX(PUNT_SeasonAVG!I:I,MATCH($B703,PUNT_SeasonAVG!$I:$I,0))</f>
        <v>#N/A</v>
      </c>
      <c r="L703" t="e">
        <f>INDEX(PUNT_SeasonAVG!K:K,MATCH($B703,PUNT_SeasonAVG!$I:$I,0))</f>
        <v>#N/A</v>
      </c>
      <c r="M703" s="5" t="e">
        <f>INDEX(PUNT_SeasonAVG!B:B,MATCH($B703,PUNT_SeasonAVG!$I:$I,0))</f>
        <v>#N/A</v>
      </c>
      <c r="N703" s="5" t="e">
        <f>INDEX(PUNT_L10gamesAVG!B:B,MATCH($B703,PUNT_L10gamesAVG!$I:$I,0))</f>
        <v>#N/A</v>
      </c>
      <c r="O703" s="5" t="e">
        <f>INDEX(PUNT_L5gamesAVG!B:B,MATCH($B703,PUNT_L5gamesAVG!$I:$I,0))</f>
        <v>#N/A</v>
      </c>
    </row>
    <row r="704" spans="1:15" x14ac:dyDescent="0.2">
      <c r="A704">
        <v>6287</v>
      </c>
      <c r="B704" t="s">
        <v>1508</v>
      </c>
      <c r="C704" t="s">
        <v>640</v>
      </c>
      <c r="D704" t="s">
        <v>1509</v>
      </c>
      <c r="E704" t="s">
        <v>307</v>
      </c>
      <c r="F704" t="s">
        <v>745</v>
      </c>
      <c r="G704">
        <v>26</v>
      </c>
      <c r="H704" t="s">
        <v>258</v>
      </c>
      <c r="I704" t="s">
        <v>258</v>
      </c>
      <c r="J704" t="s">
        <v>621</v>
      </c>
      <c r="K704" t="e">
        <f>INDEX(PUNT_SeasonAVG!I:I,MATCH($B704,PUNT_SeasonAVG!$I:$I,0))</f>
        <v>#N/A</v>
      </c>
      <c r="L704" t="e">
        <f>INDEX(PUNT_SeasonAVG!K:K,MATCH($B704,PUNT_SeasonAVG!$I:$I,0))</f>
        <v>#N/A</v>
      </c>
      <c r="M704" s="5" t="e">
        <f>INDEX(PUNT_SeasonAVG!B:B,MATCH($B704,PUNT_SeasonAVG!$I:$I,0))</f>
        <v>#N/A</v>
      </c>
      <c r="N704" s="5" t="e">
        <f>INDEX(PUNT_L10gamesAVG!B:B,MATCH($B704,PUNT_L10gamesAVG!$I:$I,0))</f>
        <v>#N/A</v>
      </c>
      <c r="O704" s="5" t="e">
        <f>INDEX(PUNT_L5gamesAVG!B:B,MATCH($B704,PUNT_L5gamesAVG!$I:$I,0))</f>
        <v>#N/A</v>
      </c>
    </row>
    <row r="705" spans="1:15" x14ac:dyDescent="0.2">
      <c r="A705">
        <v>6288</v>
      </c>
      <c r="B705" t="s">
        <v>1510</v>
      </c>
      <c r="C705" t="s">
        <v>676</v>
      </c>
      <c r="D705" t="s">
        <v>1511</v>
      </c>
      <c r="E705" t="s">
        <v>310</v>
      </c>
      <c r="F705" t="s">
        <v>668</v>
      </c>
      <c r="G705">
        <v>31</v>
      </c>
      <c r="H705" t="s">
        <v>258</v>
      </c>
      <c r="I705" t="s">
        <v>258</v>
      </c>
      <c r="J705" t="s">
        <v>621</v>
      </c>
      <c r="K705" t="e">
        <f>INDEX(PUNT_SeasonAVG!I:I,MATCH($B705,PUNT_SeasonAVG!$I:$I,0))</f>
        <v>#N/A</v>
      </c>
      <c r="L705" t="e">
        <f>INDEX(PUNT_SeasonAVG!K:K,MATCH($B705,PUNT_SeasonAVG!$I:$I,0))</f>
        <v>#N/A</v>
      </c>
      <c r="M705" s="5" t="e">
        <f>INDEX(PUNT_SeasonAVG!B:B,MATCH($B705,PUNT_SeasonAVG!$I:$I,0))</f>
        <v>#N/A</v>
      </c>
      <c r="N705" s="5" t="e">
        <f>INDEX(PUNT_L10gamesAVG!B:B,MATCH($B705,PUNT_L10gamesAVG!$I:$I,0))</f>
        <v>#N/A</v>
      </c>
      <c r="O705" s="5" t="e">
        <f>INDEX(PUNT_L5gamesAVG!B:B,MATCH($B705,PUNT_L5gamesAVG!$I:$I,0))</f>
        <v>#N/A</v>
      </c>
    </row>
    <row r="706" spans="1:15" x14ac:dyDescent="0.2">
      <c r="A706">
        <v>6291</v>
      </c>
      <c r="B706" t="s">
        <v>1514</v>
      </c>
      <c r="C706" t="s">
        <v>657</v>
      </c>
      <c r="D706" t="s">
        <v>1515</v>
      </c>
      <c r="E706" t="s">
        <v>291</v>
      </c>
      <c r="F706" t="s">
        <v>708</v>
      </c>
      <c r="G706">
        <v>50</v>
      </c>
      <c r="H706" t="s">
        <v>259</v>
      </c>
      <c r="I706" t="s">
        <v>259</v>
      </c>
      <c r="J706" t="s">
        <v>621</v>
      </c>
      <c r="K706" t="e">
        <f>INDEX(PUNT_SeasonAVG!I:I,MATCH($B706,PUNT_SeasonAVG!$I:$I,0))</f>
        <v>#N/A</v>
      </c>
      <c r="L706" t="e">
        <f>INDEX(PUNT_SeasonAVG!K:K,MATCH($B706,PUNT_SeasonAVG!$I:$I,0))</f>
        <v>#N/A</v>
      </c>
      <c r="M706" s="5" t="e">
        <f>INDEX(PUNT_SeasonAVG!B:B,MATCH($B706,PUNT_SeasonAVG!$I:$I,0))</f>
        <v>#N/A</v>
      </c>
      <c r="N706" s="5" t="e">
        <f>INDEX(PUNT_L10gamesAVG!B:B,MATCH($B706,PUNT_L10gamesAVG!$I:$I,0))</f>
        <v>#N/A</v>
      </c>
      <c r="O706" s="5" t="e">
        <f>INDEX(PUNT_L5gamesAVG!B:B,MATCH($B706,PUNT_L5gamesAVG!$I:$I,0))</f>
        <v>#N/A</v>
      </c>
    </row>
    <row r="707" spans="1:15" x14ac:dyDescent="0.2">
      <c r="A707">
        <v>6292</v>
      </c>
      <c r="B707" t="s">
        <v>1516</v>
      </c>
      <c r="C707" t="s">
        <v>654</v>
      </c>
      <c r="D707" t="s">
        <v>1517</v>
      </c>
      <c r="E707" t="s">
        <v>295</v>
      </c>
      <c r="F707" t="s">
        <v>42</v>
      </c>
      <c r="G707">
        <v>12</v>
      </c>
      <c r="H707" t="s">
        <v>259</v>
      </c>
      <c r="I707" t="s">
        <v>259</v>
      </c>
      <c r="J707" t="s">
        <v>621</v>
      </c>
      <c r="K707" t="e">
        <f>INDEX(PUNT_SeasonAVG!I:I,MATCH($B707,PUNT_SeasonAVG!$I:$I,0))</f>
        <v>#N/A</v>
      </c>
      <c r="L707" t="e">
        <f>INDEX(PUNT_SeasonAVG!K:K,MATCH($B707,PUNT_SeasonAVG!$I:$I,0))</f>
        <v>#N/A</v>
      </c>
      <c r="M707" s="5" t="e">
        <f>INDEX(PUNT_SeasonAVG!B:B,MATCH($B707,PUNT_SeasonAVG!$I:$I,0))</f>
        <v>#N/A</v>
      </c>
      <c r="N707" s="5" t="e">
        <f>INDEX(PUNT_L10gamesAVG!B:B,MATCH($B707,PUNT_L10gamesAVG!$I:$I,0))</f>
        <v>#N/A</v>
      </c>
      <c r="O707" s="5" t="e">
        <f>INDEX(PUNT_L5gamesAVG!B:B,MATCH($B707,PUNT_L5gamesAVG!$I:$I,0))</f>
        <v>#N/A</v>
      </c>
    </row>
    <row r="708" spans="1:15" x14ac:dyDescent="0.2">
      <c r="A708">
        <v>6295</v>
      </c>
      <c r="B708" t="s">
        <v>1519</v>
      </c>
      <c r="C708" t="s">
        <v>623</v>
      </c>
      <c r="D708" t="s">
        <v>1520</v>
      </c>
      <c r="E708" t="s">
        <v>300</v>
      </c>
      <c r="F708" t="s">
        <v>796</v>
      </c>
      <c r="G708">
        <v>23</v>
      </c>
      <c r="H708" t="s">
        <v>258</v>
      </c>
      <c r="I708" t="s">
        <v>258</v>
      </c>
      <c r="J708" t="s">
        <v>621</v>
      </c>
      <c r="K708" t="e">
        <f>INDEX(PUNT_SeasonAVG!I:I,MATCH($B708,PUNT_SeasonAVG!$I:$I,0))</f>
        <v>#N/A</v>
      </c>
      <c r="L708" t="e">
        <f>INDEX(PUNT_SeasonAVG!K:K,MATCH($B708,PUNT_SeasonAVG!$I:$I,0))</f>
        <v>#N/A</v>
      </c>
      <c r="M708" s="5" t="e">
        <f>INDEX(PUNT_SeasonAVG!B:B,MATCH($B708,PUNT_SeasonAVG!$I:$I,0))</f>
        <v>#N/A</v>
      </c>
      <c r="N708" s="5" t="e">
        <f>INDEX(PUNT_L10gamesAVG!B:B,MATCH($B708,PUNT_L10gamesAVG!$I:$I,0))</f>
        <v>#N/A</v>
      </c>
      <c r="O708" s="5" t="e">
        <f>INDEX(PUNT_L5gamesAVG!B:B,MATCH($B708,PUNT_L5gamesAVG!$I:$I,0))</f>
        <v>#N/A</v>
      </c>
    </row>
    <row r="709" spans="1:15" x14ac:dyDescent="0.2">
      <c r="A709">
        <v>6296</v>
      </c>
      <c r="B709" t="s">
        <v>1521</v>
      </c>
      <c r="C709" t="s">
        <v>690</v>
      </c>
      <c r="D709" t="s">
        <v>1522</v>
      </c>
      <c r="E709" t="s">
        <v>325</v>
      </c>
      <c r="F709" t="s">
        <v>673</v>
      </c>
      <c r="G709">
        <v>42</v>
      </c>
      <c r="H709" t="s">
        <v>45</v>
      </c>
      <c r="I709" t="s">
        <v>45</v>
      </c>
      <c r="J709" t="s">
        <v>621</v>
      </c>
      <c r="K709" t="e">
        <f>INDEX(PUNT_SeasonAVG!I:I,MATCH($B709,PUNT_SeasonAVG!$I:$I,0))</f>
        <v>#N/A</v>
      </c>
      <c r="L709" t="e">
        <f>INDEX(PUNT_SeasonAVG!K:K,MATCH($B709,PUNT_SeasonAVG!$I:$I,0))</f>
        <v>#N/A</v>
      </c>
      <c r="M709" s="5" t="e">
        <f>INDEX(PUNT_SeasonAVG!B:B,MATCH($B709,PUNT_SeasonAVG!$I:$I,0))</f>
        <v>#N/A</v>
      </c>
      <c r="N709" s="5" t="e">
        <f>INDEX(PUNT_L10gamesAVG!B:B,MATCH($B709,PUNT_L10gamesAVG!$I:$I,0))</f>
        <v>#N/A</v>
      </c>
      <c r="O709" s="5" t="e">
        <f>INDEX(PUNT_L5gamesAVG!B:B,MATCH($B709,PUNT_L5gamesAVG!$I:$I,0))</f>
        <v>#N/A</v>
      </c>
    </row>
    <row r="710" spans="1:15" x14ac:dyDescent="0.2">
      <c r="A710">
        <v>6297</v>
      </c>
      <c r="B710" t="s">
        <v>1523</v>
      </c>
      <c r="C710" t="s">
        <v>623</v>
      </c>
      <c r="D710" t="s">
        <v>879</v>
      </c>
      <c r="E710" t="s">
        <v>292</v>
      </c>
      <c r="F710" t="s">
        <v>704</v>
      </c>
      <c r="G710">
        <v>6</v>
      </c>
      <c r="H710" t="s">
        <v>258</v>
      </c>
      <c r="I710" t="s">
        <v>258</v>
      </c>
      <c r="J710" t="s">
        <v>621</v>
      </c>
      <c r="K710" t="e">
        <f>INDEX(PUNT_SeasonAVG!I:I,MATCH($B710,PUNT_SeasonAVG!$I:$I,0))</f>
        <v>#N/A</v>
      </c>
      <c r="L710" t="e">
        <f>INDEX(PUNT_SeasonAVG!K:K,MATCH($B710,PUNT_SeasonAVG!$I:$I,0))</f>
        <v>#N/A</v>
      </c>
      <c r="M710" s="5" t="e">
        <f>INDEX(PUNT_SeasonAVG!B:B,MATCH($B710,PUNT_SeasonAVG!$I:$I,0))</f>
        <v>#N/A</v>
      </c>
      <c r="N710" s="5" t="e">
        <f>INDEX(PUNT_L10gamesAVG!B:B,MATCH($B710,PUNT_L10gamesAVG!$I:$I,0))</f>
        <v>#N/A</v>
      </c>
      <c r="O710" s="5" t="e">
        <f>INDEX(PUNT_L5gamesAVG!B:B,MATCH($B710,PUNT_L5gamesAVG!$I:$I,0))</f>
        <v>#N/A</v>
      </c>
    </row>
    <row r="711" spans="1:15" x14ac:dyDescent="0.2">
      <c r="A711">
        <v>6298</v>
      </c>
      <c r="B711" t="s">
        <v>1524</v>
      </c>
      <c r="C711" t="s">
        <v>648</v>
      </c>
      <c r="D711" t="s">
        <v>1525</v>
      </c>
      <c r="E711" t="s">
        <v>292</v>
      </c>
      <c r="F711" t="s">
        <v>704</v>
      </c>
      <c r="G711">
        <v>13</v>
      </c>
      <c r="H711" t="s">
        <v>45</v>
      </c>
      <c r="I711" t="s">
        <v>45</v>
      </c>
      <c r="J711" t="s">
        <v>621</v>
      </c>
      <c r="K711" t="e">
        <f>INDEX(PUNT_SeasonAVG!I:I,MATCH($B711,PUNT_SeasonAVG!$I:$I,0))</f>
        <v>#N/A</v>
      </c>
      <c r="L711" t="e">
        <f>INDEX(PUNT_SeasonAVG!K:K,MATCH($B711,PUNT_SeasonAVG!$I:$I,0))</f>
        <v>#N/A</v>
      </c>
      <c r="M711" s="5" t="e">
        <f>INDEX(PUNT_SeasonAVG!B:B,MATCH($B711,PUNT_SeasonAVG!$I:$I,0))</f>
        <v>#N/A</v>
      </c>
      <c r="N711" s="5" t="e">
        <f>INDEX(PUNT_L10gamesAVG!B:B,MATCH($B711,PUNT_L10gamesAVG!$I:$I,0))</f>
        <v>#N/A</v>
      </c>
      <c r="O711" s="5" t="e">
        <f>INDEX(PUNT_L5gamesAVG!B:B,MATCH($B711,PUNT_L5gamesAVG!$I:$I,0))</f>
        <v>#N/A</v>
      </c>
    </row>
    <row r="712" spans="1:15" x14ac:dyDescent="0.2">
      <c r="A712">
        <v>6299</v>
      </c>
      <c r="B712" t="s">
        <v>1526</v>
      </c>
      <c r="C712" t="s">
        <v>666</v>
      </c>
      <c r="D712" t="s">
        <v>1527</v>
      </c>
      <c r="E712" t="s">
        <v>292</v>
      </c>
      <c r="F712" t="s">
        <v>704</v>
      </c>
      <c r="G712">
        <v>24</v>
      </c>
      <c r="H712" t="s">
        <v>258</v>
      </c>
      <c r="I712" t="s">
        <v>258</v>
      </c>
      <c r="J712" t="s">
        <v>621</v>
      </c>
      <c r="K712" t="e">
        <f>INDEX(PUNT_SeasonAVG!I:I,MATCH($B712,PUNT_SeasonAVG!$I:$I,0))</f>
        <v>#N/A</v>
      </c>
      <c r="L712" t="e">
        <f>INDEX(PUNT_SeasonAVG!K:K,MATCH($B712,PUNT_SeasonAVG!$I:$I,0))</f>
        <v>#N/A</v>
      </c>
      <c r="M712" s="5" t="e">
        <f>INDEX(PUNT_SeasonAVG!B:B,MATCH($B712,PUNT_SeasonAVG!$I:$I,0))</f>
        <v>#N/A</v>
      </c>
      <c r="N712" s="5" t="e">
        <f>INDEX(PUNT_L10gamesAVG!B:B,MATCH($B712,PUNT_L10gamesAVG!$I:$I,0))</f>
        <v>#N/A</v>
      </c>
      <c r="O712" s="5" t="e">
        <f>INDEX(PUNT_L5gamesAVG!B:B,MATCH($B712,PUNT_L5gamesAVG!$I:$I,0))</f>
        <v>#N/A</v>
      </c>
    </row>
    <row r="713" spans="1:15" x14ac:dyDescent="0.2">
      <c r="A713">
        <v>6300</v>
      </c>
      <c r="B713" t="s">
        <v>1528</v>
      </c>
      <c r="C713" t="s">
        <v>666</v>
      </c>
      <c r="D713" t="s">
        <v>1529</v>
      </c>
      <c r="E713" t="s">
        <v>319</v>
      </c>
      <c r="F713" t="s">
        <v>765</v>
      </c>
      <c r="G713">
        <v>18</v>
      </c>
      <c r="H713" t="s">
        <v>258</v>
      </c>
      <c r="I713" t="s">
        <v>258</v>
      </c>
      <c r="J713" t="s">
        <v>621</v>
      </c>
      <c r="K713" t="e">
        <f>INDEX(PUNT_SeasonAVG!I:I,MATCH($B713,PUNT_SeasonAVG!$I:$I,0))</f>
        <v>#N/A</v>
      </c>
      <c r="L713" t="e">
        <f>INDEX(PUNT_SeasonAVG!K:K,MATCH($B713,PUNT_SeasonAVG!$I:$I,0))</f>
        <v>#N/A</v>
      </c>
      <c r="M713" s="5" t="e">
        <f>INDEX(PUNT_SeasonAVG!B:B,MATCH($B713,PUNT_SeasonAVG!$I:$I,0))</f>
        <v>#N/A</v>
      </c>
      <c r="N713" s="5" t="e">
        <f>INDEX(PUNT_L10gamesAVG!B:B,MATCH($B713,PUNT_L10gamesAVG!$I:$I,0))</f>
        <v>#N/A</v>
      </c>
      <c r="O713" s="5" t="e">
        <f>INDEX(PUNT_L5gamesAVG!B:B,MATCH($B713,PUNT_L5gamesAVG!$I:$I,0))</f>
        <v>#N/A</v>
      </c>
    </row>
    <row r="714" spans="1:15" x14ac:dyDescent="0.2">
      <c r="A714">
        <v>6301</v>
      </c>
      <c r="B714" t="s">
        <v>1530</v>
      </c>
      <c r="C714" t="s">
        <v>617</v>
      </c>
      <c r="D714" t="s">
        <v>1244</v>
      </c>
      <c r="E714" t="s">
        <v>319</v>
      </c>
      <c r="F714" t="s">
        <v>765</v>
      </c>
      <c r="G714">
        <v>8</v>
      </c>
      <c r="H714" t="s">
        <v>258</v>
      </c>
      <c r="I714" t="s">
        <v>258</v>
      </c>
      <c r="J714" t="s">
        <v>621</v>
      </c>
      <c r="K714" t="e">
        <f>INDEX(PUNT_SeasonAVG!I:I,MATCH($B714,PUNT_SeasonAVG!$I:$I,0))</f>
        <v>#N/A</v>
      </c>
      <c r="L714" t="e">
        <f>INDEX(PUNT_SeasonAVG!K:K,MATCH($B714,PUNT_SeasonAVG!$I:$I,0))</f>
        <v>#N/A</v>
      </c>
      <c r="M714" s="5" t="e">
        <f>INDEX(PUNT_SeasonAVG!B:B,MATCH($B714,PUNT_SeasonAVG!$I:$I,0))</f>
        <v>#N/A</v>
      </c>
      <c r="N714" s="5" t="e">
        <f>INDEX(PUNT_L10gamesAVG!B:B,MATCH($B714,PUNT_L10gamesAVG!$I:$I,0))</f>
        <v>#N/A</v>
      </c>
      <c r="O714" s="5" t="e">
        <f>INDEX(PUNT_L5gamesAVG!B:B,MATCH($B714,PUNT_L5gamesAVG!$I:$I,0))</f>
        <v>#N/A</v>
      </c>
    </row>
    <row r="715" spans="1:15" x14ac:dyDescent="0.2">
      <c r="A715">
        <v>6302</v>
      </c>
      <c r="B715" t="s">
        <v>1531</v>
      </c>
      <c r="C715" t="s">
        <v>640</v>
      </c>
      <c r="D715" t="s">
        <v>1532</v>
      </c>
      <c r="E715" t="s">
        <v>319</v>
      </c>
      <c r="F715" t="s">
        <v>765</v>
      </c>
      <c r="G715">
        <v>3</v>
      </c>
      <c r="H715" t="s">
        <v>258</v>
      </c>
      <c r="I715" t="s">
        <v>258</v>
      </c>
      <c r="J715" t="s">
        <v>621</v>
      </c>
      <c r="K715" t="e">
        <f>INDEX(PUNT_SeasonAVG!I:I,MATCH($B715,PUNT_SeasonAVG!$I:$I,0))</f>
        <v>#N/A</v>
      </c>
      <c r="L715" t="e">
        <f>INDEX(PUNT_SeasonAVG!K:K,MATCH($B715,PUNT_SeasonAVG!$I:$I,0))</f>
        <v>#N/A</v>
      </c>
      <c r="M715" s="5" t="e">
        <f>INDEX(PUNT_SeasonAVG!B:B,MATCH($B715,PUNT_SeasonAVG!$I:$I,0))</f>
        <v>#N/A</v>
      </c>
      <c r="N715" s="5" t="e">
        <f>INDEX(PUNT_L10gamesAVG!B:B,MATCH($B715,PUNT_L10gamesAVG!$I:$I,0))</f>
        <v>#N/A</v>
      </c>
      <c r="O715" s="5" t="e">
        <f>INDEX(PUNT_L5gamesAVG!B:B,MATCH($B715,PUNT_L5gamesAVG!$I:$I,0))</f>
        <v>#N/A</v>
      </c>
    </row>
    <row r="716" spans="1:15" x14ac:dyDescent="0.2">
      <c r="A716">
        <v>6303</v>
      </c>
      <c r="B716" t="s">
        <v>1533</v>
      </c>
      <c r="C716" t="s">
        <v>648</v>
      </c>
      <c r="D716" t="s">
        <v>1534</v>
      </c>
      <c r="E716" t="s">
        <v>319</v>
      </c>
      <c r="F716" t="s">
        <v>765</v>
      </c>
      <c r="G716">
        <v>45</v>
      </c>
      <c r="H716" t="s">
        <v>259</v>
      </c>
      <c r="I716" t="s">
        <v>259</v>
      </c>
      <c r="J716" t="s">
        <v>621</v>
      </c>
      <c r="K716" t="e">
        <f>INDEX(PUNT_SeasonAVG!I:I,MATCH($B716,PUNT_SeasonAVG!$I:$I,0))</f>
        <v>#N/A</v>
      </c>
      <c r="L716" t="e">
        <f>INDEX(PUNT_SeasonAVG!K:K,MATCH($B716,PUNT_SeasonAVG!$I:$I,0))</f>
        <v>#N/A</v>
      </c>
      <c r="M716" s="5" t="e">
        <f>INDEX(PUNT_SeasonAVG!B:B,MATCH($B716,PUNT_SeasonAVG!$I:$I,0))</f>
        <v>#N/A</v>
      </c>
      <c r="N716" s="5" t="e">
        <f>INDEX(PUNT_L10gamesAVG!B:B,MATCH($B716,PUNT_L10gamesAVG!$I:$I,0))</f>
        <v>#N/A</v>
      </c>
      <c r="O716" s="5" t="e">
        <f>INDEX(PUNT_L5gamesAVG!B:B,MATCH($B716,PUNT_L5gamesAVG!$I:$I,0))</f>
        <v>#N/A</v>
      </c>
    </row>
    <row r="717" spans="1:15" x14ac:dyDescent="0.2">
      <c r="A717">
        <v>6304</v>
      </c>
      <c r="B717" t="s">
        <v>1535</v>
      </c>
      <c r="C717" t="s">
        <v>623</v>
      </c>
      <c r="D717" t="s">
        <v>1536</v>
      </c>
      <c r="E717" t="s">
        <v>307</v>
      </c>
      <c r="F717" t="s">
        <v>745</v>
      </c>
      <c r="G717">
        <v>14</v>
      </c>
      <c r="H717" t="s">
        <v>258</v>
      </c>
      <c r="I717" t="s">
        <v>258</v>
      </c>
      <c r="J717" t="s">
        <v>621</v>
      </c>
      <c r="K717" t="e">
        <f>INDEX(PUNT_SeasonAVG!I:I,MATCH($B717,PUNT_SeasonAVG!$I:$I,0))</f>
        <v>#N/A</v>
      </c>
      <c r="L717" t="e">
        <f>INDEX(PUNT_SeasonAVG!K:K,MATCH($B717,PUNT_SeasonAVG!$I:$I,0))</f>
        <v>#N/A</v>
      </c>
      <c r="M717" s="5" t="e">
        <f>INDEX(PUNT_SeasonAVG!B:B,MATCH($B717,PUNT_SeasonAVG!$I:$I,0))</f>
        <v>#N/A</v>
      </c>
      <c r="N717" s="5" t="e">
        <f>INDEX(PUNT_L10gamesAVG!B:B,MATCH($B717,PUNT_L10gamesAVG!$I:$I,0))</f>
        <v>#N/A</v>
      </c>
      <c r="O717" s="5" t="e">
        <f>INDEX(PUNT_L5gamesAVG!B:B,MATCH($B717,PUNT_L5gamesAVG!$I:$I,0))</f>
        <v>#N/A</v>
      </c>
    </row>
    <row r="718" spans="1:15" x14ac:dyDescent="0.2">
      <c r="A718">
        <v>6305</v>
      </c>
      <c r="B718" t="s">
        <v>1537</v>
      </c>
      <c r="C718" t="s">
        <v>1064</v>
      </c>
      <c r="D718" t="s">
        <v>1538</v>
      </c>
      <c r="E718" t="s">
        <v>315</v>
      </c>
      <c r="F718" t="s">
        <v>662</v>
      </c>
      <c r="G718">
        <v>18</v>
      </c>
      <c r="H718" t="s">
        <v>259</v>
      </c>
      <c r="I718" t="s">
        <v>259</v>
      </c>
      <c r="J718" t="s">
        <v>621</v>
      </c>
      <c r="K718" t="e">
        <f>INDEX(PUNT_SeasonAVG!I:I,MATCH($B718,PUNT_SeasonAVG!$I:$I,0))</f>
        <v>#N/A</v>
      </c>
      <c r="L718" t="e">
        <f>INDEX(PUNT_SeasonAVG!K:K,MATCH($B718,PUNT_SeasonAVG!$I:$I,0))</f>
        <v>#N/A</v>
      </c>
      <c r="M718" s="5" t="e">
        <f>INDEX(PUNT_SeasonAVG!B:B,MATCH($B718,PUNT_SeasonAVG!$I:$I,0))</f>
        <v>#N/A</v>
      </c>
      <c r="N718" s="5" t="e">
        <f>INDEX(PUNT_L10gamesAVG!B:B,MATCH($B718,PUNT_L10gamesAVG!$I:$I,0))</f>
        <v>#N/A</v>
      </c>
      <c r="O718" s="5" t="e">
        <f>INDEX(PUNT_L5gamesAVG!B:B,MATCH($B718,PUNT_L5gamesAVG!$I:$I,0))</f>
        <v>#N/A</v>
      </c>
    </row>
    <row r="719" spans="1:15" x14ac:dyDescent="0.2">
      <c r="A719">
        <v>6306</v>
      </c>
      <c r="B719" t="s">
        <v>1539</v>
      </c>
      <c r="C719" t="s">
        <v>623</v>
      </c>
      <c r="D719" t="s">
        <v>1540</v>
      </c>
      <c r="E719" t="s">
        <v>292</v>
      </c>
      <c r="F719" t="s">
        <v>704</v>
      </c>
      <c r="G719">
        <v>9</v>
      </c>
      <c r="H719" t="s">
        <v>258</v>
      </c>
      <c r="I719" t="s">
        <v>258</v>
      </c>
      <c r="J719" t="s">
        <v>621</v>
      </c>
      <c r="K719" t="e">
        <f>INDEX(PUNT_SeasonAVG!I:I,MATCH($B719,PUNT_SeasonAVG!$I:$I,0))</f>
        <v>#N/A</v>
      </c>
      <c r="L719" t="e">
        <f>INDEX(PUNT_SeasonAVG!K:K,MATCH($B719,PUNT_SeasonAVG!$I:$I,0))</f>
        <v>#N/A</v>
      </c>
      <c r="M719" s="5" t="e">
        <f>INDEX(PUNT_SeasonAVG!B:B,MATCH($B719,PUNT_SeasonAVG!$I:$I,0))</f>
        <v>#N/A</v>
      </c>
      <c r="N719" s="5" t="e">
        <f>INDEX(PUNT_L10gamesAVG!B:B,MATCH($B719,PUNT_L10gamesAVG!$I:$I,0))</f>
        <v>#N/A</v>
      </c>
      <c r="O719" s="5" t="e">
        <f>INDEX(PUNT_L5gamesAVG!B:B,MATCH($B719,PUNT_L5gamesAVG!$I:$I,0))</f>
        <v>#N/A</v>
      </c>
    </row>
    <row r="720" spans="1:15" x14ac:dyDescent="0.2">
      <c r="A720">
        <v>6307</v>
      </c>
      <c r="B720" t="s">
        <v>1541</v>
      </c>
      <c r="C720" t="s">
        <v>676</v>
      </c>
      <c r="D720" t="s">
        <v>1542</v>
      </c>
      <c r="E720" t="s">
        <v>309</v>
      </c>
      <c r="F720" t="s">
        <v>653</v>
      </c>
      <c r="G720">
        <v>12</v>
      </c>
      <c r="H720" t="s">
        <v>258</v>
      </c>
      <c r="I720" t="s">
        <v>258</v>
      </c>
      <c r="J720" t="s">
        <v>621</v>
      </c>
      <c r="K720" t="e">
        <f>INDEX(PUNT_SeasonAVG!I:I,MATCH($B720,PUNT_SeasonAVG!$I:$I,0))</f>
        <v>#N/A</v>
      </c>
      <c r="L720" t="e">
        <f>INDEX(PUNT_SeasonAVG!K:K,MATCH($B720,PUNT_SeasonAVG!$I:$I,0))</f>
        <v>#N/A</v>
      </c>
      <c r="M720" s="5" t="e">
        <f>INDEX(PUNT_SeasonAVG!B:B,MATCH($B720,PUNT_SeasonAVG!$I:$I,0))</f>
        <v>#N/A</v>
      </c>
      <c r="N720" s="5" t="e">
        <f>INDEX(PUNT_L10gamesAVG!B:B,MATCH($B720,PUNT_L10gamesAVG!$I:$I,0))</f>
        <v>#N/A</v>
      </c>
      <c r="O720" s="5" t="e">
        <f>INDEX(PUNT_L5gamesAVG!B:B,MATCH($B720,PUNT_L5gamesAVG!$I:$I,0))</f>
        <v>#N/A</v>
      </c>
    </row>
    <row r="721" spans="1:15" x14ac:dyDescent="0.2">
      <c r="A721">
        <v>6308</v>
      </c>
      <c r="B721" t="s">
        <v>1543</v>
      </c>
      <c r="C721" t="s">
        <v>681</v>
      </c>
      <c r="D721" t="s">
        <v>1544</v>
      </c>
      <c r="E721" t="s">
        <v>297</v>
      </c>
      <c r="F721" t="s">
        <v>678</v>
      </c>
      <c r="G721">
        <v>22</v>
      </c>
      <c r="H721" t="s">
        <v>259</v>
      </c>
      <c r="I721" t="s">
        <v>259</v>
      </c>
      <c r="J721" t="s">
        <v>621</v>
      </c>
      <c r="K721" t="e">
        <f>INDEX(PUNT_SeasonAVG!I:I,MATCH($B721,PUNT_SeasonAVG!$I:$I,0))</f>
        <v>#N/A</v>
      </c>
      <c r="L721" t="e">
        <f>INDEX(PUNT_SeasonAVG!K:K,MATCH($B721,PUNT_SeasonAVG!$I:$I,0))</f>
        <v>#N/A</v>
      </c>
      <c r="M721" s="5" t="e">
        <f>INDEX(PUNT_SeasonAVG!B:B,MATCH($B721,PUNT_SeasonAVG!$I:$I,0))</f>
        <v>#N/A</v>
      </c>
      <c r="N721" s="5" t="e">
        <f>INDEX(PUNT_L10gamesAVG!B:B,MATCH($B721,PUNT_L10gamesAVG!$I:$I,0))</f>
        <v>#N/A</v>
      </c>
      <c r="O721" s="5" t="e">
        <f>INDEX(PUNT_L5gamesAVG!B:B,MATCH($B721,PUNT_L5gamesAVG!$I:$I,0))</f>
        <v>#N/A</v>
      </c>
    </row>
    <row r="722" spans="1:15" x14ac:dyDescent="0.2">
      <c r="A722">
        <v>6309</v>
      </c>
      <c r="B722" t="s">
        <v>1545</v>
      </c>
      <c r="C722" t="s">
        <v>666</v>
      </c>
      <c r="D722" t="s">
        <v>751</v>
      </c>
      <c r="E722" t="s">
        <v>297</v>
      </c>
      <c r="F722" t="s">
        <v>678</v>
      </c>
      <c r="G722">
        <v>20</v>
      </c>
      <c r="H722" t="s">
        <v>258</v>
      </c>
      <c r="I722" t="s">
        <v>258</v>
      </c>
      <c r="J722" t="s">
        <v>621</v>
      </c>
      <c r="K722" t="e">
        <f>INDEX(PUNT_SeasonAVG!I:I,MATCH($B722,PUNT_SeasonAVG!$I:$I,0))</f>
        <v>#N/A</v>
      </c>
      <c r="L722" t="e">
        <f>INDEX(PUNT_SeasonAVG!K:K,MATCH($B722,PUNT_SeasonAVG!$I:$I,0))</f>
        <v>#N/A</v>
      </c>
      <c r="M722" s="5" t="e">
        <f>INDEX(PUNT_SeasonAVG!B:B,MATCH($B722,PUNT_SeasonAVG!$I:$I,0))</f>
        <v>#N/A</v>
      </c>
      <c r="N722" s="5" t="e">
        <f>INDEX(PUNT_L10gamesAVG!B:B,MATCH($B722,PUNT_L10gamesAVG!$I:$I,0))</f>
        <v>#N/A</v>
      </c>
      <c r="O722" s="5" t="e">
        <f>INDEX(PUNT_L5gamesAVG!B:B,MATCH($B722,PUNT_L5gamesAVG!$I:$I,0))</f>
        <v>#N/A</v>
      </c>
    </row>
    <row r="723" spans="1:15" x14ac:dyDescent="0.2">
      <c r="A723">
        <v>6310</v>
      </c>
      <c r="B723" t="s">
        <v>1546</v>
      </c>
      <c r="C723" t="s">
        <v>623</v>
      </c>
      <c r="D723" t="s">
        <v>1547</v>
      </c>
      <c r="E723" t="s">
        <v>297</v>
      </c>
      <c r="F723" t="s">
        <v>678</v>
      </c>
      <c r="G723">
        <v>55</v>
      </c>
      <c r="H723" t="s">
        <v>258</v>
      </c>
      <c r="I723" t="s">
        <v>258</v>
      </c>
      <c r="J723" t="s">
        <v>621</v>
      </c>
      <c r="K723" t="e">
        <f>INDEX(PUNT_SeasonAVG!I:I,MATCH($B723,PUNT_SeasonAVG!$I:$I,0))</f>
        <v>#N/A</v>
      </c>
      <c r="L723" t="e">
        <f>INDEX(PUNT_SeasonAVG!K:K,MATCH($B723,PUNT_SeasonAVG!$I:$I,0))</f>
        <v>#N/A</v>
      </c>
      <c r="M723" s="5" t="e">
        <f>INDEX(PUNT_SeasonAVG!B:B,MATCH($B723,PUNT_SeasonAVG!$I:$I,0))</f>
        <v>#N/A</v>
      </c>
      <c r="N723" s="5" t="e">
        <f>INDEX(PUNT_L10gamesAVG!B:B,MATCH($B723,PUNT_L10gamesAVG!$I:$I,0))</f>
        <v>#N/A</v>
      </c>
      <c r="O723" s="5" t="e">
        <f>INDEX(PUNT_L5gamesAVG!B:B,MATCH($B723,PUNT_L5gamesAVG!$I:$I,0))</f>
        <v>#N/A</v>
      </c>
    </row>
    <row r="724" spans="1:15" x14ac:dyDescent="0.2">
      <c r="A724">
        <v>6313</v>
      </c>
      <c r="B724" t="s">
        <v>1550</v>
      </c>
      <c r="C724" t="s">
        <v>729</v>
      </c>
      <c r="D724" t="s">
        <v>1551</v>
      </c>
      <c r="E724" t="s">
        <v>332</v>
      </c>
      <c r="F724" t="s">
        <v>628</v>
      </c>
      <c r="G724">
        <v>77</v>
      </c>
      <c r="H724" t="s">
        <v>258</v>
      </c>
      <c r="I724" t="s">
        <v>258</v>
      </c>
      <c r="J724" t="s">
        <v>621</v>
      </c>
      <c r="K724" t="e">
        <f>INDEX(PUNT_SeasonAVG!I:I,MATCH($B724,PUNT_SeasonAVG!$I:$I,0))</f>
        <v>#N/A</v>
      </c>
      <c r="L724" t="e">
        <f>INDEX(PUNT_SeasonAVG!K:K,MATCH($B724,PUNT_SeasonAVG!$I:$I,0))</f>
        <v>#N/A</v>
      </c>
      <c r="M724" s="5" t="e">
        <f>INDEX(PUNT_SeasonAVG!B:B,MATCH($B724,PUNT_SeasonAVG!$I:$I,0))</f>
        <v>#N/A</v>
      </c>
      <c r="N724" s="5" t="e">
        <f>INDEX(PUNT_L10gamesAVG!B:B,MATCH($B724,PUNT_L10gamesAVG!$I:$I,0))</f>
        <v>#N/A</v>
      </c>
      <c r="O724" s="5" t="e">
        <f>INDEX(PUNT_L5gamesAVG!B:B,MATCH($B724,PUNT_L5gamesAVG!$I:$I,0))</f>
        <v>#N/A</v>
      </c>
    </row>
    <row r="725" spans="1:15" x14ac:dyDescent="0.2">
      <c r="A725">
        <v>6315</v>
      </c>
      <c r="B725" t="s">
        <v>1554</v>
      </c>
      <c r="C725" t="s">
        <v>666</v>
      </c>
      <c r="D725" t="s">
        <v>1555</v>
      </c>
      <c r="E725" t="s">
        <v>692</v>
      </c>
      <c r="F725" t="s">
        <v>35</v>
      </c>
      <c r="G725">
        <v>7</v>
      </c>
      <c r="H725" t="s">
        <v>259</v>
      </c>
      <c r="I725" t="s">
        <v>259</v>
      </c>
      <c r="J725" t="s">
        <v>621</v>
      </c>
      <c r="K725" t="e">
        <f>INDEX(PUNT_SeasonAVG!I:I,MATCH($B725,PUNT_SeasonAVG!$I:$I,0))</f>
        <v>#N/A</v>
      </c>
      <c r="L725" t="e">
        <f>INDEX(PUNT_SeasonAVG!K:K,MATCH($B725,PUNT_SeasonAVG!$I:$I,0))</f>
        <v>#N/A</v>
      </c>
      <c r="M725" s="5" t="e">
        <f>INDEX(PUNT_SeasonAVG!B:B,MATCH($B725,PUNT_SeasonAVG!$I:$I,0))</f>
        <v>#N/A</v>
      </c>
      <c r="N725" s="5" t="e">
        <f>INDEX(PUNT_L10gamesAVG!B:B,MATCH($B725,PUNT_L10gamesAVG!$I:$I,0))</f>
        <v>#N/A</v>
      </c>
      <c r="O725" s="5" t="e">
        <f>INDEX(PUNT_L5gamesAVG!B:B,MATCH($B725,PUNT_L5gamesAVG!$I:$I,0))</f>
        <v>#N/A</v>
      </c>
    </row>
    <row r="726" spans="1:15" x14ac:dyDescent="0.2">
      <c r="A726">
        <v>6316</v>
      </c>
      <c r="B726" t="s">
        <v>1556</v>
      </c>
      <c r="C726" t="s">
        <v>45</v>
      </c>
      <c r="D726" t="s">
        <v>1557</v>
      </c>
      <c r="E726" t="s">
        <v>312</v>
      </c>
      <c r="F726" t="s">
        <v>694</v>
      </c>
      <c r="G726">
        <v>20</v>
      </c>
      <c r="H726" t="s">
        <v>45</v>
      </c>
      <c r="I726" t="s">
        <v>45</v>
      </c>
      <c r="J726" t="s">
        <v>621</v>
      </c>
      <c r="K726" t="e">
        <f>INDEX(PUNT_SeasonAVG!I:I,MATCH($B726,PUNT_SeasonAVG!$I:$I,0))</f>
        <v>#N/A</v>
      </c>
      <c r="L726" t="e">
        <f>INDEX(PUNT_SeasonAVG!K:K,MATCH($B726,PUNT_SeasonAVG!$I:$I,0))</f>
        <v>#N/A</v>
      </c>
      <c r="M726" s="5" t="e">
        <f>INDEX(PUNT_SeasonAVG!B:B,MATCH($B726,PUNT_SeasonAVG!$I:$I,0))</f>
        <v>#N/A</v>
      </c>
      <c r="N726" s="5" t="e">
        <f>INDEX(PUNT_L10gamesAVG!B:B,MATCH($B726,PUNT_L10gamesAVG!$I:$I,0))</f>
        <v>#N/A</v>
      </c>
      <c r="O726" s="5" t="e">
        <f>INDEX(PUNT_L5gamesAVG!B:B,MATCH($B726,PUNT_L5gamesAVG!$I:$I,0))</f>
        <v>#N/A</v>
      </c>
    </row>
    <row r="727" spans="1:15" x14ac:dyDescent="0.2">
      <c r="A727">
        <v>6317</v>
      </c>
      <c r="B727" t="s">
        <v>1558</v>
      </c>
      <c r="C727" t="s">
        <v>686</v>
      </c>
      <c r="D727" t="s">
        <v>689</v>
      </c>
      <c r="E727" t="s">
        <v>312</v>
      </c>
      <c r="F727" t="s">
        <v>694</v>
      </c>
      <c r="G727">
        <v>41</v>
      </c>
      <c r="H727" t="s">
        <v>259</v>
      </c>
      <c r="I727" t="s">
        <v>259</v>
      </c>
      <c r="J727" t="s">
        <v>621</v>
      </c>
      <c r="K727" t="e">
        <f>INDEX(PUNT_SeasonAVG!I:I,MATCH($B727,PUNT_SeasonAVG!$I:$I,0))</f>
        <v>#N/A</v>
      </c>
      <c r="L727" t="e">
        <f>INDEX(PUNT_SeasonAVG!K:K,MATCH($B727,PUNT_SeasonAVG!$I:$I,0))</f>
        <v>#N/A</v>
      </c>
      <c r="M727" s="5" t="e">
        <f>INDEX(PUNT_SeasonAVG!B:B,MATCH($B727,PUNT_SeasonAVG!$I:$I,0))</f>
        <v>#N/A</v>
      </c>
      <c r="N727" s="5" t="e">
        <f>INDEX(PUNT_L10gamesAVG!B:B,MATCH($B727,PUNT_L10gamesAVG!$I:$I,0))</f>
        <v>#N/A</v>
      </c>
      <c r="O727" s="5" t="e">
        <f>INDEX(PUNT_L5gamesAVG!B:B,MATCH($B727,PUNT_L5gamesAVG!$I:$I,0))</f>
        <v>#N/A</v>
      </c>
    </row>
    <row r="728" spans="1:15" x14ac:dyDescent="0.2">
      <c r="A728">
        <v>6318</v>
      </c>
      <c r="B728" t="s">
        <v>1559</v>
      </c>
      <c r="C728" t="s">
        <v>741</v>
      </c>
      <c r="D728" t="s">
        <v>933</v>
      </c>
      <c r="E728" t="s">
        <v>313</v>
      </c>
      <c r="F728" t="s">
        <v>788</v>
      </c>
      <c r="G728">
        <v>73</v>
      </c>
      <c r="H728" t="s">
        <v>258</v>
      </c>
      <c r="I728" t="s">
        <v>258</v>
      </c>
      <c r="J728" t="s">
        <v>621</v>
      </c>
      <c r="K728" t="e">
        <f>INDEX(PUNT_SeasonAVG!I:I,MATCH($B728,PUNT_SeasonAVG!$I:$I,0))</f>
        <v>#N/A</v>
      </c>
      <c r="L728" t="e">
        <f>INDEX(PUNT_SeasonAVG!K:K,MATCH($B728,PUNT_SeasonAVG!$I:$I,0))</f>
        <v>#N/A</v>
      </c>
      <c r="M728" s="5" t="e">
        <f>INDEX(PUNT_SeasonAVG!B:B,MATCH($B728,PUNT_SeasonAVG!$I:$I,0))</f>
        <v>#N/A</v>
      </c>
      <c r="N728" s="5" t="e">
        <f>INDEX(PUNT_L10gamesAVG!B:B,MATCH($B728,PUNT_L10gamesAVG!$I:$I,0))</f>
        <v>#N/A</v>
      </c>
      <c r="O728" s="5" t="e">
        <f>INDEX(PUNT_L5gamesAVG!B:B,MATCH($B728,PUNT_L5gamesAVG!$I:$I,0))</f>
        <v>#N/A</v>
      </c>
    </row>
    <row r="729" spans="1:15" x14ac:dyDescent="0.2">
      <c r="A729">
        <v>6319</v>
      </c>
      <c r="B729" t="s">
        <v>1560</v>
      </c>
      <c r="C729" t="s">
        <v>657</v>
      </c>
      <c r="D729" t="s">
        <v>1561</v>
      </c>
      <c r="E729" t="s">
        <v>298</v>
      </c>
      <c r="F729" t="s">
        <v>644</v>
      </c>
      <c r="G729">
        <v>71</v>
      </c>
      <c r="H729" t="s">
        <v>45</v>
      </c>
      <c r="I729" t="s">
        <v>45</v>
      </c>
      <c r="J729" t="s">
        <v>621</v>
      </c>
      <c r="K729" t="e">
        <f>INDEX(PUNT_SeasonAVG!I:I,MATCH($B729,PUNT_SeasonAVG!$I:$I,0))</f>
        <v>#N/A</v>
      </c>
      <c r="L729" t="e">
        <f>INDEX(PUNT_SeasonAVG!K:K,MATCH($B729,PUNT_SeasonAVG!$I:$I,0))</f>
        <v>#N/A</v>
      </c>
      <c r="M729" s="5" t="e">
        <f>INDEX(PUNT_SeasonAVG!B:B,MATCH($B729,PUNT_SeasonAVG!$I:$I,0))</f>
        <v>#N/A</v>
      </c>
      <c r="N729" s="5" t="e">
        <f>INDEX(PUNT_L10gamesAVG!B:B,MATCH($B729,PUNT_L10gamesAVG!$I:$I,0))</f>
        <v>#N/A</v>
      </c>
      <c r="O729" s="5" t="e">
        <f>INDEX(PUNT_L5gamesAVG!B:B,MATCH($B729,PUNT_L5gamesAVG!$I:$I,0))</f>
        <v>#N/A</v>
      </c>
    </row>
    <row r="730" spans="1:15" x14ac:dyDescent="0.2">
      <c r="A730">
        <v>6320</v>
      </c>
      <c r="B730" t="s">
        <v>1562</v>
      </c>
      <c r="C730" t="s">
        <v>623</v>
      </c>
      <c r="D730" t="s">
        <v>1563</v>
      </c>
      <c r="E730" t="s">
        <v>306</v>
      </c>
      <c r="F730" t="s">
        <v>715</v>
      </c>
      <c r="G730">
        <v>15</v>
      </c>
      <c r="H730" t="s">
        <v>45</v>
      </c>
      <c r="I730" t="s">
        <v>45</v>
      </c>
      <c r="J730" t="s">
        <v>621</v>
      </c>
      <c r="K730" t="e">
        <f>INDEX(PUNT_SeasonAVG!I:I,MATCH($B730,PUNT_SeasonAVG!$I:$I,0))</f>
        <v>#N/A</v>
      </c>
      <c r="L730" t="e">
        <f>INDEX(PUNT_SeasonAVG!K:K,MATCH($B730,PUNT_SeasonAVG!$I:$I,0))</f>
        <v>#N/A</v>
      </c>
      <c r="M730" s="5" t="e">
        <f>INDEX(PUNT_SeasonAVG!B:B,MATCH($B730,PUNT_SeasonAVG!$I:$I,0))</f>
        <v>#N/A</v>
      </c>
      <c r="N730" s="5" t="e">
        <f>INDEX(PUNT_L10gamesAVG!B:B,MATCH($B730,PUNT_L10gamesAVG!$I:$I,0))</f>
        <v>#N/A</v>
      </c>
      <c r="O730" s="5" t="e">
        <f>INDEX(PUNT_L5gamesAVG!B:B,MATCH($B730,PUNT_L5gamesAVG!$I:$I,0))</f>
        <v>#N/A</v>
      </c>
    </row>
    <row r="731" spans="1:15" x14ac:dyDescent="0.2">
      <c r="A731">
        <v>6321</v>
      </c>
      <c r="B731" t="s">
        <v>1564</v>
      </c>
      <c r="C731" t="s">
        <v>630</v>
      </c>
      <c r="D731" t="s">
        <v>1565</v>
      </c>
      <c r="E731" t="s">
        <v>316</v>
      </c>
      <c r="F731" t="s">
        <v>688</v>
      </c>
      <c r="G731">
        <v>15</v>
      </c>
      <c r="H731" t="s">
        <v>258</v>
      </c>
      <c r="I731" t="s">
        <v>258</v>
      </c>
      <c r="J731" t="s">
        <v>621</v>
      </c>
      <c r="K731" t="e">
        <f>INDEX(PUNT_SeasonAVG!I:I,MATCH($B731,PUNT_SeasonAVG!$I:$I,0))</f>
        <v>#N/A</v>
      </c>
      <c r="L731" t="e">
        <f>INDEX(PUNT_SeasonAVG!K:K,MATCH($B731,PUNT_SeasonAVG!$I:$I,0))</f>
        <v>#N/A</v>
      </c>
      <c r="M731" s="5" t="e">
        <f>INDEX(PUNT_SeasonAVG!B:B,MATCH($B731,PUNT_SeasonAVG!$I:$I,0))</f>
        <v>#N/A</v>
      </c>
      <c r="N731" s="5" t="e">
        <f>INDEX(PUNT_L10gamesAVG!B:B,MATCH($B731,PUNT_L10gamesAVG!$I:$I,0))</f>
        <v>#N/A</v>
      </c>
      <c r="O731" s="5" t="e">
        <f>INDEX(PUNT_L5gamesAVG!B:B,MATCH($B731,PUNT_L5gamesAVG!$I:$I,0))</f>
        <v>#N/A</v>
      </c>
    </row>
    <row r="732" spans="1:15" x14ac:dyDescent="0.2">
      <c r="A732">
        <v>6323</v>
      </c>
      <c r="B732" t="s">
        <v>1567</v>
      </c>
      <c r="C732" t="s">
        <v>654</v>
      </c>
      <c r="D732" t="s">
        <v>1568</v>
      </c>
      <c r="E732" t="s">
        <v>324</v>
      </c>
      <c r="F732" t="s">
        <v>625</v>
      </c>
      <c r="G732">
        <v>15</v>
      </c>
      <c r="H732" t="s">
        <v>258</v>
      </c>
      <c r="I732" t="s">
        <v>258</v>
      </c>
      <c r="J732" t="s">
        <v>621</v>
      </c>
      <c r="K732" t="e">
        <f>INDEX(PUNT_SeasonAVG!I:I,MATCH($B732,PUNT_SeasonAVG!$I:$I,0))</f>
        <v>#N/A</v>
      </c>
      <c r="L732" t="e">
        <f>INDEX(PUNT_SeasonAVG!K:K,MATCH($B732,PUNT_SeasonAVG!$I:$I,0))</f>
        <v>#N/A</v>
      </c>
      <c r="M732" s="5" t="e">
        <f>INDEX(PUNT_SeasonAVG!B:B,MATCH($B732,PUNT_SeasonAVG!$I:$I,0))</f>
        <v>#N/A</v>
      </c>
      <c r="N732" s="5" t="e">
        <f>INDEX(PUNT_L10gamesAVG!B:B,MATCH($B732,PUNT_L10gamesAVG!$I:$I,0))</f>
        <v>#N/A</v>
      </c>
      <c r="O732" s="5" t="e">
        <f>INDEX(PUNT_L5gamesAVG!B:B,MATCH($B732,PUNT_L5gamesAVG!$I:$I,0))</f>
        <v>#N/A</v>
      </c>
    </row>
    <row r="733" spans="1:15" x14ac:dyDescent="0.2">
      <c r="A733">
        <v>6324</v>
      </c>
      <c r="B733" t="s">
        <v>1569</v>
      </c>
      <c r="C733" t="s">
        <v>638</v>
      </c>
      <c r="D733" t="s">
        <v>1570</v>
      </c>
      <c r="E733" t="s">
        <v>324</v>
      </c>
      <c r="F733" t="s">
        <v>625</v>
      </c>
      <c r="G733">
        <v>35</v>
      </c>
      <c r="H733" t="s">
        <v>45</v>
      </c>
      <c r="I733" t="s">
        <v>45</v>
      </c>
      <c r="J733" t="s">
        <v>621</v>
      </c>
      <c r="K733" t="e">
        <f>INDEX(PUNT_SeasonAVG!I:I,MATCH($B733,PUNT_SeasonAVG!$I:$I,0))</f>
        <v>#N/A</v>
      </c>
      <c r="L733" t="e">
        <f>INDEX(PUNT_SeasonAVG!K:K,MATCH($B733,PUNT_SeasonAVG!$I:$I,0))</f>
        <v>#N/A</v>
      </c>
      <c r="M733" s="5" t="e">
        <f>INDEX(PUNT_SeasonAVG!B:B,MATCH($B733,PUNT_SeasonAVG!$I:$I,0))</f>
        <v>#N/A</v>
      </c>
      <c r="N733" s="5" t="e">
        <f>INDEX(PUNT_L10gamesAVG!B:B,MATCH($B733,PUNT_L10gamesAVG!$I:$I,0))</f>
        <v>#N/A</v>
      </c>
      <c r="O733" s="5" t="e">
        <f>INDEX(PUNT_L5gamesAVG!B:B,MATCH($B733,PUNT_L5gamesAVG!$I:$I,0))</f>
        <v>#N/A</v>
      </c>
    </row>
    <row r="734" spans="1:15" x14ac:dyDescent="0.2">
      <c r="A734">
        <v>6325</v>
      </c>
      <c r="B734" t="s">
        <v>1571</v>
      </c>
      <c r="C734" t="s">
        <v>626</v>
      </c>
      <c r="D734" t="s">
        <v>1572</v>
      </c>
      <c r="E734" t="s">
        <v>324</v>
      </c>
      <c r="F734" t="s">
        <v>625</v>
      </c>
      <c r="G734">
        <v>41</v>
      </c>
      <c r="H734" t="s">
        <v>259</v>
      </c>
      <c r="I734" t="s">
        <v>259</v>
      </c>
      <c r="J734" t="s">
        <v>621</v>
      </c>
      <c r="K734" t="e">
        <f>INDEX(PUNT_SeasonAVG!I:I,MATCH($B734,PUNT_SeasonAVG!$I:$I,0))</f>
        <v>#N/A</v>
      </c>
      <c r="L734" t="e">
        <f>INDEX(PUNT_SeasonAVG!K:K,MATCH($B734,PUNT_SeasonAVG!$I:$I,0))</f>
        <v>#N/A</v>
      </c>
      <c r="M734" s="5" t="e">
        <f>INDEX(PUNT_SeasonAVG!B:B,MATCH($B734,PUNT_SeasonAVG!$I:$I,0))</f>
        <v>#N/A</v>
      </c>
      <c r="N734" s="5" t="e">
        <f>INDEX(PUNT_L10gamesAVG!B:B,MATCH($B734,PUNT_L10gamesAVG!$I:$I,0))</f>
        <v>#N/A</v>
      </c>
      <c r="O734" s="5" t="e">
        <f>INDEX(PUNT_L5gamesAVG!B:B,MATCH($B734,PUNT_L5gamesAVG!$I:$I,0))</f>
        <v>#N/A</v>
      </c>
    </row>
    <row r="735" spans="1:15" x14ac:dyDescent="0.2">
      <c r="A735">
        <v>6326</v>
      </c>
      <c r="B735" t="s">
        <v>1573</v>
      </c>
      <c r="C735" t="s">
        <v>676</v>
      </c>
      <c r="D735" t="s">
        <v>1122</v>
      </c>
      <c r="E735" t="s">
        <v>304</v>
      </c>
      <c r="F735" t="s">
        <v>671</v>
      </c>
      <c r="G735">
        <v>1</v>
      </c>
      <c r="H735" t="s">
        <v>45</v>
      </c>
      <c r="I735" t="s">
        <v>45</v>
      </c>
      <c r="J735" t="s">
        <v>621</v>
      </c>
      <c r="K735" t="e">
        <f>INDEX(PUNT_SeasonAVG!I:I,MATCH($B735,PUNT_SeasonAVG!$I:$I,0))</f>
        <v>#N/A</v>
      </c>
      <c r="L735" t="e">
        <f>INDEX(PUNT_SeasonAVG!K:K,MATCH($B735,PUNT_SeasonAVG!$I:$I,0))</f>
        <v>#N/A</v>
      </c>
      <c r="M735" s="5" t="e">
        <f>INDEX(PUNT_SeasonAVG!B:B,MATCH($B735,PUNT_SeasonAVG!$I:$I,0))</f>
        <v>#N/A</v>
      </c>
      <c r="N735" s="5" t="e">
        <f>INDEX(PUNT_L10gamesAVG!B:B,MATCH($B735,PUNT_L10gamesAVG!$I:$I,0))</f>
        <v>#N/A</v>
      </c>
      <c r="O735" s="5" t="e">
        <f>INDEX(PUNT_L5gamesAVG!B:B,MATCH($B735,PUNT_L5gamesAVG!$I:$I,0))</f>
        <v>#N/A</v>
      </c>
    </row>
    <row r="736" spans="1:15" x14ac:dyDescent="0.2">
      <c r="A736">
        <v>6327</v>
      </c>
      <c r="B736" t="s">
        <v>1574</v>
      </c>
      <c r="C736" t="s">
        <v>654</v>
      </c>
      <c r="D736" t="s">
        <v>1575</v>
      </c>
      <c r="E736" t="s">
        <v>318</v>
      </c>
      <c r="F736" t="s">
        <v>700</v>
      </c>
      <c r="G736">
        <v>34</v>
      </c>
      <c r="H736" t="s">
        <v>259</v>
      </c>
      <c r="I736" t="s">
        <v>259</v>
      </c>
      <c r="J736" t="s">
        <v>621</v>
      </c>
      <c r="K736" t="e">
        <f>INDEX(PUNT_SeasonAVG!I:I,MATCH($B736,PUNT_SeasonAVG!$I:$I,0))</f>
        <v>#N/A</v>
      </c>
      <c r="L736" t="e">
        <f>INDEX(PUNT_SeasonAVG!K:K,MATCH($B736,PUNT_SeasonAVG!$I:$I,0))</f>
        <v>#N/A</v>
      </c>
      <c r="M736" s="5" t="e">
        <f>INDEX(PUNT_SeasonAVG!B:B,MATCH($B736,PUNT_SeasonAVG!$I:$I,0))</f>
        <v>#N/A</v>
      </c>
      <c r="N736" s="5" t="e">
        <f>INDEX(PUNT_L10gamesAVG!B:B,MATCH($B736,PUNT_L10gamesAVG!$I:$I,0))</f>
        <v>#N/A</v>
      </c>
      <c r="O736" s="5" t="e">
        <f>INDEX(PUNT_L5gamesAVG!B:B,MATCH($B736,PUNT_L5gamesAVG!$I:$I,0))</f>
        <v>#N/A</v>
      </c>
    </row>
    <row r="737" spans="1:15" x14ac:dyDescent="0.2">
      <c r="A737">
        <v>6328</v>
      </c>
      <c r="B737" t="s">
        <v>1576</v>
      </c>
      <c r="C737" t="s">
        <v>654</v>
      </c>
      <c r="D737" t="s">
        <v>1577</v>
      </c>
      <c r="E737" t="s">
        <v>318</v>
      </c>
      <c r="F737" t="s">
        <v>700</v>
      </c>
      <c r="G737">
        <v>17</v>
      </c>
      <c r="H737" t="s">
        <v>259</v>
      </c>
      <c r="I737" t="s">
        <v>259</v>
      </c>
      <c r="J737" t="s">
        <v>621</v>
      </c>
      <c r="K737" t="e">
        <f>INDEX(PUNT_SeasonAVG!I:I,MATCH($B737,PUNT_SeasonAVG!$I:$I,0))</f>
        <v>#N/A</v>
      </c>
      <c r="L737" t="e">
        <f>INDEX(PUNT_SeasonAVG!K:K,MATCH($B737,PUNT_SeasonAVG!$I:$I,0))</f>
        <v>#N/A</v>
      </c>
      <c r="M737" s="5" t="e">
        <f>INDEX(PUNT_SeasonAVG!B:B,MATCH($B737,PUNT_SeasonAVG!$I:$I,0))</f>
        <v>#N/A</v>
      </c>
      <c r="N737" s="5" t="e">
        <f>INDEX(PUNT_L10gamesAVG!B:B,MATCH($B737,PUNT_L10gamesAVG!$I:$I,0))</f>
        <v>#N/A</v>
      </c>
      <c r="O737" s="5" t="e">
        <f>INDEX(PUNT_L5gamesAVG!B:B,MATCH($B737,PUNT_L5gamesAVG!$I:$I,0))</f>
        <v>#N/A</v>
      </c>
    </row>
    <row r="738" spans="1:15" x14ac:dyDescent="0.2">
      <c r="A738">
        <v>6329</v>
      </c>
      <c r="B738" t="s">
        <v>1578</v>
      </c>
      <c r="C738" t="s">
        <v>623</v>
      </c>
      <c r="D738" t="s">
        <v>1579</v>
      </c>
      <c r="E738" t="s">
        <v>335</v>
      </c>
      <c r="F738" t="s">
        <v>659</v>
      </c>
      <c r="G738">
        <v>95</v>
      </c>
      <c r="H738" t="s">
        <v>259</v>
      </c>
      <c r="I738" t="s">
        <v>259</v>
      </c>
      <c r="J738" t="s">
        <v>621</v>
      </c>
      <c r="K738" t="e">
        <f>INDEX(PUNT_SeasonAVG!I:I,MATCH($B738,PUNT_SeasonAVG!$I:$I,0))</f>
        <v>#N/A</v>
      </c>
      <c r="L738" t="e">
        <f>INDEX(PUNT_SeasonAVG!K:K,MATCH($B738,PUNT_SeasonAVG!$I:$I,0))</f>
        <v>#N/A</v>
      </c>
      <c r="M738" s="5" t="e">
        <f>INDEX(PUNT_SeasonAVG!B:B,MATCH($B738,PUNT_SeasonAVG!$I:$I,0))</f>
        <v>#N/A</v>
      </c>
      <c r="N738" s="5" t="e">
        <f>INDEX(PUNT_L10gamesAVG!B:B,MATCH($B738,PUNT_L10gamesAVG!$I:$I,0))</f>
        <v>#N/A</v>
      </c>
      <c r="O738" s="5" t="e">
        <f>INDEX(PUNT_L5gamesAVG!B:B,MATCH($B738,PUNT_L5gamesAVG!$I:$I,0))</f>
        <v>#N/A</v>
      </c>
    </row>
    <row r="739" spans="1:15" x14ac:dyDescent="0.2">
      <c r="A739">
        <v>6330</v>
      </c>
      <c r="B739" t="s">
        <v>1580</v>
      </c>
      <c r="C739" t="s">
        <v>648</v>
      </c>
      <c r="D739" t="s">
        <v>1581</v>
      </c>
      <c r="E739" t="s">
        <v>327</v>
      </c>
      <c r="F739" t="s">
        <v>632</v>
      </c>
      <c r="G739">
        <v>74</v>
      </c>
      <c r="H739" t="s">
        <v>258</v>
      </c>
      <c r="I739" t="s">
        <v>258</v>
      </c>
      <c r="J739" t="s">
        <v>621</v>
      </c>
      <c r="K739" t="e">
        <f>INDEX(PUNT_SeasonAVG!I:I,MATCH($B739,PUNT_SeasonAVG!$I:$I,0))</f>
        <v>#N/A</v>
      </c>
      <c r="L739" t="e">
        <f>INDEX(PUNT_SeasonAVG!K:K,MATCH($B739,PUNT_SeasonAVG!$I:$I,0))</f>
        <v>#N/A</v>
      </c>
      <c r="M739" s="5" t="e">
        <f>INDEX(PUNT_SeasonAVG!B:B,MATCH($B739,PUNT_SeasonAVG!$I:$I,0))</f>
        <v>#N/A</v>
      </c>
      <c r="N739" s="5" t="e">
        <f>INDEX(PUNT_L10gamesAVG!B:B,MATCH($B739,PUNT_L10gamesAVG!$I:$I,0))</f>
        <v>#N/A</v>
      </c>
      <c r="O739" s="5" t="e">
        <f>INDEX(PUNT_L5gamesAVG!B:B,MATCH($B739,PUNT_L5gamesAVG!$I:$I,0))</f>
        <v>#N/A</v>
      </c>
    </row>
    <row r="740" spans="1:15" x14ac:dyDescent="0.2">
      <c r="A740">
        <v>6331</v>
      </c>
      <c r="B740" t="s">
        <v>1582</v>
      </c>
      <c r="C740" t="s">
        <v>623</v>
      </c>
      <c r="D740" t="s">
        <v>1583</v>
      </c>
      <c r="E740" t="s">
        <v>298</v>
      </c>
      <c r="F740" t="s">
        <v>644</v>
      </c>
      <c r="G740">
        <v>5</v>
      </c>
      <c r="H740" t="s">
        <v>258</v>
      </c>
      <c r="I740" t="s">
        <v>258</v>
      </c>
      <c r="J740" t="s">
        <v>621</v>
      </c>
      <c r="K740" t="e">
        <f>INDEX(PUNT_SeasonAVG!I:I,MATCH($B740,PUNT_SeasonAVG!$I:$I,0))</f>
        <v>#N/A</v>
      </c>
      <c r="L740" t="e">
        <f>INDEX(PUNT_SeasonAVG!K:K,MATCH($B740,PUNT_SeasonAVG!$I:$I,0))</f>
        <v>#N/A</v>
      </c>
      <c r="M740" s="5" t="e">
        <f>INDEX(PUNT_SeasonAVG!B:B,MATCH($B740,PUNT_SeasonAVG!$I:$I,0))</f>
        <v>#N/A</v>
      </c>
      <c r="N740" s="5" t="e">
        <f>INDEX(PUNT_L10gamesAVG!B:B,MATCH($B740,PUNT_L10gamesAVG!$I:$I,0))</f>
        <v>#N/A</v>
      </c>
      <c r="O740" s="5" t="e">
        <f>INDEX(PUNT_L5gamesAVG!B:B,MATCH($B740,PUNT_L5gamesAVG!$I:$I,0))</f>
        <v>#N/A</v>
      </c>
    </row>
    <row r="741" spans="1:15" x14ac:dyDescent="0.2">
      <c r="A741">
        <v>6332</v>
      </c>
      <c r="B741" t="s">
        <v>1584</v>
      </c>
      <c r="C741" t="s">
        <v>630</v>
      </c>
      <c r="D741" t="s">
        <v>1585</v>
      </c>
      <c r="E741" t="s">
        <v>298</v>
      </c>
      <c r="F741" t="s">
        <v>644</v>
      </c>
      <c r="G741">
        <v>11</v>
      </c>
      <c r="H741" t="s">
        <v>258</v>
      </c>
      <c r="I741" t="s">
        <v>258</v>
      </c>
      <c r="J741" t="s">
        <v>621</v>
      </c>
      <c r="K741" t="e">
        <f>INDEX(PUNT_SeasonAVG!I:I,MATCH($B741,PUNT_SeasonAVG!$I:$I,0))</f>
        <v>#N/A</v>
      </c>
      <c r="L741" t="e">
        <f>INDEX(PUNT_SeasonAVG!K:K,MATCH($B741,PUNT_SeasonAVG!$I:$I,0))</f>
        <v>#N/A</v>
      </c>
      <c r="M741" s="5" t="e">
        <f>INDEX(PUNT_SeasonAVG!B:B,MATCH($B741,PUNT_SeasonAVG!$I:$I,0))</f>
        <v>#N/A</v>
      </c>
      <c r="N741" s="5" t="e">
        <f>INDEX(PUNT_L10gamesAVG!B:B,MATCH($B741,PUNT_L10gamesAVG!$I:$I,0))</f>
        <v>#N/A</v>
      </c>
      <c r="O741" s="5" t="e">
        <f>INDEX(PUNT_L5gamesAVG!B:B,MATCH($B741,PUNT_L5gamesAVG!$I:$I,0))</f>
        <v>#N/A</v>
      </c>
    </row>
    <row r="742" spans="1:15" x14ac:dyDescent="0.2">
      <c r="A742">
        <v>6333</v>
      </c>
      <c r="B742" t="s">
        <v>1586</v>
      </c>
      <c r="C742" t="s">
        <v>623</v>
      </c>
      <c r="D742" t="s">
        <v>1587</v>
      </c>
      <c r="E742" t="s">
        <v>692</v>
      </c>
      <c r="F742" t="s">
        <v>35</v>
      </c>
      <c r="G742">
        <v>12</v>
      </c>
      <c r="H742" t="s">
        <v>258</v>
      </c>
      <c r="I742" t="s">
        <v>258</v>
      </c>
      <c r="J742" t="s">
        <v>621</v>
      </c>
      <c r="K742" t="e">
        <f>INDEX(PUNT_SeasonAVG!I:I,MATCH($B742,PUNT_SeasonAVG!$I:$I,0))</f>
        <v>#N/A</v>
      </c>
      <c r="L742" t="e">
        <f>INDEX(PUNT_SeasonAVG!K:K,MATCH($B742,PUNT_SeasonAVG!$I:$I,0))</f>
        <v>#N/A</v>
      </c>
      <c r="M742" s="5" t="e">
        <f>INDEX(PUNT_SeasonAVG!B:B,MATCH($B742,PUNT_SeasonAVG!$I:$I,0))</f>
        <v>#N/A</v>
      </c>
      <c r="N742" s="5" t="e">
        <f>INDEX(PUNT_L10gamesAVG!B:B,MATCH($B742,PUNT_L10gamesAVG!$I:$I,0))</f>
        <v>#N/A</v>
      </c>
      <c r="O742" s="5" t="e">
        <f>INDEX(PUNT_L5gamesAVG!B:B,MATCH($B742,PUNT_L5gamesAVG!$I:$I,0))</f>
        <v>#N/A</v>
      </c>
    </row>
    <row r="743" spans="1:15" x14ac:dyDescent="0.2">
      <c r="A743">
        <v>6334</v>
      </c>
      <c r="B743" t="s">
        <v>1588</v>
      </c>
      <c r="C743" t="s">
        <v>654</v>
      </c>
      <c r="D743" t="s">
        <v>1233</v>
      </c>
      <c r="E743" t="s">
        <v>301</v>
      </c>
      <c r="F743" t="s">
        <v>636</v>
      </c>
      <c r="G743">
        <v>99</v>
      </c>
      <c r="H743" t="s">
        <v>259</v>
      </c>
      <c r="I743" t="s">
        <v>259</v>
      </c>
      <c r="J743" t="s">
        <v>621</v>
      </c>
      <c r="K743" t="e">
        <f>INDEX(PUNT_SeasonAVG!I:I,MATCH($B743,PUNT_SeasonAVG!$I:$I,0))</f>
        <v>#N/A</v>
      </c>
      <c r="L743" t="e">
        <f>INDEX(PUNT_SeasonAVG!K:K,MATCH($B743,PUNT_SeasonAVG!$I:$I,0))</f>
        <v>#N/A</v>
      </c>
      <c r="M743" s="5" t="e">
        <f>INDEX(PUNT_SeasonAVG!B:B,MATCH($B743,PUNT_SeasonAVG!$I:$I,0))</f>
        <v>#N/A</v>
      </c>
      <c r="N743" s="5" t="e">
        <f>INDEX(PUNT_L10gamesAVG!B:B,MATCH($B743,PUNT_L10gamesAVG!$I:$I,0))</f>
        <v>#N/A</v>
      </c>
      <c r="O743" s="5" t="e">
        <f>INDEX(PUNT_L5gamesAVG!B:B,MATCH($B743,PUNT_L5gamesAVG!$I:$I,0))</f>
        <v>#N/A</v>
      </c>
    </row>
    <row r="744" spans="1:15" x14ac:dyDescent="0.2">
      <c r="A744">
        <v>6335</v>
      </c>
      <c r="B744" t="s">
        <v>1589</v>
      </c>
      <c r="C744" t="s">
        <v>640</v>
      </c>
      <c r="D744" t="s">
        <v>1244</v>
      </c>
      <c r="E744" t="s">
        <v>301</v>
      </c>
      <c r="F744" t="s">
        <v>636</v>
      </c>
      <c r="G744">
        <v>14</v>
      </c>
      <c r="H744" t="s">
        <v>259</v>
      </c>
      <c r="I744" t="s">
        <v>259</v>
      </c>
      <c r="J744" t="s">
        <v>621</v>
      </c>
      <c r="K744" t="e">
        <f>INDEX(PUNT_SeasonAVG!I:I,MATCH($B744,PUNT_SeasonAVG!$I:$I,0))</f>
        <v>#N/A</v>
      </c>
      <c r="L744" t="e">
        <f>INDEX(PUNT_SeasonAVG!K:K,MATCH($B744,PUNT_SeasonAVG!$I:$I,0))</f>
        <v>#N/A</v>
      </c>
      <c r="M744" s="5" t="e">
        <f>INDEX(PUNT_SeasonAVG!B:B,MATCH($B744,PUNT_SeasonAVG!$I:$I,0))</f>
        <v>#N/A</v>
      </c>
      <c r="N744" s="5" t="e">
        <f>INDEX(PUNT_L10gamesAVG!B:B,MATCH($B744,PUNT_L10gamesAVG!$I:$I,0))</f>
        <v>#N/A</v>
      </c>
      <c r="O744" s="5" t="e">
        <f>INDEX(PUNT_L5gamesAVG!B:B,MATCH($B744,PUNT_L5gamesAVG!$I:$I,0))</f>
        <v>#N/A</v>
      </c>
    </row>
    <row r="745" spans="1:15" x14ac:dyDescent="0.2">
      <c r="A745">
        <v>6336</v>
      </c>
      <c r="B745" t="s">
        <v>1590</v>
      </c>
      <c r="C745" t="s">
        <v>626</v>
      </c>
      <c r="D745" t="s">
        <v>1591</v>
      </c>
      <c r="E745" t="s">
        <v>301</v>
      </c>
      <c r="F745" t="s">
        <v>636</v>
      </c>
      <c r="G745">
        <v>33</v>
      </c>
      <c r="H745" t="s">
        <v>259</v>
      </c>
      <c r="I745" t="s">
        <v>259</v>
      </c>
      <c r="J745" t="s">
        <v>621</v>
      </c>
      <c r="K745" t="e">
        <f>INDEX(PUNT_SeasonAVG!I:I,MATCH($B745,PUNT_SeasonAVG!$I:$I,0))</f>
        <v>#N/A</v>
      </c>
      <c r="L745" t="e">
        <f>INDEX(PUNT_SeasonAVG!K:K,MATCH($B745,PUNT_SeasonAVG!$I:$I,0))</f>
        <v>#N/A</v>
      </c>
      <c r="M745" s="5" t="e">
        <f>INDEX(PUNT_SeasonAVG!B:B,MATCH($B745,PUNT_SeasonAVG!$I:$I,0))</f>
        <v>#N/A</v>
      </c>
      <c r="N745" s="5" t="e">
        <f>INDEX(PUNT_L10gamesAVG!B:B,MATCH($B745,PUNT_L10gamesAVG!$I:$I,0))</f>
        <v>#N/A</v>
      </c>
      <c r="O745" s="5" t="e">
        <f>INDEX(PUNT_L5gamesAVG!B:B,MATCH($B745,PUNT_L5gamesAVG!$I:$I,0))</f>
        <v>#N/A</v>
      </c>
    </row>
    <row r="746" spans="1:15" x14ac:dyDescent="0.2">
      <c r="A746">
        <v>6337</v>
      </c>
      <c r="B746" t="s">
        <v>1592</v>
      </c>
      <c r="C746" t="s">
        <v>681</v>
      </c>
      <c r="D746" t="s">
        <v>709</v>
      </c>
      <c r="E746" t="s">
        <v>333</v>
      </c>
      <c r="F746" t="s">
        <v>650</v>
      </c>
      <c r="G746">
        <v>12</v>
      </c>
      <c r="H746" t="s">
        <v>259</v>
      </c>
      <c r="I746" t="s">
        <v>259</v>
      </c>
      <c r="J746" t="s">
        <v>621</v>
      </c>
      <c r="K746" t="e">
        <f>INDEX(PUNT_SeasonAVG!I:I,MATCH($B746,PUNT_SeasonAVG!$I:$I,0))</f>
        <v>#N/A</v>
      </c>
      <c r="L746" t="e">
        <f>INDEX(PUNT_SeasonAVG!K:K,MATCH($B746,PUNT_SeasonAVG!$I:$I,0))</f>
        <v>#N/A</v>
      </c>
      <c r="M746" s="5" t="e">
        <f>INDEX(PUNT_SeasonAVG!B:B,MATCH($B746,PUNT_SeasonAVG!$I:$I,0))</f>
        <v>#N/A</v>
      </c>
      <c r="N746" s="5" t="e">
        <f>INDEX(PUNT_L10gamesAVG!B:B,MATCH($B746,PUNT_L10gamesAVG!$I:$I,0))</f>
        <v>#N/A</v>
      </c>
      <c r="O746" s="5" t="e">
        <f>INDEX(PUNT_L5gamesAVG!B:B,MATCH($B746,PUNT_L5gamesAVG!$I:$I,0))</f>
        <v>#N/A</v>
      </c>
    </row>
    <row r="747" spans="1:15" x14ac:dyDescent="0.2">
      <c r="A747">
        <v>6338</v>
      </c>
      <c r="B747" t="s">
        <v>1593</v>
      </c>
      <c r="C747" t="s">
        <v>623</v>
      </c>
      <c r="D747" t="s">
        <v>790</v>
      </c>
      <c r="E747" t="s">
        <v>303</v>
      </c>
      <c r="F747" t="s">
        <v>740</v>
      </c>
      <c r="G747">
        <v>73</v>
      </c>
      <c r="H747" t="s">
        <v>258</v>
      </c>
      <c r="I747" t="s">
        <v>258</v>
      </c>
      <c r="J747" t="s">
        <v>621</v>
      </c>
      <c r="K747" t="e">
        <f>INDEX(PUNT_SeasonAVG!I:I,MATCH($B747,PUNT_SeasonAVG!$I:$I,0))</f>
        <v>#N/A</v>
      </c>
      <c r="L747" t="e">
        <f>INDEX(PUNT_SeasonAVG!K:K,MATCH($B747,PUNT_SeasonAVG!$I:$I,0))</f>
        <v>#N/A</v>
      </c>
      <c r="M747" s="5" t="e">
        <f>INDEX(PUNT_SeasonAVG!B:B,MATCH($B747,PUNT_SeasonAVG!$I:$I,0))</f>
        <v>#N/A</v>
      </c>
      <c r="N747" s="5" t="e">
        <f>INDEX(PUNT_L10gamesAVG!B:B,MATCH($B747,PUNT_L10gamesAVG!$I:$I,0))</f>
        <v>#N/A</v>
      </c>
      <c r="O747" s="5" t="e">
        <f>INDEX(PUNT_L5gamesAVG!B:B,MATCH($B747,PUNT_L5gamesAVG!$I:$I,0))</f>
        <v>#N/A</v>
      </c>
    </row>
    <row r="748" spans="1:15" x14ac:dyDescent="0.2">
      <c r="A748">
        <v>6339</v>
      </c>
      <c r="B748" t="s">
        <v>1594</v>
      </c>
      <c r="C748" t="s">
        <v>648</v>
      </c>
      <c r="D748" t="s">
        <v>1595</v>
      </c>
      <c r="E748" t="s">
        <v>335</v>
      </c>
      <c r="F748" t="s">
        <v>659</v>
      </c>
      <c r="G748">
        <v>31</v>
      </c>
      <c r="H748" t="s">
        <v>45</v>
      </c>
      <c r="I748" t="s">
        <v>45</v>
      </c>
      <c r="J748" t="s">
        <v>621</v>
      </c>
      <c r="K748" t="e">
        <f>INDEX(PUNT_SeasonAVG!I:I,MATCH($B748,PUNT_SeasonAVG!$I:$I,0))</f>
        <v>#N/A</v>
      </c>
      <c r="L748" t="e">
        <f>INDEX(PUNT_SeasonAVG!K:K,MATCH($B748,PUNT_SeasonAVG!$I:$I,0))</f>
        <v>#N/A</v>
      </c>
      <c r="M748" s="5" t="e">
        <f>INDEX(PUNT_SeasonAVG!B:B,MATCH($B748,PUNT_SeasonAVG!$I:$I,0))</f>
        <v>#N/A</v>
      </c>
      <c r="N748" s="5" t="e">
        <f>INDEX(PUNT_L10gamesAVG!B:B,MATCH($B748,PUNT_L10gamesAVG!$I:$I,0))</f>
        <v>#N/A</v>
      </c>
      <c r="O748" s="5" t="e">
        <f>INDEX(PUNT_L5gamesAVG!B:B,MATCH($B748,PUNT_L5gamesAVG!$I:$I,0))</f>
        <v>#N/A</v>
      </c>
    </row>
    <row r="749" spans="1:15" x14ac:dyDescent="0.2">
      <c r="A749">
        <v>6340</v>
      </c>
      <c r="B749" t="s">
        <v>1596</v>
      </c>
      <c r="C749" t="s">
        <v>626</v>
      </c>
      <c r="D749" t="s">
        <v>1597</v>
      </c>
      <c r="E749" t="s">
        <v>307</v>
      </c>
      <c r="F749" t="s">
        <v>745</v>
      </c>
      <c r="G749">
        <v>63</v>
      </c>
      <c r="H749" t="s">
        <v>258</v>
      </c>
      <c r="I749" t="s">
        <v>258</v>
      </c>
      <c r="J749" t="s">
        <v>621</v>
      </c>
      <c r="K749" t="e">
        <f>INDEX(PUNT_SeasonAVG!I:I,MATCH($B749,PUNT_SeasonAVG!$I:$I,0))</f>
        <v>#N/A</v>
      </c>
      <c r="L749" t="e">
        <f>INDEX(PUNT_SeasonAVG!K:K,MATCH($B749,PUNT_SeasonAVG!$I:$I,0))</f>
        <v>#N/A</v>
      </c>
      <c r="M749" s="5" t="e">
        <f>INDEX(PUNT_SeasonAVG!B:B,MATCH($B749,PUNT_SeasonAVG!$I:$I,0))</f>
        <v>#N/A</v>
      </c>
      <c r="N749" s="5" t="e">
        <f>INDEX(PUNT_L10gamesAVG!B:B,MATCH($B749,PUNT_L10gamesAVG!$I:$I,0))</f>
        <v>#N/A</v>
      </c>
      <c r="O749" s="5" t="e">
        <f>INDEX(PUNT_L5gamesAVG!B:B,MATCH($B749,PUNT_L5gamesAVG!$I:$I,0))</f>
        <v>#N/A</v>
      </c>
    </row>
    <row r="750" spans="1:15" x14ac:dyDescent="0.2">
      <c r="A750">
        <v>6341</v>
      </c>
      <c r="B750" t="s">
        <v>1598</v>
      </c>
      <c r="C750" t="s">
        <v>741</v>
      </c>
      <c r="D750" t="s">
        <v>1221</v>
      </c>
      <c r="E750" t="s">
        <v>307</v>
      </c>
      <c r="F750" t="s">
        <v>745</v>
      </c>
      <c r="G750">
        <v>74</v>
      </c>
      <c r="H750" t="s">
        <v>258</v>
      </c>
      <c r="I750" t="s">
        <v>258</v>
      </c>
      <c r="J750" t="s">
        <v>621</v>
      </c>
      <c r="K750" t="e">
        <f>INDEX(PUNT_SeasonAVG!I:I,MATCH($B750,PUNT_SeasonAVG!$I:$I,0))</f>
        <v>#N/A</v>
      </c>
      <c r="L750" t="e">
        <f>INDEX(PUNT_SeasonAVG!K:K,MATCH($B750,PUNT_SeasonAVG!$I:$I,0))</f>
        <v>#N/A</v>
      </c>
      <c r="M750" s="5" t="e">
        <f>INDEX(PUNT_SeasonAVG!B:B,MATCH($B750,PUNT_SeasonAVG!$I:$I,0))</f>
        <v>#N/A</v>
      </c>
      <c r="N750" s="5" t="e">
        <f>INDEX(PUNT_L10gamesAVG!B:B,MATCH($B750,PUNT_L10gamesAVG!$I:$I,0))</f>
        <v>#N/A</v>
      </c>
      <c r="O750" s="5" t="e">
        <f>INDEX(PUNT_L5gamesAVG!B:B,MATCH($B750,PUNT_L5gamesAVG!$I:$I,0))</f>
        <v>#N/A</v>
      </c>
    </row>
    <row r="751" spans="1:15" x14ac:dyDescent="0.2">
      <c r="A751">
        <v>6342</v>
      </c>
      <c r="B751" t="s">
        <v>1599</v>
      </c>
      <c r="C751" t="s">
        <v>654</v>
      </c>
      <c r="D751" t="s">
        <v>1600</v>
      </c>
      <c r="E751" t="s">
        <v>306</v>
      </c>
      <c r="F751" t="s">
        <v>715</v>
      </c>
      <c r="G751">
        <v>90</v>
      </c>
      <c r="H751" t="s">
        <v>258</v>
      </c>
      <c r="I751" t="s">
        <v>258</v>
      </c>
      <c r="J751" t="s">
        <v>621</v>
      </c>
      <c r="K751" t="e">
        <f>INDEX(PUNT_SeasonAVG!I:I,MATCH($B751,PUNT_SeasonAVG!$I:$I,0))</f>
        <v>#N/A</v>
      </c>
      <c r="L751" t="e">
        <f>INDEX(PUNT_SeasonAVG!K:K,MATCH($B751,PUNT_SeasonAVG!$I:$I,0))</f>
        <v>#N/A</v>
      </c>
      <c r="M751" s="5" t="e">
        <f>INDEX(PUNT_SeasonAVG!B:B,MATCH($B751,PUNT_SeasonAVG!$I:$I,0))</f>
        <v>#N/A</v>
      </c>
      <c r="N751" s="5" t="e">
        <f>INDEX(PUNT_L10gamesAVG!B:B,MATCH($B751,PUNT_L10gamesAVG!$I:$I,0))</f>
        <v>#N/A</v>
      </c>
      <c r="O751" s="5" t="e">
        <f>INDEX(PUNT_L5gamesAVG!B:B,MATCH($B751,PUNT_L5gamesAVG!$I:$I,0))</f>
        <v>#N/A</v>
      </c>
    </row>
    <row r="752" spans="1:15" x14ac:dyDescent="0.2">
      <c r="A752">
        <v>6343</v>
      </c>
      <c r="B752" t="s">
        <v>1601</v>
      </c>
      <c r="C752" t="s">
        <v>45</v>
      </c>
      <c r="D752" t="s">
        <v>1602</v>
      </c>
      <c r="E752" t="s">
        <v>306</v>
      </c>
      <c r="F752" t="s">
        <v>715</v>
      </c>
      <c r="G752">
        <v>93</v>
      </c>
      <c r="H752" t="s">
        <v>258</v>
      </c>
      <c r="I752" t="s">
        <v>258</v>
      </c>
      <c r="J752" t="s">
        <v>621</v>
      </c>
      <c r="K752" t="e">
        <f>INDEX(PUNT_SeasonAVG!I:I,MATCH($B752,PUNT_SeasonAVG!$I:$I,0))</f>
        <v>#N/A</v>
      </c>
      <c r="L752" t="e">
        <f>INDEX(PUNT_SeasonAVG!K:K,MATCH($B752,PUNT_SeasonAVG!$I:$I,0))</f>
        <v>#N/A</v>
      </c>
      <c r="M752" s="5" t="e">
        <f>INDEX(PUNT_SeasonAVG!B:B,MATCH($B752,PUNT_SeasonAVG!$I:$I,0))</f>
        <v>#N/A</v>
      </c>
      <c r="N752" s="5" t="e">
        <f>INDEX(PUNT_L10gamesAVG!B:B,MATCH($B752,PUNT_L10gamesAVG!$I:$I,0))</f>
        <v>#N/A</v>
      </c>
      <c r="O752" s="5" t="e">
        <f>INDEX(PUNT_L5gamesAVG!B:B,MATCH($B752,PUNT_L5gamesAVG!$I:$I,0))</f>
        <v>#N/A</v>
      </c>
    </row>
    <row r="753" spans="1:15" x14ac:dyDescent="0.2">
      <c r="A753">
        <v>6344</v>
      </c>
      <c r="B753" t="s">
        <v>1603</v>
      </c>
      <c r="C753" t="s">
        <v>741</v>
      </c>
      <c r="D753" t="s">
        <v>1075</v>
      </c>
      <c r="E753" t="s">
        <v>692</v>
      </c>
      <c r="F753" t="s">
        <v>35</v>
      </c>
      <c r="G753">
        <v>73</v>
      </c>
      <c r="H753" t="s">
        <v>258</v>
      </c>
      <c r="I753" t="s">
        <v>258</v>
      </c>
      <c r="J753" t="s">
        <v>621</v>
      </c>
      <c r="K753" t="e">
        <f>INDEX(PUNT_SeasonAVG!I:I,MATCH($B753,PUNT_SeasonAVG!$I:$I,0))</f>
        <v>#N/A</v>
      </c>
      <c r="L753" t="e">
        <f>INDEX(PUNT_SeasonAVG!K:K,MATCH($B753,PUNT_SeasonAVG!$I:$I,0))</f>
        <v>#N/A</v>
      </c>
      <c r="M753" s="5" t="e">
        <f>INDEX(PUNT_SeasonAVG!B:B,MATCH($B753,PUNT_SeasonAVG!$I:$I,0))</f>
        <v>#N/A</v>
      </c>
      <c r="N753" s="5" t="e">
        <f>INDEX(PUNT_L10gamesAVG!B:B,MATCH($B753,PUNT_L10gamesAVG!$I:$I,0))</f>
        <v>#N/A</v>
      </c>
      <c r="O753" s="5" t="e">
        <f>INDEX(PUNT_L5gamesAVG!B:B,MATCH($B753,PUNT_L5gamesAVG!$I:$I,0))</f>
        <v>#N/A</v>
      </c>
    </row>
    <row r="754" spans="1:15" x14ac:dyDescent="0.2">
      <c r="A754">
        <v>6345</v>
      </c>
      <c r="B754" t="s">
        <v>1604</v>
      </c>
      <c r="C754" t="s">
        <v>657</v>
      </c>
      <c r="D754" t="s">
        <v>1605</v>
      </c>
      <c r="E754" t="s">
        <v>309</v>
      </c>
      <c r="F754" t="s">
        <v>653</v>
      </c>
      <c r="G754">
        <v>76</v>
      </c>
      <c r="H754" t="s">
        <v>258</v>
      </c>
      <c r="I754" t="s">
        <v>258</v>
      </c>
      <c r="J754" t="s">
        <v>621</v>
      </c>
      <c r="K754" t="e">
        <f>INDEX(PUNT_SeasonAVG!I:I,MATCH($B754,PUNT_SeasonAVG!$I:$I,0))</f>
        <v>#N/A</v>
      </c>
      <c r="L754" t="e">
        <f>INDEX(PUNT_SeasonAVG!K:K,MATCH($B754,PUNT_SeasonAVG!$I:$I,0))</f>
        <v>#N/A</v>
      </c>
      <c r="M754" s="5" t="e">
        <f>INDEX(PUNT_SeasonAVG!B:B,MATCH($B754,PUNT_SeasonAVG!$I:$I,0))</f>
        <v>#N/A</v>
      </c>
      <c r="N754" s="5" t="e">
        <f>INDEX(PUNT_L10gamesAVG!B:B,MATCH($B754,PUNT_L10gamesAVG!$I:$I,0))</f>
        <v>#N/A</v>
      </c>
      <c r="O754" s="5" t="e">
        <f>INDEX(PUNT_L5gamesAVG!B:B,MATCH($B754,PUNT_L5gamesAVG!$I:$I,0))</f>
        <v>#N/A</v>
      </c>
    </row>
    <row r="755" spans="1:15" x14ac:dyDescent="0.2">
      <c r="A755">
        <v>6346</v>
      </c>
      <c r="B755" t="s">
        <v>1606</v>
      </c>
      <c r="C755" t="s">
        <v>741</v>
      </c>
      <c r="D755" t="s">
        <v>1607</v>
      </c>
      <c r="E755" t="s">
        <v>309</v>
      </c>
      <c r="F755" t="s">
        <v>653</v>
      </c>
      <c r="G755">
        <v>69</v>
      </c>
      <c r="H755" t="s">
        <v>258</v>
      </c>
      <c r="I755" t="s">
        <v>258</v>
      </c>
      <c r="J755" t="s">
        <v>621</v>
      </c>
      <c r="K755" t="e">
        <f>INDEX(PUNT_SeasonAVG!I:I,MATCH($B755,PUNT_SeasonAVG!$I:$I,0))</f>
        <v>#N/A</v>
      </c>
      <c r="L755" t="e">
        <f>INDEX(PUNT_SeasonAVG!K:K,MATCH($B755,PUNT_SeasonAVG!$I:$I,0))</f>
        <v>#N/A</v>
      </c>
      <c r="M755" s="5" t="e">
        <f>INDEX(PUNT_SeasonAVG!B:B,MATCH($B755,PUNT_SeasonAVG!$I:$I,0))</f>
        <v>#N/A</v>
      </c>
      <c r="N755" s="5" t="e">
        <f>INDEX(PUNT_L10gamesAVG!B:B,MATCH($B755,PUNT_L10gamesAVG!$I:$I,0))</f>
        <v>#N/A</v>
      </c>
      <c r="O755" s="5" t="e">
        <f>INDEX(PUNT_L5gamesAVG!B:B,MATCH($B755,PUNT_L5gamesAVG!$I:$I,0))</f>
        <v>#N/A</v>
      </c>
    </row>
    <row r="756" spans="1:15" x14ac:dyDescent="0.2">
      <c r="A756">
        <v>6348</v>
      </c>
      <c r="B756" t="s">
        <v>1608</v>
      </c>
      <c r="C756" t="s">
        <v>741</v>
      </c>
      <c r="D756" t="s">
        <v>1609</v>
      </c>
      <c r="E756" t="s">
        <v>310</v>
      </c>
      <c r="F756" t="s">
        <v>668</v>
      </c>
      <c r="G756">
        <v>22</v>
      </c>
      <c r="H756" t="s">
        <v>259</v>
      </c>
      <c r="I756" t="s">
        <v>259</v>
      </c>
      <c r="J756" t="s">
        <v>621</v>
      </c>
      <c r="K756" t="e">
        <f>INDEX(PUNT_SeasonAVG!I:I,MATCH($B756,PUNT_SeasonAVG!$I:$I,0))</f>
        <v>#N/A</v>
      </c>
      <c r="L756" t="e">
        <f>INDEX(PUNT_SeasonAVG!K:K,MATCH($B756,PUNT_SeasonAVG!$I:$I,0))</f>
        <v>#N/A</v>
      </c>
      <c r="M756" s="5" t="e">
        <f>INDEX(PUNT_SeasonAVG!B:B,MATCH($B756,PUNT_SeasonAVG!$I:$I,0))</f>
        <v>#N/A</v>
      </c>
      <c r="N756" s="5" t="e">
        <f>INDEX(PUNT_L10gamesAVG!B:B,MATCH($B756,PUNT_L10gamesAVG!$I:$I,0))</f>
        <v>#N/A</v>
      </c>
      <c r="O756" s="5" t="e">
        <f>INDEX(PUNT_L5gamesAVG!B:B,MATCH($B756,PUNT_L5gamesAVG!$I:$I,0))</f>
        <v>#N/A</v>
      </c>
    </row>
    <row r="757" spans="1:15" x14ac:dyDescent="0.2">
      <c r="A757">
        <v>6349</v>
      </c>
      <c r="B757" t="s">
        <v>1610</v>
      </c>
      <c r="C757" t="s">
        <v>626</v>
      </c>
      <c r="D757" t="s">
        <v>1611</v>
      </c>
      <c r="E757" t="s">
        <v>333</v>
      </c>
      <c r="F757" t="s">
        <v>650</v>
      </c>
      <c r="G757">
        <v>97</v>
      </c>
      <c r="H757" t="s">
        <v>258</v>
      </c>
      <c r="I757" t="s">
        <v>258</v>
      </c>
      <c r="J757" t="s">
        <v>621</v>
      </c>
      <c r="K757" t="e">
        <f>INDEX(PUNT_SeasonAVG!I:I,MATCH($B757,PUNT_SeasonAVG!$I:$I,0))</f>
        <v>#N/A</v>
      </c>
      <c r="L757" t="e">
        <f>INDEX(PUNT_SeasonAVG!K:K,MATCH($B757,PUNT_SeasonAVG!$I:$I,0))</f>
        <v>#N/A</v>
      </c>
      <c r="M757" s="5" t="e">
        <f>INDEX(PUNT_SeasonAVG!B:B,MATCH($B757,PUNT_SeasonAVG!$I:$I,0))</f>
        <v>#N/A</v>
      </c>
      <c r="N757" s="5" t="e">
        <f>INDEX(PUNT_L10gamesAVG!B:B,MATCH($B757,PUNT_L10gamesAVG!$I:$I,0))</f>
        <v>#N/A</v>
      </c>
      <c r="O757" s="5" t="e">
        <f>INDEX(PUNT_L5gamesAVG!B:B,MATCH($B757,PUNT_L5gamesAVG!$I:$I,0))</f>
        <v>#N/A</v>
      </c>
    </row>
    <row r="758" spans="1:15" x14ac:dyDescent="0.2">
      <c r="A758">
        <v>6350</v>
      </c>
      <c r="B758" t="s">
        <v>1612</v>
      </c>
      <c r="C758" t="s">
        <v>676</v>
      </c>
      <c r="D758" t="s">
        <v>1009</v>
      </c>
      <c r="E758" t="s">
        <v>332</v>
      </c>
      <c r="F758" t="s">
        <v>628</v>
      </c>
      <c r="G758">
        <v>5</v>
      </c>
      <c r="H758" t="s">
        <v>45</v>
      </c>
      <c r="I758" t="s">
        <v>45</v>
      </c>
      <c r="J758" t="s">
        <v>621</v>
      </c>
      <c r="K758" t="e">
        <f>INDEX(PUNT_SeasonAVG!I:I,MATCH($B758,PUNT_SeasonAVG!$I:$I,0))</f>
        <v>#N/A</v>
      </c>
      <c r="L758" t="e">
        <f>INDEX(PUNT_SeasonAVG!K:K,MATCH($B758,PUNT_SeasonAVG!$I:$I,0))</f>
        <v>#N/A</v>
      </c>
      <c r="M758" s="5" t="e">
        <f>INDEX(PUNT_SeasonAVG!B:B,MATCH($B758,PUNT_SeasonAVG!$I:$I,0))</f>
        <v>#N/A</v>
      </c>
      <c r="N758" s="5" t="e">
        <f>INDEX(PUNT_L10gamesAVG!B:B,MATCH($B758,PUNT_L10gamesAVG!$I:$I,0))</f>
        <v>#N/A</v>
      </c>
      <c r="O758" s="5" t="e">
        <f>INDEX(PUNT_L5gamesAVG!B:B,MATCH($B758,PUNT_L5gamesAVG!$I:$I,0))</f>
        <v>#N/A</v>
      </c>
    </row>
    <row r="759" spans="1:15" x14ac:dyDescent="0.2">
      <c r="A759">
        <v>6351</v>
      </c>
      <c r="B759" t="s">
        <v>1613</v>
      </c>
      <c r="C759" t="s">
        <v>648</v>
      </c>
      <c r="D759" t="s">
        <v>1274</v>
      </c>
      <c r="E759" t="s">
        <v>330</v>
      </c>
      <c r="F759" t="s">
        <v>619</v>
      </c>
      <c r="G759">
        <v>77</v>
      </c>
      <c r="H759" t="s">
        <v>259</v>
      </c>
      <c r="I759" t="s">
        <v>259</v>
      </c>
      <c r="J759" t="s">
        <v>621</v>
      </c>
      <c r="K759" t="e">
        <f>INDEX(PUNT_SeasonAVG!I:I,MATCH($B759,PUNT_SeasonAVG!$I:$I,0))</f>
        <v>#N/A</v>
      </c>
      <c r="L759" t="e">
        <f>INDEX(PUNT_SeasonAVG!K:K,MATCH($B759,PUNT_SeasonAVG!$I:$I,0))</f>
        <v>#N/A</v>
      </c>
      <c r="M759" s="5" t="e">
        <f>INDEX(PUNT_SeasonAVG!B:B,MATCH($B759,PUNT_SeasonAVG!$I:$I,0))</f>
        <v>#N/A</v>
      </c>
      <c r="N759" s="5" t="e">
        <f>INDEX(PUNT_L10gamesAVG!B:B,MATCH($B759,PUNT_L10gamesAVG!$I:$I,0))</f>
        <v>#N/A</v>
      </c>
      <c r="O759" s="5" t="e">
        <f>INDEX(PUNT_L5gamesAVG!B:B,MATCH($B759,PUNT_L5gamesAVG!$I:$I,0))</f>
        <v>#N/A</v>
      </c>
    </row>
    <row r="760" spans="1:15" x14ac:dyDescent="0.2">
      <c r="A760">
        <v>6352</v>
      </c>
      <c r="B760" t="s">
        <v>1614</v>
      </c>
      <c r="C760" t="s">
        <v>676</v>
      </c>
      <c r="D760" t="s">
        <v>1104</v>
      </c>
      <c r="E760" t="s">
        <v>295</v>
      </c>
      <c r="F760" t="s">
        <v>42</v>
      </c>
      <c r="G760">
        <v>28</v>
      </c>
      <c r="H760" t="s">
        <v>258</v>
      </c>
      <c r="I760" t="s">
        <v>258</v>
      </c>
      <c r="J760" t="s">
        <v>621</v>
      </c>
      <c r="K760" t="e">
        <f>INDEX(PUNT_SeasonAVG!I:I,MATCH($B760,PUNT_SeasonAVG!$I:$I,0))</f>
        <v>#N/A</v>
      </c>
      <c r="L760" t="e">
        <f>INDEX(PUNT_SeasonAVG!K:K,MATCH($B760,PUNT_SeasonAVG!$I:$I,0))</f>
        <v>#N/A</v>
      </c>
      <c r="M760" s="5" t="e">
        <f>INDEX(PUNT_SeasonAVG!B:B,MATCH($B760,PUNT_SeasonAVG!$I:$I,0))</f>
        <v>#N/A</v>
      </c>
      <c r="N760" s="5" t="e">
        <f>INDEX(PUNT_L10gamesAVG!B:B,MATCH($B760,PUNT_L10gamesAVG!$I:$I,0))</f>
        <v>#N/A</v>
      </c>
      <c r="O760" s="5" t="e">
        <f>INDEX(PUNT_L5gamesAVG!B:B,MATCH($B760,PUNT_L5gamesAVG!$I:$I,0))</f>
        <v>#N/A</v>
      </c>
    </row>
  </sheetData>
  <autoFilter ref="A1:O760" xr:uid="{00000000-0009-0000-0000-000001000000}">
    <sortState xmlns:xlrd2="http://schemas.microsoft.com/office/spreadsheetml/2017/richdata2" ref="A2:O760">
      <sortCondition ref="N82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workbookViewId="0">
      <selection activeCell="C5" sqref="C5"/>
    </sheetView>
  </sheetViews>
  <sheetFormatPr baseColWidth="10" defaultColWidth="8.83203125" defaultRowHeight="15" x14ac:dyDescent="0.2"/>
  <cols>
    <col min="2" max="2" width="7.1640625" bestFit="1" customWidth="1"/>
    <col min="3" max="3" width="15.83203125" bestFit="1" customWidth="1"/>
    <col min="4" max="4" width="6" bestFit="1" customWidth="1"/>
    <col min="5" max="5" width="5.5" bestFit="1" customWidth="1"/>
    <col min="6" max="6" width="12.33203125" style="7" bestFit="1" customWidth="1"/>
  </cols>
  <sheetData>
    <row r="1" spans="1:7" x14ac:dyDescent="0.2">
      <c r="A1" t="s">
        <v>355</v>
      </c>
      <c r="B1" t="s">
        <v>268</v>
      </c>
      <c r="C1" t="s">
        <v>269</v>
      </c>
      <c r="D1" t="s">
        <v>270</v>
      </c>
      <c r="E1" t="s">
        <v>271</v>
      </c>
      <c r="F1" s="7" t="s">
        <v>272</v>
      </c>
    </row>
    <row r="2" spans="1:7" x14ac:dyDescent="0.2">
      <c r="A2" t="str">
        <f>"Week "&amp;B2</f>
        <v>Week 1</v>
      </c>
      <c r="B2">
        <v>1</v>
      </c>
      <c r="C2" t="s">
        <v>1649</v>
      </c>
      <c r="D2" t="s">
        <v>273</v>
      </c>
      <c r="F2" s="7">
        <v>43759</v>
      </c>
      <c r="G2" t="str">
        <f>TRIM(C2)</f>
        <v>Antetojimbo</v>
      </c>
    </row>
    <row r="3" spans="1:7" x14ac:dyDescent="0.2">
      <c r="A3" t="str">
        <f t="shared" ref="A3:A21" si="0">"Week "&amp;B3</f>
        <v>Week 2</v>
      </c>
      <c r="B3">
        <v>2</v>
      </c>
      <c r="C3" t="s">
        <v>1648</v>
      </c>
      <c r="D3" t="s">
        <v>274</v>
      </c>
      <c r="F3" s="7">
        <v>43766</v>
      </c>
    </row>
    <row r="4" spans="1:7" x14ac:dyDescent="0.2">
      <c r="A4" t="str">
        <f t="shared" si="0"/>
        <v>Week 3</v>
      </c>
      <c r="B4">
        <v>3</v>
      </c>
      <c r="C4" t="s">
        <v>1646</v>
      </c>
      <c r="F4" s="7">
        <v>43773</v>
      </c>
    </row>
    <row r="5" spans="1:7" x14ac:dyDescent="0.2">
      <c r="A5" t="str">
        <f t="shared" si="0"/>
        <v>Week 4</v>
      </c>
      <c r="B5">
        <v>4</v>
      </c>
      <c r="C5" t="s">
        <v>1650</v>
      </c>
      <c r="F5" s="7">
        <v>43780</v>
      </c>
    </row>
    <row r="6" spans="1:7" x14ac:dyDescent="0.2">
      <c r="A6" t="str">
        <f t="shared" si="0"/>
        <v>Week 5</v>
      </c>
      <c r="B6">
        <v>5</v>
      </c>
      <c r="C6" t="s">
        <v>1645</v>
      </c>
      <c r="F6" s="7">
        <v>43787</v>
      </c>
    </row>
    <row r="7" spans="1:7" x14ac:dyDescent="0.2">
      <c r="A7" t="str">
        <f t="shared" si="0"/>
        <v>Week 6</v>
      </c>
      <c r="B7">
        <v>6</v>
      </c>
      <c r="C7" t="s">
        <v>1651</v>
      </c>
      <c r="F7" s="7">
        <v>43794</v>
      </c>
    </row>
    <row r="8" spans="1:7" x14ac:dyDescent="0.2">
      <c r="A8" t="str">
        <f t="shared" si="0"/>
        <v>Week 7</v>
      </c>
      <c r="B8">
        <v>7</v>
      </c>
      <c r="C8" t="s">
        <v>1653</v>
      </c>
      <c r="F8" s="7">
        <v>43801</v>
      </c>
    </row>
    <row r="9" spans="1:7" x14ac:dyDescent="0.2">
      <c r="A9" t="str">
        <f t="shared" si="0"/>
        <v>Week 8</v>
      </c>
      <c r="B9">
        <v>8</v>
      </c>
      <c r="C9" t="s">
        <v>1652</v>
      </c>
      <c r="F9" s="7">
        <v>43808</v>
      </c>
    </row>
    <row r="10" spans="1:7" x14ac:dyDescent="0.2">
      <c r="A10" t="str">
        <f t="shared" si="0"/>
        <v>Week 9</v>
      </c>
      <c r="B10">
        <v>9</v>
      </c>
      <c r="C10" t="s">
        <v>1647</v>
      </c>
      <c r="F10" s="7">
        <v>43815</v>
      </c>
    </row>
    <row r="11" spans="1:7" x14ac:dyDescent="0.2">
      <c r="A11" t="str">
        <f t="shared" si="0"/>
        <v>Week 10</v>
      </c>
      <c r="B11">
        <v>10</v>
      </c>
      <c r="C11" t="s">
        <v>276</v>
      </c>
      <c r="F11" s="7">
        <v>43822</v>
      </c>
    </row>
    <row r="12" spans="1:7" x14ac:dyDescent="0.2">
      <c r="A12" t="str">
        <f t="shared" si="0"/>
        <v>Week 11</v>
      </c>
      <c r="B12">
        <v>11</v>
      </c>
      <c r="C12" t="s">
        <v>277</v>
      </c>
      <c r="F12" s="7">
        <v>43829</v>
      </c>
    </row>
    <row r="13" spans="1:7" x14ac:dyDescent="0.2">
      <c r="A13" t="str">
        <f t="shared" si="0"/>
        <v>Week 12</v>
      </c>
      <c r="B13">
        <v>12</v>
      </c>
      <c r="C13" t="s">
        <v>278</v>
      </c>
      <c r="F13" s="7">
        <v>43836</v>
      </c>
    </row>
    <row r="14" spans="1:7" x14ac:dyDescent="0.2">
      <c r="A14" t="str">
        <f t="shared" si="0"/>
        <v>Week 13</v>
      </c>
      <c r="B14">
        <v>13</v>
      </c>
      <c r="C14" t="s">
        <v>279</v>
      </c>
      <c r="F14" s="7">
        <v>43843</v>
      </c>
    </row>
    <row r="15" spans="1:7" x14ac:dyDescent="0.2">
      <c r="A15" t="str">
        <f t="shared" si="0"/>
        <v>Week 14</v>
      </c>
      <c r="B15">
        <v>14</v>
      </c>
      <c r="C15" t="s">
        <v>280</v>
      </c>
      <c r="F15" s="7">
        <v>43850</v>
      </c>
    </row>
    <row r="16" spans="1:7" x14ac:dyDescent="0.2">
      <c r="A16" t="str">
        <f t="shared" si="0"/>
        <v>Week 15</v>
      </c>
      <c r="B16">
        <v>15</v>
      </c>
      <c r="C16" t="s">
        <v>281</v>
      </c>
      <c r="F16" s="7">
        <v>43857</v>
      </c>
    </row>
    <row r="17" spans="1:6" x14ac:dyDescent="0.2">
      <c r="A17" t="str">
        <f t="shared" si="0"/>
        <v>Week 16</v>
      </c>
      <c r="B17">
        <v>16</v>
      </c>
      <c r="C17" t="s">
        <v>282</v>
      </c>
      <c r="F17" s="7">
        <v>43864</v>
      </c>
    </row>
    <row r="18" spans="1:6" x14ac:dyDescent="0.2">
      <c r="A18" t="str">
        <f t="shared" si="0"/>
        <v>Week 17 &amp; 18</v>
      </c>
      <c r="B18" t="s">
        <v>275</v>
      </c>
      <c r="C18" t="s">
        <v>283</v>
      </c>
      <c r="F18" s="7">
        <v>43871</v>
      </c>
    </row>
    <row r="19" spans="1:6" x14ac:dyDescent="0.2">
      <c r="A19" t="str">
        <f t="shared" si="0"/>
        <v>Week 19</v>
      </c>
      <c r="B19">
        <v>19</v>
      </c>
      <c r="C19" t="s">
        <v>284</v>
      </c>
      <c r="F19" s="7">
        <v>43885</v>
      </c>
    </row>
    <row r="20" spans="1:6" x14ac:dyDescent="0.2">
      <c r="A20" t="str">
        <f t="shared" si="0"/>
        <v>Week 20</v>
      </c>
      <c r="B20">
        <v>20</v>
      </c>
      <c r="C20" t="s">
        <v>276</v>
      </c>
      <c r="F20" s="7">
        <v>43892</v>
      </c>
    </row>
    <row r="21" spans="1:6" x14ac:dyDescent="0.2">
      <c r="A21" t="str">
        <f t="shared" si="0"/>
        <v>Week 21</v>
      </c>
      <c r="B21">
        <v>21</v>
      </c>
      <c r="C21" t="s">
        <v>277</v>
      </c>
      <c r="F21" s="7">
        <v>43899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231"/>
  <sheetViews>
    <sheetView workbookViewId="0">
      <selection activeCell="E10" sqref="E10"/>
    </sheetView>
  </sheetViews>
  <sheetFormatPr baseColWidth="10" defaultColWidth="8.83203125" defaultRowHeight="15" x14ac:dyDescent="0.2"/>
  <cols>
    <col min="1" max="1" width="13.5" bestFit="1" customWidth="1"/>
    <col min="2" max="2" width="10.5" bestFit="1" customWidth="1"/>
    <col min="3" max="3" width="24.6640625" bestFit="1" customWidth="1"/>
    <col min="4" max="4" width="6" bestFit="1" customWidth="1"/>
    <col min="5" max="5" width="21.83203125" bestFit="1" customWidth="1"/>
    <col min="6" max="6" width="6" bestFit="1" customWidth="1"/>
    <col min="7" max="7" width="21.83203125" bestFit="1" customWidth="1"/>
  </cols>
  <sheetData>
    <row r="1" spans="1:7" x14ac:dyDescent="0.2">
      <c r="A1" s="2" t="s">
        <v>285</v>
      </c>
      <c r="B1" s="10" t="s">
        <v>286</v>
      </c>
      <c r="C1" s="2" t="s">
        <v>287</v>
      </c>
      <c r="D1" s="2" t="s">
        <v>351</v>
      </c>
      <c r="E1" s="2" t="s">
        <v>288</v>
      </c>
      <c r="F1" s="2" t="s">
        <v>352</v>
      </c>
      <c r="G1" s="2" t="s">
        <v>289</v>
      </c>
    </row>
    <row r="2" spans="1:7" x14ac:dyDescent="0.2">
      <c r="A2">
        <v>1</v>
      </c>
      <c r="B2" s="7">
        <v>43760</v>
      </c>
      <c r="C2" t="s">
        <v>290</v>
      </c>
      <c r="D2" t="s">
        <v>62</v>
      </c>
      <c r="E2" t="s">
        <v>291</v>
      </c>
      <c r="F2" t="s">
        <v>73</v>
      </c>
      <c r="G2" t="s">
        <v>292</v>
      </c>
    </row>
    <row r="3" spans="1:7" x14ac:dyDescent="0.2">
      <c r="A3">
        <v>1</v>
      </c>
      <c r="B3" s="7">
        <v>43760</v>
      </c>
      <c r="C3" t="s">
        <v>293</v>
      </c>
      <c r="D3" t="s">
        <v>35</v>
      </c>
      <c r="E3" t="s">
        <v>294</v>
      </c>
      <c r="F3" t="s">
        <v>42</v>
      </c>
      <c r="G3" t="s">
        <v>295</v>
      </c>
    </row>
    <row r="4" spans="1:7" x14ac:dyDescent="0.2">
      <c r="A4">
        <v>1</v>
      </c>
      <c r="B4" s="7">
        <v>43761</v>
      </c>
      <c r="C4" t="s">
        <v>296</v>
      </c>
      <c r="D4" t="s">
        <v>96</v>
      </c>
      <c r="E4" t="s">
        <v>297</v>
      </c>
      <c r="F4" t="s">
        <v>88</v>
      </c>
      <c r="G4" t="s">
        <v>298</v>
      </c>
    </row>
    <row r="5" spans="1:7" x14ac:dyDescent="0.2">
      <c r="A5">
        <v>1</v>
      </c>
      <c r="B5" s="7">
        <v>43761</v>
      </c>
      <c r="C5" t="s">
        <v>299</v>
      </c>
      <c r="D5" t="s">
        <v>75</v>
      </c>
      <c r="E5" t="s">
        <v>300</v>
      </c>
      <c r="F5" t="s">
        <v>55</v>
      </c>
      <c r="G5" t="s">
        <v>301</v>
      </c>
    </row>
    <row r="6" spans="1:7" x14ac:dyDescent="0.2">
      <c r="A6">
        <v>1</v>
      </c>
      <c r="B6" s="7">
        <v>43761</v>
      </c>
      <c r="C6" t="s">
        <v>302</v>
      </c>
      <c r="D6" t="s">
        <v>78</v>
      </c>
      <c r="E6" t="s">
        <v>303</v>
      </c>
      <c r="F6" t="s">
        <v>66</v>
      </c>
      <c r="G6" t="s">
        <v>304</v>
      </c>
    </row>
    <row r="7" spans="1:7" x14ac:dyDescent="0.2">
      <c r="A7">
        <v>1</v>
      </c>
      <c r="B7" s="7">
        <v>43761</v>
      </c>
      <c r="C7" t="s">
        <v>305</v>
      </c>
      <c r="D7" t="s">
        <v>49</v>
      </c>
      <c r="E7" t="s">
        <v>306</v>
      </c>
      <c r="F7" t="s">
        <v>44</v>
      </c>
      <c r="G7" t="s">
        <v>307</v>
      </c>
    </row>
    <row r="8" spans="1:7" x14ac:dyDescent="0.2">
      <c r="A8">
        <v>1</v>
      </c>
      <c r="B8" s="7">
        <v>43761</v>
      </c>
      <c r="C8" t="s">
        <v>308</v>
      </c>
      <c r="D8" t="s">
        <v>53</v>
      </c>
      <c r="E8" t="s">
        <v>309</v>
      </c>
      <c r="F8" t="s">
        <v>152</v>
      </c>
      <c r="G8" t="s">
        <v>310</v>
      </c>
    </row>
    <row r="9" spans="1:7" x14ac:dyDescent="0.2">
      <c r="A9">
        <v>1</v>
      </c>
      <c r="B9" s="7">
        <v>43761</v>
      </c>
      <c r="C9" t="s">
        <v>311</v>
      </c>
      <c r="D9" t="s">
        <v>57</v>
      </c>
      <c r="E9" t="s">
        <v>312</v>
      </c>
      <c r="F9" t="s">
        <v>47</v>
      </c>
      <c r="G9" t="s">
        <v>313</v>
      </c>
    </row>
    <row r="10" spans="1:7" x14ac:dyDescent="0.2">
      <c r="A10">
        <v>1</v>
      </c>
      <c r="B10" s="7">
        <v>43761</v>
      </c>
      <c r="C10" t="s">
        <v>314</v>
      </c>
      <c r="D10" t="s">
        <v>39</v>
      </c>
      <c r="E10" t="s">
        <v>315</v>
      </c>
      <c r="F10" t="s">
        <v>64</v>
      </c>
      <c r="G10" t="s">
        <v>316</v>
      </c>
    </row>
    <row r="11" spans="1:7" x14ac:dyDescent="0.2">
      <c r="A11">
        <v>1</v>
      </c>
      <c r="B11" s="7">
        <v>43761</v>
      </c>
      <c r="C11" t="s">
        <v>317</v>
      </c>
      <c r="D11" t="s">
        <v>113</v>
      </c>
      <c r="E11" t="s">
        <v>318</v>
      </c>
      <c r="F11" t="s">
        <v>106</v>
      </c>
      <c r="G11" t="s">
        <v>319</v>
      </c>
    </row>
    <row r="12" spans="1:7" x14ac:dyDescent="0.2">
      <c r="A12">
        <v>1</v>
      </c>
      <c r="B12" s="7">
        <v>43761</v>
      </c>
      <c r="C12" t="s">
        <v>320</v>
      </c>
      <c r="D12" t="s">
        <v>81</v>
      </c>
      <c r="E12" t="s">
        <v>321</v>
      </c>
      <c r="F12" t="s">
        <v>94</v>
      </c>
      <c r="G12" t="s">
        <v>322</v>
      </c>
    </row>
    <row r="13" spans="1:7" x14ac:dyDescent="0.2">
      <c r="A13">
        <v>1</v>
      </c>
      <c r="B13" s="7">
        <v>43761</v>
      </c>
      <c r="C13" t="s">
        <v>323</v>
      </c>
      <c r="D13" t="s">
        <v>69</v>
      </c>
      <c r="E13" t="s">
        <v>324</v>
      </c>
      <c r="F13" t="s">
        <v>119</v>
      </c>
      <c r="G13" t="s">
        <v>325</v>
      </c>
    </row>
    <row r="14" spans="1:7" x14ac:dyDescent="0.2">
      <c r="A14">
        <v>1</v>
      </c>
      <c r="B14" s="7">
        <v>43761</v>
      </c>
      <c r="C14" t="s">
        <v>326</v>
      </c>
      <c r="D14" t="s">
        <v>37</v>
      </c>
      <c r="E14" t="s">
        <v>327</v>
      </c>
      <c r="F14" t="s">
        <v>86</v>
      </c>
      <c r="G14" t="s">
        <v>328</v>
      </c>
    </row>
    <row r="15" spans="1:7" x14ac:dyDescent="0.2">
      <c r="A15">
        <v>1</v>
      </c>
      <c r="B15" s="7">
        <v>43762</v>
      </c>
      <c r="C15" t="s">
        <v>329</v>
      </c>
      <c r="D15" t="s">
        <v>55</v>
      </c>
      <c r="E15" t="s">
        <v>301</v>
      </c>
      <c r="F15" t="s">
        <v>51</v>
      </c>
      <c r="G15" t="s">
        <v>330</v>
      </c>
    </row>
    <row r="16" spans="1:7" x14ac:dyDescent="0.2">
      <c r="A16">
        <v>1</v>
      </c>
      <c r="B16" s="7">
        <v>43762</v>
      </c>
      <c r="C16" t="s">
        <v>331</v>
      </c>
      <c r="D16" t="s">
        <v>33</v>
      </c>
      <c r="E16" t="s">
        <v>332</v>
      </c>
      <c r="F16" t="s">
        <v>71</v>
      </c>
      <c r="G16" t="s">
        <v>333</v>
      </c>
    </row>
    <row r="17" spans="1:7" x14ac:dyDescent="0.2">
      <c r="A17">
        <v>1</v>
      </c>
      <c r="B17" s="7">
        <v>43762</v>
      </c>
      <c r="C17" t="s">
        <v>334</v>
      </c>
      <c r="D17" t="s">
        <v>59</v>
      </c>
      <c r="E17" t="s">
        <v>335</v>
      </c>
      <c r="F17" t="s">
        <v>35</v>
      </c>
      <c r="G17" t="s">
        <v>294</v>
      </c>
    </row>
    <row r="18" spans="1:7" x14ac:dyDescent="0.2">
      <c r="A18">
        <v>1</v>
      </c>
      <c r="B18" s="7">
        <v>43763</v>
      </c>
      <c r="C18" t="s">
        <v>336</v>
      </c>
      <c r="D18" t="s">
        <v>47</v>
      </c>
      <c r="E18" t="s">
        <v>313</v>
      </c>
      <c r="F18" t="s">
        <v>62</v>
      </c>
      <c r="G18" t="s">
        <v>291</v>
      </c>
    </row>
    <row r="19" spans="1:7" x14ac:dyDescent="0.2">
      <c r="A19">
        <v>1</v>
      </c>
      <c r="B19" s="7">
        <v>43763</v>
      </c>
      <c r="C19" t="s">
        <v>296</v>
      </c>
      <c r="D19" t="s">
        <v>96</v>
      </c>
      <c r="E19" t="s">
        <v>297</v>
      </c>
      <c r="F19" t="s">
        <v>44</v>
      </c>
      <c r="G19" t="s">
        <v>307</v>
      </c>
    </row>
    <row r="20" spans="1:7" x14ac:dyDescent="0.2">
      <c r="A20">
        <v>1</v>
      </c>
      <c r="B20" s="7">
        <v>43763</v>
      </c>
      <c r="C20" t="s">
        <v>305</v>
      </c>
      <c r="D20" t="s">
        <v>49</v>
      </c>
      <c r="E20" t="s">
        <v>306</v>
      </c>
      <c r="F20" t="s">
        <v>106</v>
      </c>
      <c r="G20" t="s">
        <v>319</v>
      </c>
    </row>
    <row r="21" spans="1:7" x14ac:dyDescent="0.2">
      <c r="A21">
        <v>1</v>
      </c>
      <c r="B21" s="7">
        <v>43763</v>
      </c>
      <c r="C21" t="s">
        <v>337</v>
      </c>
      <c r="D21" t="s">
        <v>152</v>
      </c>
      <c r="E21" t="s">
        <v>310</v>
      </c>
      <c r="F21" t="s">
        <v>88</v>
      </c>
      <c r="G21" t="s">
        <v>298</v>
      </c>
    </row>
    <row r="22" spans="1:7" x14ac:dyDescent="0.2">
      <c r="A22">
        <v>1</v>
      </c>
      <c r="B22" s="7">
        <v>43763</v>
      </c>
      <c r="C22" t="s">
        <v>338</v>
      </c>
      <c r="D22" t="s">
        <v>73</v>
      </c>
      <c r="E22" t="s">
        <v>292</v>
      </c>
      <c r="F22" t="s">
        <v>39</v>
      </c>
      <c r="G22" t="s">
        <v>315</v>
      </c>
    </row>
    <row r="23" spans="1:7" x14ac:dyDescent="0.2">
      <c r="A23">
        <v>1</v>
      </c>
      <c r="B23" s="7">
        <v>43763</v>
      </c>
      <c r="C23" t="s">
        <v>339</v>
      </c>
      <c r="D23" t="s">
        <v>94</v>
      </c>
      <c r="E23" t="s">
        <v>322</v>
      </c>
      <c r="F23" t="s">
        <v>64</v>
      </c>
      <c r="G23" t="s">
        <v>316</v>
      </c>
    </row>
    <row r="24" spans="1:7" x14ac:dyDescent="0.2">
      <c r="A24">
        <v>1</v>
      </c>
      <c r="B24" s="7">
        <v>43763</v>
      </c>
      <c r="C24" t="s">
        <v>340</v>
      </c>
      <c r="D24" t="s">
        <v>86</v>
      </c>
      <c r="E24" t="s">
        <v>328</v>
      </c>
      <c r="F24" t="s">
        <v>69</v>
      </c>
      <c r="G24" t="s">
        <v>324</v>
      </c>
    </row>
    <row r="25" spans="1:7" x14ac:dyDescent="0.2">
      <c r="A25">
        <v>1</v>
      </c>
      <c r="B25" s="7">
        <v>43763</v>
      </c>
      <c r="C25" t="s">
        <v>341</v>
      </c>
      <c r="D25" t="s">
        <v>119</v>
      </c>
      <c r="E25" t="s">
        <v>325</v>
      </c>
      <c r="F25" t="s">
        <v>37</v>
      </c>
      <c r="G25" t="s">
        <v>327</v>
      </c>
    </row>
    <row r="26" spans="1:7" x14ac:dyDescent="0.2">
      <c r="A26">
        <v>1</v>
      </c>
      <c r="B26" s="7">
        <v>43763</v>
      </c>
      <c r="C26" t="s">
        <v>293</v>
      </c>
      <c r="D26" t="s">
        <v>42</v>
      </c>
      <c r="E26" t="s">
        <v>295</v>
      </c>
      <c r="F26" t="s">
        <v>81</v>
      </c>
      <c r="G26" t="s">
        <v>321</v>
      </c>
    </row>
    <row r="27" spans="1:7" x14ac:dyDescent="0.2">
      <c r="A27">
        <v>1</v>
      </c>
      <c r="B27" s="7">
        <v>43764</v>
      </c>
      <c r="C27" t="s">
        <v>342</v>
      </c>
      <c r="D27" t="s">
        <v>71</v>
      </c>
      <c r="E27" t="s">
        <v>333</v>
      </c>
      <c r="F27" t="s">
        <v>53</v>
      </c>
      <c r="G27" t="s">
        <v>309</v>
      </c>
    </row>
    <row r="28" spans="1:7" x14ac:dyDescent="0.2">
      <c r="A28">
        <v>1</v>
      </c>
      <c r="B28" s="7">
        <v>43764</v>
      </c>
      <c r="C28" t="s">
        <v>329</v>
      </c>
      <c r="D28" t="s">
        <v>55</v>
      </c>
      <c r="E28" t="s">
        <v>301</v>
      </c>
      <c r="F28" t="s">
        <v>57</v>
      </c>
      <c r="G28" t="s">
        <v>312</v>
      </c>
    </row>
    <row r="29" spans="1:7" x14ac:dyDescent="0.2">
      <c r="A29">
        <v>1</v>
      </c>
      <c r="B29" s="7">
        <v>43764</v>
      </c>
      <c r="C29" t="s">
        <v>343</v>
      </c>
      <c r="D29" t="s">
        <v>51</v>
      </c>
      <c r="E29" t="s">
        <v>330</v>
      </c>
      <c r="F29" t="s">
        <v>78</v>
      </c>
      <c r="G29" t="s">
        <v>303</v>
      </c>
    </row>
    <row r="30" spans="1:7" x14ac:dyDescent="0.2">
      <c r="A30">
        <v>1</v>
      </c>
      <c r="B30" s="7">
        <v>43764</v>
      </c>
      <c r="C30" t="s">
        <v>344</v>
      </c>
      <c r="D30" t="s">
        <v>106</v>
      </c>
      <c r="E30" t="s">
        <v>319</v>
      </c>
      <c r="F30" t="s">
        <v>47</v>
      </c>
      <c r="G30" t="s">
        <v>313</v>
      </c>
    </row>
    <row r="31" spans="1:7" x14ac:dyDescent="0.2">
      <c r="A31">
        <v>1</v>
      </c>
      <c r="B31" s="7">
        <v>43764</v>
      </c>
      <c r="C31" t="s">
        <v>345</v>
      </c>
      <c r="D31" t="s">
        <v>66</v>
      </c>
      <c r="E31" t="s">
        <v>304</v>
      </c>
      <c r="F31" t="s">
        <v>75</v>
      </c>
      <c r="G31" t="s">
        <v>300</v>
      </c>
    </row>
    <row r="32" spans="1:7" x14ac:dyDescent="0.2">
      <c r="A32">
        <v>1</v>
      </c>
      <c r="B32" s="7">
        <v>43764</v>
      </c>
      <c r="C32" t="s">
        <v>346</v>
      </c>
      <c r="D32" t="s">
        <v>88</v>
      </c>
      <c r="E32" t="s">
        <v>298</v>
      </c>
      <c r="F32" t="s">
        <v>62</v>
      </c>
      <c r="G32" t="s">
        <v>291</v>
      </c>
    </row>
    <row r="33" spans="1:7" x14ac:dyDescent="0.2">
      <c r="A33">
        <v>1</v>
      </c>
      <c r="B33" s="7">
        <v>43764</v>
      </c>
      <c r="C33" t="s">
        <v>331</v>
      </c>
      <c r="D33" t="s">
        <v>33</v>
      </c>
      <c r="E33" t="s">
        <v>332</v>
      </c>
      <c r="F33" t="s">
        <v>73</v>
      </c>
      <c r="G33" t="s">
        <v>292</v>
      </c>
    </row>
    <row r="34" spans="1:7" x14ac:dyDescent="0.2">
      <c r="A34">
        <v>1</v>
      </c>
      <c r="B34" s="7">
        <v>43764</v>
      </c>
      <c r="C34" t="s">
        <v>317</v>
      </c>
      <c r="D34" t="s">
        <v>113</v>
      </c>
      <c r="E34" t="s">
        <v>318</v>
      </c>
      <c r="F34" t="s">
        <v>64</v>
      </c>
      <c r="G34" t="s">
        <v>316</v>
      </c>
    </row>
    <row r="35" spans="1:7" x14ac:dyDescent="0.2">
      <c r="A35">
        <v>1</v>
      </c>
      <c r="B35" s="7">
        <v>43764</v>
      </c>
      <c r="C35" t="s">
        <v>320</v>
      </c>
      <c r="D35" t="s">
        <v>81</v>
      </c>
      <c r="E35" t="s">
        <v>321</v>
      </c>
      <c r="F35" t="s">
        <v>119</v>
      </c>
      <c r="G35" t="s">
        <v>325</v>
      </c>
    </row>
    <row r="36" spans="1:7" x14ac:dyDescent="0.2">
      <c r="A36">
        <v>1</v>
      </c>
      <c r="B36" s="7">
        <v>43764</v>
      </c>
      <c r="C36" t="s">
        <v>323</v>
      </c>
      <c r="D36" t="s">
        <v>69</v>
      </c>
      <c r="E36" t="s">
        <v>324</v>
      </c>
      <c r="F36" t="s">
        <v>35</v>
      </c>
      <c r="G36" t="s">
        <v>294</v>
      </c>
    </row>
    <row r="37" spans="1:7" x14ac:dyDescent="0.2">
      <c r="A37">
        <v>1</v>
      </c>
      <c r="B37" s="7">
        <v>43765</v>
      </c>
      <c r="C37" t="s">
        <v>339</v>
      </c>
      <c r="D37" t="s">
        <v>94</v>
      </c>
      <c r="E37" t="s">
        <v>322</v>
      </c>
      <c r="F37" t="s">
        <v>59</v>
      </c>
      <c r="G37" t="s">
        <v>335</v>
      </c>
    </row>
    <row r="38" spans="1:7" x14ac:dyDescent="0.2">
      <c r="A38">
        <v>1</v>
      </c>
      <c r="B38" s="7">
        <v>43765</v>
      </c>
      <c r="C38" t="s">
        <v>337</v>
      </c>
      <c r="D38" t="s">
        <v>152</v>
      </c>
      <c r="E38" t="s">
        <v>310</v>
      </c>
      <c r="F38" t="s">
        <v>49</v>
      </c>
      <c r="G38" t="s">
        <v>306</v>
      </c>
    </row>
    <row r="39" spans="1:7" x14ac:dyDescent="0.2">
      <c r="A39">
        <v>1</v>
      </c>
      <c r="B39" s="7">
        <v>43765</v>
      </c>
      <c r="C39" t="s">
        <v>314</v>
      </c>
      <c r="D39" t="s">
        <v>39</v>
      </c>
      <c r="E39" t="s">
        <v>315</v>
      </c>
      <c r="F39" t="s">
        <v>37</v>
      </c>
      <c r="G39" t="s">
        <v>327</v>
      </c>
    </row>
    <row r="40" spans="1:7" x14ac:dyDescent="0.2">
      <c r="A40">
        <v>1</v>
      </c>
      <c r="B40" s="7">
        <v>43765</v>
      </c>
      <c r="C40" t="s">
        <v>347</v>
      </c>
      <c r="D40" t="s">
        <v>44</v>
      </c>
      <c r="E40" t="s">
        <v>307</v>
      </c>
      <c r="F40" t="s">
        <v>53</v>
      </c>
      <c r="G40" t="s">
        <v>309</v>
      </c>
    </row>
    <row r="41" spans="1:7" x14ac:dyDescent="0.2">
      <c r="A41">
        <v>1</v>
      </c>
      <c r="B41" s="7">
        <v>43765</v>
      </c>
      <c r="C41" t="s">
        <v>293</v>
      </c>
      <c r="D41" t="s">
        <v>42</v>
      </c>
      <c r="E41" t="s">
        <v>295</v>
      </c>
      <c r="F41" t="s">
        <v>96</v>
      </c>
      <c r="G41" t="s">
        <v>297</v>
      </c>
    </row>
    <row r="42" spans="1:7" x14ac:dyDescent="0.2">
      <c r="A42">
        <v>1</v>
      </c>
      <c r="B42" s="7">
        <v>43766</v>
      </c>
      <c r="C42" t="s">
        <v>329</v>
      </c>
      <c r="D42" t="s">
        <v>55</v>
      </c>
      <c r="E42" t="s">
        <v>301</v>
      </c>
      <c r="F42" t="s">
        <v>75</v>
      </c>
      <c r="G42" t="s">
        <v>300</v>
      </c>
    </row>
    <row r="43" spans="1:7" x14ac:dyDescent="0.2">
      <c r="A43">
        <v>1</v>
      </c>
      <c r="B43" s="7">
        <v>43766</v>
      </c>
      <c r="C43" t="s">
        <v>344</v>
      </c>
      <c r="D43" t="s">
        <v>106</v>
      </c>
      <c r="E43" t="s">
        <v>319</v>
      </c>
      <c r="F43" t="s">
        <v>88</v>
      </c>
      <c r="G43" t="s">
        <v>298</v>
      </c>
    </row>
    <row r="44" spans="1:7" x14ac:dyDescent="0.2">
      <c r="A44">
        <v>1</v>
      </c>
      <c r="B44" s="7">
        <v>43766</v>
      </c>
      <c r="C44" t="s">
        <v>343</v>
      </c>
      <c r="D44" t="s">
        <v>51</v>
      </c>
      <c r="E44" t="s">
        <v>330</v>
      </c>
      <c r="F44" t="s">
        <v>57</v>
      </c>
      <c r="G44" t="s">
        <v>312</v>
      </c>
    </row>
    <row r="45" spans="1:7" x14ac:dyDescent="0.2">
      <c r="A45">
        <v>1</v>
      </c>
      <c r="B45" s="7">
        <v>43766</v>
      </c>
      <c r="C45" t="s">
        <v>290</v>
      </c>
      <c r="D45" t="s">
        <v>62</v>
      </c>
      <c r="E45" t="s">
        <v>291</v>
      </c>
      <c r="F45" t="s">
        <v>78</v>
      </c>
      <c r="G45" t="s">
        <v>303</v>
      </c>
    </row>
    <row r="46" spans="1:7" x14ac:dyDescent="0.2">
      <c r="A46">
        <v>1</v>
      </c>
      <c r="B46" s="7">
        <v>43766</v>
      </c>
      <c r="C46" t="s">
        <v>331</v>
      </c>
      <c r="D46" t="s">
        <v>33</v>
      </c>
      <c r="E46" t="s">
        <v>332</v>
      </c>
      <c r="F46" t="s">
        <v>94</v>
      </c>
      <c r="G46" t="s">
        <v>322</v>
      </c>
    </row>
    <row r="47" spans="1:7" x14ac:dyDescent="0.2">
      <c r="A47">
        <v>1</v>
      </c>
      <c r="B47" s="7">
        <v>43766</v>
      </c>
      <c r="C47" t="s">
        <v>342</v>
      </c>
      <c r="D47" t="s">
        <v>71</v>
      </c>
      <c r="E47" t="s">
        <v>333</v>
      </c>
      <c r="F47" t="s">
        <v>66</v>
      </c>
      <c r="G47" t="s">
        <v>304</v>
      </c>
    </row>
    <row r="48" spans="1:7" x14ac:dyDescent="0.2">
      <c r="A48">
        <v>1</v>
      </c>
      <c r="B48" s="7">
        <v>43766</v>
      </c>
      <c r="C48" t="s">
        <v>338</v>
      </c>
      <c r="D48" t="s">
        <v>73</v>
      </c>
      <c r="E48" t="s">
        <v>292</v>
      </c>
      <c r="F48" t="s">
        <v>59</v>
      </c>
      <c r="G48" t="s">
        <v>335</v>
      </c>
    </row>
    <row r="49" spans="1:7" x14ac:dyDescent="0.2">
      <c r="A49">
        <v>1</v>
      </c>
      <c r="B49" s="7">
        <v>43766</v>
      </c>
      <c r="C49" t="s">
        <v>317</v>
      </c>
      <c r="D49" t="s">
        <v>113</v>
      </c>
      <c r="E49" t="s">
        <v>318</v>
      </c>
      <c r="F49" t="s">
        <v>37</v>
      </c>
      <c r="G49" t="s">
        <v>327</v>
      </c>
    </row>
    <row r="50" spans="1:7" x14ac:dyDescent="0.2">
      <c r="A50">
        <v>1</v>
      </c>
      <c r="B50" s="7">
        <v>43766</v>
      </c>
      <c r="C50" t="s">
        <v>323</v>
      </c>
      <c r="D50" t="s">
        <v>69</v>
      </c>
      <c r="E50" t="s">
        <v>324</v>
      </c>
      <c r="F50" t="s">
        <v>81</v>
      </c>
      <c r="G50" t="s">
        <v>321</v>
      </c>
    </row>
    <row r="51" spans="1:7" x14ac:dyDescent="0.2">
      <c r="A51">
        <v>1</v>
      </c>
      <c r="B51" s="7">
        <v>43766</v>
      </c>
      <c r="C51" t="s">
        <v>341</v>
      </c>
      <c r="D51" t="s">
        <v>119</v>
      </c>
      <c r="E51" t="s">
        <v>325</v>
      </c>
      <c r="F51" t="s">
        <v>86</v>
      </c>
      <c r="G51" t="s">
        <v>328</v>
      </c>
    </row>
    <row r="52" spans="1:7" x14ac:dyDescent="0.2">
      <c r="A52">
        <v>1</v>
      </c>
      <c r="B52" s="7">
        <v>43766</v>
      </c>
      <c r="C52" t="s">
        <v>293</v>
      </c>
      <c r="D52" t="s">
        <v>35</v>
      </c>
      <c r="E52" t="s">
        <v>294</v>
      </c>
      <c r="F52" t="s">
        <v>96</v>
      </c>
      <c r="G52" t="s">
        <v>297</v>
      </c>
    </row>
    <row r="53" spans="1:7" x14ac:dyDescent="0.2">
      <c r="A53">
        <v>1</v>
      </c>
      <c r="B53" s="7">
        <v>43767</v>
      </c>
      <c r="C53" t="s">
        <v>308</v>
      </c>
      <c r="D53" t="s">
        <v>53</v>
      </c>
      <c r="E53" t="s">
        <v>309</v>
      </c>
      <c r="F53" t="s">
        <v>51</v>
      </c>
      <c r="G53" t="s">
        <v>330</v>
      </c>
    </row>
    <row r="54" spans="1:7" x14ac:dyDescent="0.2">
      <c r="A54">
        <v>1</v>
      </c>
      <c r="B54" s="7">
        <v>43767</v>
      </c>
      <c r="C54" t="s">
        <v>340</v>
      </c>
      <c r="D54" t="s">
        <v>86</v>
      </c>
      <c r="E54" t="s">
        <v>328</v>
      </c>
      <c r="F54" t="s">
        <v>39</v>
      </c>
      <c r="G54" t="s">
        <v>315</v>
      </c>
    </row>
    <row r="55" spans="1:7" x14ac:dyDescent="0.2">
      <c r="A55">
        <v>1</v>
      </c>
      <c r="B55" s="7">
        <v>43767</v>
      </c>
      <c r="C55" t="s">
        <v>293</v>
      </c>
      <c r="D55" t="s">
        <v>42</v>
      </c>
      <c r="E55" t="s">
        <v>295</v>
      </c>
      <c r="F55" t="s">
        <v>152</v>
      </c>
      <c r="G55" t="s">
        <v>310</v>
      </c>
    </row>
    <row r="56" spans="1:7" x14ac:dyDescent="0.2">
      <c r="A56">
        <v>1</v>
      </c>
      <c r="B56" s="7">
        <v>43768</v>
      </c>
      <c r="C56" t="s">
        <v>345</v>
      </c>
      <c r="D56" t="s">
        <v>66</v>
      </c>
      <c r="E56" t="s">
        <v>304</v>
      </c>
      <c r="F56" t="s">
        <v>88</v>
      </c>
      <c r="G56" t="s">
        <v>298</v>
      </c>
    </row>
    <row r="57" spans="1:7" x14ac:dyDescent="0.2">
      <c r="A57">
        <v>1</v>
      </c>
      <c r="B57" s="7">
        <v>43768</v>
      </c>
      <c r="C57" t="s">
        <v>302</v>
      </c>
      <c r="D57" t="s">
        <v>78</v>
      </c>
      <c r="E57" t="s">
        <v>303</v>
      </c>
      <c r="F57" t="s">
        <v>106</v>
      </c>
      <c r="G57" t="s">
        <v>319</v>
      </c>
    </row>
    <row r="58" spans="1:7" x14ac:dyDescent="0.2">
      <c r="A58">
        <v>1</v>
      </c>
      <c r="B58" s="7">
        <v>43768</v>
      </c>
      <c r="C58" t="s">
        <v>311</v>
      </c>
      <c r="D58" t="s">
        <v>57</v>
      </c>
      <c r="E58" t="s">
        <v>312</v>
      </c>
      <c r="F58" t="s">
        <v>44</v>
      </c>
      <c r="G58" t="s">
        <v>307</v>
      </c>
    </row>
    <row r="59" spans="1:7" x14ac:dyDescent="0.2">
      <c r="A59">
        <v>1</v>
      </c>
      <c r="B59" s="7">
        <v>43768</v>
      </c>
      <c r="C59" t="s">
        <v>336</v>
      </c>
      <c r="D59" t="s">
        <v>47</v>
      </c>
      <c r="E59" t="s">
        <v>313</v>
      </c>
      <c r="F59" t="s">
        <v>71</v>
      </c>
      <c r="G59" t="s">
        <v>333</v>
      </c>
    </row>
    <row r="60" spans="1:7" x14ac:dyDescent="0.2">
      <c r="A60">
        <v>1</v>
      </c>
      <c r="B60" s="7">
        <v>43768</v>
      </c>
      <c r="C60" t="s">
        <v>305</v>
      </c>
      <c r="D60" t="s">
        <v>49</v>
      </c>
      <c r="E60" t="s">
        <v>306</v>
      </c>
      <c r="F60" t="s">
        <v>75</v>
      </c>
      <c r="G60" t="s">
        <v>300</v>
      </c>
    </row>
    <row r="61" spans="1:7" x14ac:dyDescent="0.2">
      <c r="A61">
        <v>1</v>
      </c>
      <c r="B61" s="7">
        <v>43768</v>
      </c>
      <c r="C61" t="s">
        <v>290</v>
      </c>
      <c r="D61" t="s">
        <v>62</v>
      </c>
      <c r="E61" t="s">
        <v>291</v>
      </c>
      <c r="F61" t="s">
        <v>55</v>
      </c>
      <c r="G61" t="s">
        <v>301</v>
      </c>
    </row>
    <row r="62" spans="1:7" x14ac:dyDescent="0.2">
      <c r="A62">
        <v>1</v>
      </c>
      <c r="B62" s="7">
        <v>43768</v>
      </c>
      <c r="C62" t="s">
        <v>348</v>
      </c>
      <c r="D62" t="s">
        <v>64</v>
      </c>
      <c r="E62" t="s">
        <v>316</v>
      </c>
      <c r="F62" t="s">
        <v>33</v>
      </c>
      <c r="G62" t="s">
        <v>332</v>
      </c>
    </row>
    <row r="63" spans="1:7" x14ac:dyDescent="0.2">
      <c r="A63">
        <v>1</v>
      </c>
      <c r="B63" s="7">
        <v>43768</v>
      </c>
      <c r="C63" t="s">
        <v>339</v>
      </c>
      <c r="D63" t="s">
        <v>94</v>
      </c>
      <c r="E63" t="s">
        <v>322</v>
      </c>
      <c r="F63" t="s">
        <v>37</v>
      </c>
      <c r="G63" t="s">
        <v>327</v>
      </c>
    </row>
    <row r="64" spans="1:7" x14ac:dyDescent="0.2">
      <c r="A64">
        <v>1</v>
      </c>
      <c r="B64" s="7">
        <v>43768</v>
      </c>
      <c r="C64" t="s">
        <v>320</v>
      </c>
      <c r="D64" t="s">
        <v>81</v>
      </c>
      <c r="E64" t="s">
        <v>321</v>
      </c>
      <c r="F64" t="s">
        <v>35</v>
      </c>
      <c r="G64" t="s">
        <v>294</v>
      </c>
    </row>
    <row r="65" spans="1:7" x14ac:dyDescent="0.2">
      <c r="A65">
        <v>1</v>
      </c>
      <c r="B65" s="7">
        <v>43768</v>
      </c>
      <c r="C65" t="s">
        <v>341</v>
      </c>
      <c r="D65" t="s">
        <v>119</v>
      </c>
      <c r="E65" t="s">
        <v>325</v>
      </c>
      <c r="F65" t="s">
        <v>96</v>
      </c>
      <c r="G65" t="s">
        <v>297</v>
      </c>
    </row>
    <row r="66" spans="1:7" x14ac:dyDescent="0.2">
      <c r="A66">
        <v>1</v>
      </c>
      <c r="B66" s="7">
        <v>43768</v>
      </c>
      <c r="C66" t="s">
        <v>334</v>
      </c>
      <c r="D66" t="s">
        <v>59</v>
      </c>
      <c r="E66" t="s">
        <v>335</v>
      </c>
      <c r="F66" t="s">
        <v>69</v>
      </c>
      <c r="G66" t="s">
        <v>324</v>
      </c>
    </row>
    <row r="67" spans="1:7" x14ac:dyDescent="0.2">
      <c r="A67">
        <v>1</v>
      </c>
      <c r="B67" s="7">
        <v>43769</v>
      </c>
      <c r="C67" t="s">
        <v>343</v>
      </c>
      <c r="D67" t="s">
        <v>51</v>
      </c>
      <c r="E67" t="s">
        <v>330</v>
      </c>
      <c r="F67" t="s">
        <v>53</v>
      </c>
      <c r="G67" t="s">
        <v>309</v>
      </c>
    </row>
    <row r="68" spans="1:7" x14ac:dyDescent="0.2">
      <c r="A68">
        <v>2</v>
      </c>
      <c r="B68" s="7">
        <v>43769</v>
      </c>
      <c r="C68" t="s">
        <v>338</v>
      </c>
      <c r="D68" t="s">
        <v>73</v>
      </c>
      <c r="E68" t="s">
        <v>292</v>
      </c>
      <c r="F68" t="s">
        <v>86</v>
      </c>
      <c r="G68" t="s">
        <v>328</v>
      </c>
    </row>
    <row r="69" spans="1:7" x14ac:dyDescent="0.2">
      <c r="A69">
        <v>2</v>
      </c>
      <c r="B69" s="7">
        <v>43769</v>
      </c>
      <c r="C69" t="s">
        <v>293</v>
      </c>
      <c r="D69" t="s">
        <v>35</v>
      </c>
      <c r="E69" t="s">
        <v>294</v>
      </c>
      <c r="F69" t="s">
        <v>113</v>
      </c>
      <c r="G69" t="s">
        <v>318</v>
      </c>
    </row>
    <row r="70" spans="1:7" x14ac:dyDescent="0.2">
      <c r="A70">
        <v>2</v>
      </c>
      <c r="B70" s="7">
        <v>43770</v>
      </c>
      <c r="C70" t="s">
        <v>305</v>
      </c>
      <c r="D70" t="s">
        <v>49</v>
      </c>
      <c r="E70" t="s">
        <v>306</v>
      </c>
      <c r="F70" t="s">
        <v>33</v>
      </c>
      <c r="G70" t="s">
        <v>332</v>
      </c>
    </row>
    <row r="71" spans="1:7" x14ac:dyDescent="0.2">
      <c r="A71">
        <v>2</v>
      </c>
      <c r="B71" s="7">
        <v>43770</v>
      </c>
      <c r="C71" t="s">
        <v>299</v>
      </c>
      <c r="D71" t="s">
        <v>75</v>
      </c>
      <c r="E71" t="s">
        <v>300</v>
      </c>
      <c r="F71" t="s">
        <v>66</v>
      </c>
      <c r="G71" t="s">
        <v>304</v>
      </c>
    </row>
    <row r="72" spans="1:7" x14ac:dyDescent="0.2">
      <c r="A72">
        <v>2</v>
      </c>
      <c r="B72" s="7">
        <v>43770</v>
      </c>
      <c r="C72" t="s">
        <v>302</v>
      </c>
      <c r="D72" t="s">
        <v>78</v>
      </c>
      <c r="E72" t="s">
        <v>303</v>
      </c>
      <c r="F72" t="s">
        <v>71</v>
      </c>
      <c r="G72" t="s">
        <v>333</v>
      </c>
    </row>
    <row r="73" spans="1:7" x14ac:dyDescent="0.2">
      <c r="A73">
        <v>2</v>
      </c>
      <c r="B73" s="7">
        <v>43770</v>
      </c>
      <c r="C73" t="s">
        <v>336</v>
      </c>
      <c r="D73" t="s">
        <v>47</v>
      </c>
      <c r="E73" t="s">
        <v>313</v>
      </c>
      <c r="F73" t="s">
        <v>106</v>
      </c>
      <c r="G73" t="s">
        <v>319</v>
      </c>
    </row>
    <row r="74" spans="1:7" x14ac:dyDescent="0.2">
      <c r="A74">
        <v>2</v>
      </c>
      <c r="B74" s="7">
        <v>43770</v>
      </c>
      <c r="C74" t="s">
        <v>346</v>
      </c>
      <c r="D74" t="s">
        <v>88</v>
      </c>
      <c r="E74" t="s">
        <v>298</v>
      </c>
      <c r="F74" t="s">
        <v>55</v>
      </c>
      <c r="G74" t="s">
        <v>301</v>
      </c>
    </row>
    <row r="75" spans="1:7" x14ac:dyDescent="0.2">
      <c r="A75">
        <v>2</v>
      </c>
      <c r="B75" s="7">
        <v>43770</v>
      </c>
      <c r="C75" t="s">
        <v>314</v>
      </c>
      <c r="D75" t="s">
        <v>39</v>
      </c>
      <c r="E75" t="s">
        <v>315</v>
      </c>
      <c r="F75" t="s">
        <v>42</v>
      </c>
      <c r="G75" t="s">
        <v>295</v>
      </c>
    </row>
    <row r="76" spans="1:7" x14ac:dyDescent="0.2">
      <c r="A76">
        <v>2</v>
      </c>
      <c r="B76" s="7">
        <v>43770</v>
      </c>
      <c r="C76" t="s">
        <v>341</v>
      </c>
      <c r="D76" t="s">
        <v>119</v>
      </c>
      <c r="E76" t="s">
        <v>325</v>
      </c>
      <c r="F76" t="s">
        <v>81</v>
      </c>
      <c r="G76" t="s">
        <v>321</v>
      </c>
    </row>
    <row r="77" spans="1:7" x14ac:dyDescent="0.2">
      <c r="A77">
        <v>2</v>
      </c>
      <c r="B77" s="7">
        <v>43770</v>
      </c>
      <c r="C77" t="s">
        <v>334</v>
      </c>
      <c r="D77" t="s">
        <v>59</v>
      </c>
      <c r="E77" t="s">
        <v>335</v>
      </c>
      <c r="F77" t="s">
        <v>113</v>
      </c>
      <c r="G77" t="s">
        <v>318</v>
      </c>
    </row>
    <row r="78" spans="1:7" x14ac:dyDescent="0.2">
      <c r="A78">
        <v>2</v>
      </c>
      <c r="B78" s="7">
        <v>43771</v>
      </c>
      <c r="C78" t="s">
        <v>339</v>
      </c>
      <c r="D78" t="s">
        <v>94</v>
      </c>
      <c r="E78" t="s">
        <v>322</v>
      </c>
      <c r="F78" t="s">
        <v>73</v>
      </c>
      <c r="G78" t="s">
        <v>292</v>
      </c>
    </row>
    <row r="79" spans="1:7" x14ac:dyDescent="0.2">
      <c r="A79">
        <v>2</v>
      </c>
      <c r="B79" s="7">
        <v>43771</v>
      </c>
      <c r="C79" t="s">
        <v>329</v>
      </c>
      <c r="D79" t="s">
        <v>55</v>
      </c>
      <c r="E79" t="s">
        <v>301</v>
      </c>
      <c r="F79" t="s">
        <v>49</v>
      </c>
      <c r="G79" t="s">
        <v>306</v>
      </c>
    </row>
    <row r="80" spans="1:7" x14ac:dyDescent="0.2">
      <c r="A80">
        <v>2</v>
      </c>
      <c r="B80" s="7">
        <v>43771</v>
      </c>
      <c r="C80" t="s">
        <v>302</v>
      </c>
      <c r="D80" t="s">
        <v>78</v>
      </c>
      <c r="E80" t="s">
        <v>303</v>
      </c>
      <c r="F80" t="s">
        <v>86</v>
      </c>
      <c r="G80" t="s">
        <v>328</v>
      </c>
    </row>
    <row r="81" spans="1:7" x14ac:dyDescent="0.2">
      <c r="A81">
        <v>2</v>
      </c>
      <c r="B81" s="7">
        <v>43771</v>
      </c>
      <c r="C81" t="s">
        <v>348</v>
      </c>
      <c r="D81" t="s">
        <v>64</v>
      </c>
      <c r="E81" t="s">
        <v>316</v>
      </c>
      <c r="F81" t="s">
        <v>44</v>
      </c>
      <c r="G81" t="s">
        <v>307</v>
      </c>
    </row>
    <row r="82" spans="1:7" x14ac:dyDescent="0.2">
      <c r="A82">
        <v>2</v>
      </c>
      <c r="B82" s="7">
        <v>43771</v>
      </c>
      <c r="C82" t="s">
        <v>337</v>
      </c>
      <c r="D82" t="s">
        <v>152</v>
      </c>
      <c r="E82" t="s">
        <v>310</v>
      </c>
      <c r="F82" t="s">
        <v>69</v>
      </c>
      <c r="G82" t="s">
        <v>324</v>
      </c>
    </row>
    <row r="83" spans="1:7" x14ac:dyDescent="0.2">
      <c r="A83">
        <v>2</v>
      </c>
      <c r="B83" s="7">
        <v>43771</v>
      </c>
      <c r="C83" t="s">
        <v>342</v>
      </c>
      <c r="D83" t="s">
        <v>71</v>
      </c>
      <c r="E83" t="s">
        <v>333</v>
      </c>
      <c r="F83" t="s">
        <v>62</v>
      </c>
      <c r="G83" t="s">
        <v>291</v>
      </c>
    </row>
    <row r="84" spans="1:7" x14ac:dyDescent="0.2">
      <c r="A84">
        <v>2</v>
      </c>
      <c r="B84" s="7">
        <v>43771</v>
      </c>
      <c r="C84" t="s">
        <v>334</v>
      </c>
      <c r="D84" t="s">
        <v>59</v>
      </c>
      <c r="E84" t="s">
        <v>335</v>
      </c>
      <c r="F84" t="s">
        <v>96</v>
      </c>
      <c r="G84" t="s">
        <v>297</v>
      </c>
    </row>
    <row r="85" spans="1:7" x14ac:dyDescent="0.2">
      <c r="A85">
        <v>2</v>
      </c>
      <c r="B85" s="7">
        <v>43771</v>
      </c>
      <c r="C85" t="s">
        <v>326</v>
      </c>
      <c r="D85" t="s">
        <v>37</v>
      </c>
      <c r="E85" t="s">
        <v>327</v>
      </c>
      <c r="F85" t="s">
        <v>57</v>
      </c>
      <c r="G85" t="s">
        <v>312</v>
      </c>
    </row>
    <row r="86" spans="1:7" x14ac:dyDescent="0.2">
      <c r="A86">
        <v>2</v>
      </c>
      <c r="B86" s="7">
        <v>43772</v>
      </c>
      <c r="C86" t="s">
        <v>299</v>
      </c>
      <c r="D86" t="s">
        <v>75</v>
      </c>
      <c r="E86" t="s">
        <v>300</v>
      </c>
      <c r="F86" t="s">
        <v>88</v>
      </c>
      <c r="G86" t="s">
        <v>298</v>
      </c>
    </row>
    <row r="87" spans="1:7" x14ac:dyDescent="0.2">
      <c r="A87">
        <v>2</v>
      </c>
      <c r="B87" s="7">
        <v>43772</v>
      </c>
      <c r="C87" t="s">
        <v>308</v>
      </c>
      <c r="D87" t="s">
        <v>53</v>
      </c>
      <c r="E87" t="s">
        <v>309</v>
      </c>
      <c r="F87" t="s">
        <v>33</v>
      </c>
      <c r="G87" t="s">
        <v>332</v>
      </c>
    </row>
    <row r="88" spans="1:7" x14ac:dyDescent="0.2">
      <c r="A88">
        <v>2</v>
      </c>
      <c r="B88" s="7">
        <v>43772</v>
      </c>
      <c r="C88" t="s">
        <v>344</v>
      </c>
      <c r="D88" t="s">
        <v>106</v>
      </c>
      <c r="E88" t="s">
        <v>319</v>
      </c>
      <c r="F88" t="s">
        <v>119</v>
      </c>
      <c r="G88" t="s">
        <v>325</v>
      </c>
    </row>
    <row r="89" spans="1:7" x14ac:dyDescent="0.2">
      <c r="A89">
        <v>2</v>
      </c>
      <c r="B89" s="7">
        <v>43772</v>
      </c>
      <c r="C89" t="s">
        <v>317</v>
      </c>
      <c r="D89" t="s">
        <v>113</v>
      </c>
      <c r="E89" t="s">
        <v>318</v>
      </c>
      <c r="F89" t="s">
        <v>42</v>
      </c>
      <c r="G89" t="s">
        <v>295</v>
      </c>
    </row>
    <row r="90" spans="1:7" x14ac:dyDescent="0.2">
      <c r="A90">
        <v>2</v>
      </c>
      <c r="B90" s="7">
        <v>43772</v>
      </c>
      <c r="C90" t="s">
        <v>345</v>
      </c>
      <c r="D90" t="s">
        <v>66</v>
      </c>
      <c r="E90" t="s">
        <v>304</v>
      </c>
      <c r="F90" t="s">
        <v>39</v>
      </c>
      <c r="G90" t="s">
        <v>315</v>
      </c>
    </row>
    <row r="91" spans="1:7" x14ac:dyDescent="0.2">
      <c r="A91">
        <v>2</v>
      </c>
      <c r="B91" s="7">
        <v>43772</v>
      </c>
      <c r="C91" t="s">
        <v>293</v>
      </c>
      <c r="D91" t="s">
        <v>35</v>
      </c>
      <c r="E91" t="s">
        <v>294</v>
      </c>
      <c r="F91" t="s">
        <v>81</v>
      </c>
      <c r="G91" t="s">
        <v>321</v>
      </c>
    </row>
    <row r="92" spans="1:7" x14ac:dyDescent="0.2">
      <c r="A92">
        <v>2</v>
      </c>
      <c r="B92" s="7">
        <v>43773</v>
      </c>
      <c r="C92" t="s">
        <v>348</v>
      </c>
      <c r="D92" t="s">
        <v>64</v>
      </c>
      <c r="E92" t="s">
        <v>316</v>
      </c>
      <c r="F92" t="s">
        <v>55</v>
      </c>
      <c r="G92" t="s">
        <v>301</v>
      </c>
    </row>
    <row r="93" spans="1:7" x14ac:dyDescent="0.2">
      <c r="A93">
        <v>2</v>
      </c>
      <c r="B93" s="7">
        <v>43773</v>
      </c>
      <c r="C93" t="s">
        <v>305</v>
      </c>
      <c r="D93" t="s">
        <v>49</v>
      </c>
      <c r="E93" t="s">
        <v>306</v>
      </c>
      <c r="F93" t="s">
        <v>73</v>
      </c>
      <c r="G93" t="s">
        <v>292</v>
      </c>
    </row>
    <row r="94" spans="1:7" x14ac:dyDescent="0.2">
      <c r="A94">
        <v>2</v>
      </c>
      <c r="B94" s="7">
        <v>43773</v>
      </c>
      <c r="C94" t="s">
        <v>337</v>
      </c>
      <c r="D94" t="s">
        <v>152</v>
      </c>
      <c r="E94" t="s">
        <v>310</v>
      </c>
      <c r="F94" t="s">
        <v>33</v>
      </c>
      <c r="G94" t="s">
        <v>332</v>
      </c>
    </row>
    <row r="95" spans="1:7" x14ac:dyDescent="0.2">
      <c r="A95">
        <v>2</v>
      </c>
      <c r="B95" s="7">
        <v>43773</v>
      </c>
      <c r="C95" t="s">
        <v>347</v>
      </c>
      <c r="D95" t="s">
        <v>44</v>
      </c>
      <c r="E95" t="s">
        <v>307</v>
      </c>
      <c r="F95" t="s">
        <v>71</v>
      </c>
      <c r="G95" t="s">
        <v>333</v>
      </c>
    </row>
    <row r="96" spans="1:7" x14ac:dyDescent="0.2">
      <c r="A96">
        <v>2</v>
      </c>
      <c r="B96" s="7">
        <v>43773</v>
      </c>
      <c r="C96" t="s">
        <v>323</v>
      </c>
      <c r="D96" t="s">
        <v>69</v>
      </c>
      <c r="E96" t="s">
        <v>324</v>
      </c>
      <c r="F96" t="s">
        <v>57</v>
      </c>
      <c r="G96" t="s">
        <v>312</v>
      </c>
    </row>
    <row r="97" spans="1:7" x14ac:dyDescent="0.2">
      <c r="A97">
        <v>2</v>
      </c>
      <c r="B97" s="7">
        <v>43773</v>
      </c>
      <c r="C97" t="s">
        <v>334</v>
      </c>
      <c r="D97" t="s">
        <v>59</v>
      </c>
      <c r="E97" t="s">
        <v>335</v>
      </c>
      <c r="F97" t="s">
        <v>37</v>
      </c>
      <c r="G97" t="s">
        <v>327</v>
      </c>
    </row>
    <row r="98" spans="1:7" x14ac:dyDescent="0.2">
      <c r="A98">
        <v>2</v>
      </c>
      <c r="B98" s="7">
        <v>43774</v>
      </c>
      <c r="C98" t="s">
        <v>296</v>
      </c>
      <c r="D98" t="s">
        <v>96</v>
      </c>
      <c r="E98" t="s">
        <v>297</v>
      </c>
      <c r="F98" t="s">
        <v>75</v>
      </c>
      <c r="G98" t="s">
        <v>300</v>
      </c>
    </row>
    <row r="99" spans="1:7" x14ac:dyDescent="0.2">
      <c r="A99">
        <v>2</v>
      </c>
      <c r="B99" s="7">
        <v>43774</v>
      </c>
      <c r="C99" t="s">
        <v>345</v>
      </c>
      <c r="D99" t="s">
        <v>66</v>
      </c>
      <c r="E99" t="s">
        <v>304</v>
      </c>
      <c r="F99" t="s">
        <v>47</v>
      </c>
      <c r="G99" t="s">
        <v>313</v>
      </c>
    </row>
    <row r="100" spans="1:7" x14ac:dyDescent="0.2">
      <c r="A100">
        <v>2</v>
      </c>
      <c r="B100" s="7">
        <v>43774</v>
      </c>
      <c r="C100" t="s">
        <v>343</v>
      </c>
      <c r="D100" t="s">
        <v>51</v>
      </c>
      <c r="E100" t="s">
        <v>330</v>
      </c>
      <c r="F100" t="s">
        <v>113</v>
      </c>
      <c r="G100" t="s">
        <v>318</v>
      </c>
    </row>
    <row r="101" spans="1:7" x14ac:dyDescent="0.2">
      <c r="A101">
        <v>2</v>
      </c>
      <c r="B101" s="7">
        <v>43774</v>
      </c>
      <c r="C101" t="s">
        <v>346</v>
      </c>
      <c r="D101" t="s">
        <v>88</v>
      </c>
      <c r="E101" t="s">
        <v>298</v>
      </c>
      <c r="F101" t="s">
        <v>42</v>
      </c>
      <c r="G101" t="s">
        <v>295</v>
      </c>
    </row>
    <row r="102" spans="1:7" x14ac:dyDescent="0.2">
      <c r="A102">
        <v>2</v>
      </c>
      <c r="B102" s="7">
        <v>43774</v>
      </c>
      <c r="C102" t="s">
        <v>339</v>
      </c>
      <c r="D102" t="s">
        <v>94</v>
      </c>
      <c r="E102" t="s">
        <v>322</v>
      </c>
      <c r="F102" t="s">
        <v>78</v>
      </c>
      <c r="G102" t="s">
        <v>303</v>
      </c>
    </row>
    <row r="103" spans="1:7" x14ac:dyDescent="0.2">
      <c r="A103">
        <v>2</v>
      </c>
      <c r="B103" s="7">
        <v>43774</v>
      </c>
      <c r="C103" t="s">
        <v>340</v>
      </c>
      <c r="D103" t="s">
        <v>86</v>
      </c>
      <c r="E103" t="s">
        <v>328</v>
      </c>
      <c r="F103" t="s">
        <v>53</v>
      </c>
      <c r="G103" t="s">
        <v>309</v>
      </c>
    </row>
    <row r="104" spans="1:7" x14ac:dyDescent="0.2">
      <c r="A104">
        <v>2</v>
      </c>
      <c r="B104" s="7">
        <v>43775</v>
      </c>
      <c r="C104" t="s">
        <v>329</v>
      </c>
      <c r="D104" t="s">
        <v>55</v>
      </c>
      <c r="E104" t="s">
        <v>301</v>
      </c>
      <c r="F104" t="s">
        <v>106</v>
      </c>
      <c r="G104" t="s">
        <v>319</v>
      </c>
    </row>
    <row r="105" spans="1:7" x14ac:dyDescent="0.2">
      <c r="A105">
        <v>2</v>
      </c>
      <c r="B105" s="7">
        <v>43775</v>
      </c>
      <c r="C105" t="s">
        <v>299</v>
      </c>
      <c r="D105" t="s">
        <v>75</v>
      </c>
      <c r="E105" t="s">
        <v>300</v>
      </c>
      <c r="F105" t="s">
        <v>64</v>
      </c>
      <c r="G105" t="s">
        <v>316</v>
      </c>
    </row>
    <row r="106" spans="1:7" x14ac:dyDescent="0.2">
      <c r="A106">
        <v>2</v>
      </c>
      <c r="B106" s="7">
        <v>43775</v>
      </c>
      <c r="C106" t="s">
        <v>343</v>
      </c>
      <c r="D106" t="s">
        <v>51</v>
      </c>
      <c r="E106" t="s">
        <v>330</v>
      </c>
      <c r="F106" t="s">
        <v>88</v>
      </c>
      <c r="G106" t="s">
        <v>298</v>
      </c>
    </row>
    <row r="107" spans="1:7" x14ac:dyDescent="0.2">
      <c r="A107">
        <v>2</v>
      </c>
      <c r="B107" s="7">
        <v>43775</v>
      </c>
      <c r="C107" t="s">
        <v>290</v>
      </c>
      <c r="D107" t="s">
        <v>62</v>
      </c>
      <c r="E107" t="s">
        <v>291</v>
      </c>
      <c r="F107" t="s">
        <v>119</v>
      </c>
      <c r="G107" t="s">
        <v>325</v>
      </c>
    </row>
    <row r="108" spans="1:7" x14ac:dyDescent="0.2">
      <c r="A108">
        <v>2</v>
      </c>
      <c r="B108" s="7">
        <v>43775</v>
      </c>
      <c r="C108" t="s">
        <v>331</v>
      </c>
      <c r="D108" t="s">
        <v>33</v>
      </c>
      <c r="E108" t="s">
        <v>332</v>
      </c>
      <c r="F108" t="s">
        <v>59</v>
      </c>
      <c r="G108" t="s">
        <v>335</v>
      </c>
    </row>
    <row r="109" spans="1:7" x14ac:dyDescent="0.2">
      <c r="A109">
        <v>2</v>
      </c>
      <c r="B109" s="7">
        <v>43775</v>
      </c>
      <c r="C109" t="s">
        <v>337</v>
      </c>
      <c r="D109" t="s">
        <v>152</v>
      </c>
      <c r="E109" t="s">
        <v>310</v>
      </c>
      <c r="F109" t="s">
        <v>44</v>
      </c>
      <c r="G109" t="s">
        <v>307</v>
      </c>
    </row>
    <row r="110" spans="1:7" x14ac:dyDescent="0.2">
      <c r="A110">
        <v>2</v>
      </c>
      <c r="B110" s="7">
        <v>43775</v>
      </c>
      <c r="C110" t="s">
        <v>314</v>
      </c>
      <c r="D110" t="s">
        <v>39</v>
      </c>
      <c r="E110" t="s">
        <v>315</v>
      </c>
      <c r="F110" t="s">
        <v>78</v>
      </c>
      <c r="G110" t="s">
        <v>303</v>
      </c>
    </row>
    <row r="111" spans="1:7" x14ac:dyDescent="0.2">
      <c r="A111">
        <v>2</v>
      </c>
      <c r="B111" s="7">
        <v>43775</v>
      </c>
      <c r="C111" t="s">
        <v>320</v>
      </c>
      <c r="D111" t="s">
        <v>81</v>
      </c>
      <c r="E111" t="s">
        <v>321</v>
      </c>
      <c r="F111" t="s">
        <v>57</v>
      </c>
      <c r="G111" t="s">
        <v>312</v>
      </c>
    </row>
    <row r="112" spans="1:7" x14ac:dyDescent="0.2">
      <c r="A112">
        <v>2</v>
      </c>
      <c r="B112" s="7">
        <v>43775</v>
      </c>
      <c r="C112" t="s">
        <v>293</v>
      </c>
      <c r="D112" t="s">
        <v>35</v>
      </c>
      <c r="E112" t="s">
        <v>294</v>
      </c>
      <c r="F112" t="s">
        <v>71</v>
      </c>
      <c r="G112" t="s">
        <v>333</v>
      </c>
    </row>
    <row r="113" spans="1:7" x14ac:dyDescent="0.2">
      <c r="A113">
        <v>3</v>
      </c>
      <c r="B113" s="7">
        <v>43776</v>
      </c>
      <c r="C113" t="s">
        <v>296</v>
      </c>
      <c r="D113" t="s">
        <v>96</v>
      </c>
      <c r="E113" t="s">
        <v>297</v>
      </c>
      <c r="F113" t="s">
        <v>47</v>
      </c>
      <c r="G113" t="s">
        <v>313</v>
      </c>
    </row>
    <row r="114" spans="1:7" x14ac:dyDescent="0.2">
      <c r="A114">
        <v>3</v>
      </c>
      <c r="B114" s="7">
        <v>43776</v>
      </c>
      <c r="C114" t="s">
        <v>317</v>
      </c>
      <c r="D114" t="s">
        <v>113</v>
      </c>
      <c r="E114" t="s">
        <v>318</v>
      </c>
      <c r="F114" t="s">
        <v>94</v>
      </c>
      <c r="G114" t="s">
        <v>322</v>
      </c>
    </row>
    <row r="115" spans="1:7" x14ac:dyDescent="0.2">
      <c r="A115">
        <v>3</v>
      </c>
      <c r="B115" s="7">
        <v>43776</v>
      </c>
      <c r="C115" t="s">
        <v>323</v>
      </c>
      <c r="D115" t="s">
        <v>69</v>
      </c>
      <c r="E115" t="s">
        <v>324</v>
      </c>
      <c r="F115" t="s">
        <v>53</v>
      </c>
      <c r="G115" t="s">
        <v>309</v>
      </c>
    </row>
    <row r="116" spans="1:7" x14ac:dyDescent="0.2">
      <c r="A116">
        <v>3</v>
      </c>
      <c r="B116" s="7">
        <v>43776</v>
      </c>
      <c r="C116" t="s">
        <v>293</v>
      </c>
      <c r="D116" t="s">
        <v>35</v>
      </c>
      <c r="E116" t="s">
        <v>294</v>
      </c>
      <c r="F116" t="s">
        <v>37</v>
      </c>
      <c r="G116" t="s">
        <v>327</v>
      </c>
    </row>
    <row r="117" spans="1:7" x14ac:dyDescent="0.2">
      <c r="A117">
        <v>3</v>
      </c>
      <c r="B117" s="7">
        <v>43777</v>
      </c>
      <c r="C117" t="s">
        <v>299</v>
      </c>
      <c r="D117" t="s">
        <v>75</v>
      </c>
      <c r="E117" t="s">
        <v>300</v>
      </c>
      <c r="F117" t="s">
        <v>55</v>
      </c>
      <c r="G117" t="s">
        <v>301</v>
      </c>
    </row>
    <row r="118" spans="1:7" x14ac:dyDescent="0.2">
      <c r="A118">
        <v>3</v>
      </c>
      <c r="B118" s="7">
        <v>43777</v>
      </c>
      <c r="C118" t="s">
        <v>302</v>
      </c>
      <c r="D118" t="s">
        <v>78</v>
      </c>
      <c r="E118" t="s">
        <v>303</v>
      </c>
      <c r="F118" t="s">
        <v>152</v>
      </c>
      <c r="G118" t="s">
        <v>310</v>
      </c>
    </row>
    <row r="119" spans="1:7" x14ac:dyDescent="0.2">
      <c r="A119">
        <v>3</v>
      </c>
      <c r="B119" s="7">
        <v>43777</v>
      </c>
      <c r="C119" t="s">
        <v>348</v>
      </c>
      <c r="D119" t="s">
        <v>64</v>
      </c>
      <c r="E119" t="s">
        <v>316</v>
      </c>
      <c r="F119" t="s">
        <v>66</v>
      </c>
      <c r="G119" t="s">
        <v>304</v>
      </c>
    </row>
    <row r="120" spans="1:7" x14ac:dyDescent="0.2">
      <c r="A120">
        <v>3</v>
      </c>
      <c r="B120" s="7">
        <v>43777</v>
      </c>
      <c r="C120" t="s">
        <v>343</v>
      </c>
      <c r="D120" t="s">
        <v>51</v>
      </c>
      <c r="E120" t="s">
        <v>330</v>
      </c>
      <c r="F120" t="s">
        <v>119</v>
      </c>
      <c r="G120" t="s">
        <v>325</v>
      </c>
    </row>
    <row r="121" spans="1:7" x14ac:dyDescent="0.2">
      <c r="A121">
        <v>3</v>
      </c>
      <c r="B121" s="7">
        <v>43777</v>
      </c>
      <c r="C121" t="s">
        <v>347</v>
      </c>
      <c r="D121" t="s">
        <v>44</v>
      </c>
      <c r="E121" t="s">
        <v>307</v>
      </c>
      <c r="F121" t="s">
        <v>59</v>
      </c>
      <c r="G121" t="s">
        <v>335</v>
      </c>
    </row>
    <row r="122" spans="1:7" x14ac:dyDescent="0.2">
      <c r="A122">
        <v>3</v>
      </c>
      <c r="B122" s="7">
        <v>43777</v>
      </c>
      <c r="C122" t="s">
        <v>338</v>
      </c>
      <c r="D122" t="s">
        <v>73</v>
      </c>
      <c r="E122" t="s">
        <v>292</v>
      </c>
      <c r="F122" t="s">
        <v>62</v>
      </c>
      <c r="G122" t="s">
        <v>291</v>
      </c>
    </row>
    <row r="123" spans="1:7" x14ac:dyDescent="0.2">
      <c r="A123">
        <v>3</v>
      </c>
      <c r="B123" s="7">
        <v>43777</v>
      </c>
      <c r="C123" t="s">
        <v>314</v>
      </c>
      <c r="D123" t="s">
        <v>39</v>
      </c>
      <c r="E123" t="s">
        <v>315</v>
      </c>
      <c r="F123" t="s">
        <v>106</v>
      </c>
      <c r="G123" t="s">
        <v>319</v>
      </c>
    </row>
    <row r="124" spans="1:7" x14ac:dyDescent="0.2">
      <c r="A124">
        <v>3</v>
      </c>
      <c r="B124" s="7">
        <v>43777</v>
      </c>
      <c r="C124" t="s">
        <v>340</v>
      </c>
      <c r="D124" t="s">
        <v>86</v>
      </c>
      <c r="E124" t="s">
        <v>328</v>
      </c>
      <c r="F124" t="s">
        <v>57</v>
      </c>
      <c r="G124" t="s">
        <v>312</v>
      </c>
    </row>
    <row r="125" spans="1:7" x14ac:dyDescent="0.2">
      <c r="A125">
        <v>3</v>
      </c>
      <c r="B125" s="7">
        <v>43777</v>
      </c>
      <c r="C125" t="s">
        <v>320</v>
      </c>
      <c r="D125" t="s">
        <v>81</v>
      </c>
      <c r="E125" t="s">
        <v>321</v>
      </c>
      <c r="F125" t="s">
        <v>71</v>
      </c>
      <c r="G125" t="s">
        <v>333</v>
      </c>
    </row>
    <row r="126" spans="1:7" x14ac:dyDescent="0.2">
      <c r="A126">
        <v>3</v>
      </c>
      <c r="B126" s="7">
        <v>43777</v>
      </c>
      <c r="C126" t="s">
        <v>326</v>
      </c>
      <c r="D126" t="s">
        <v>37</v>
      </c>
      <c r="E126" t="s">
        <v>327</v>
      </c>
      <c r="F126" t="s">
        <v>49</v>
      </c>
      <c r="G126" t="s">
        <v>306</v>
      </c>
    </row>
    <row r="127" spans="1:7" x14ac:dyDescent="0.2">
      <c r="A127">
        <v>3</v>
      </c>
      <c r="B127" s="7">
        <v>43777</v>
      </c>
      <c r="C127" t="s">
        <v>293</v>
      </c>
      <c r="D127" t="s">
        <v>42</v>
      </c>
      <c r="E127" t="s">
        <v>295</v>
      </c>
      <c r="F127" t="s">
        <v>53</v>
      </c>
      <c r="G127" t="s">
        <v>309</v>
      </c>
    </row>
    <row r="128" spans="1:7" x14ac:dyDescent="0.2">
      <c r="A128">
        <v>3</v>
      </c>
      <c r="B128" s="7">
        <v>43778</v>
      </c>
      <c r="C128" t="s">
        <v>317</v>
      </c>
      <c r="D128" t="s">
        <v>113</v>
      </c>
      <c r="E128" t="s">
        <v>318</v>
      </c>
      <c r="F128" t="s">
        <v>47</v>
      </c>
      <c r="G128" t="s">
        <v>313</v>
      </c>
    </row>
    <row r="129" spans="1:7" x14ac:dyDescent="0.2">
      <c r="A129">
        <v>3</v>
      </c>
      <c r="B129" s="7">
        <v>43778</v>
      </c>
      <c r="C129" t="s">
        <v>296</v>
      </c>
      <c r="D129" t="s">
        <v>96</v>
      </c>
      <c r="E129" t="s">
        <v>297</v>
      </c>
      <c r="F129" t="s">
        <v>73</v>
      </c>
      <c r="G129" t="s">
        <v>292</v>
      </c>
    </row>
    <row r="130" spans="1:7" x14ac:dyDescent="0.2">
      <c r="A130">
        <v>3</v>
      </c>
      <c r="B130" s="7">
        <v>43778</v>
      </c>
      <c r="C130" t="s">
        <v>346</v>
      </c>
      <c r="D130" t="s">
        <v>88</v>
      </c>
      <c r="E130" t="s">
        <v>298</v>
      </c>
      <c r="F130" t="s">
        <v>33</v>
      </c>
      <c r="G130" t="s">
        <v>332</v>
      </c>
    </row>
    <row r="131" spans="1:7" x14ac:dyDescent="0.2">
      <c r="A131">
        <v>3</v>
      </c>
      <c r="B131" s="7">
        <v>43778</v>
      </c>
      <c r="C131" t="s">
        <v>337</v>
      </c>
      <c r="D131" t="s">
        <v>152</v>
      </c>
      <c r="E131" t="s">
        <v>310</v>
      </c>
      <c r="F131" t="s">
        <v>39</v>
      </c>
      <c r="G131" t="s">
        <v>315</v>
      </c>
    </row>
    <row r="132" spans="1:7" x14ac:dyDescent="0.2">
      <c r="A132">
        <v>3</v>
      </c>
      <c r="B132" s="7">
        <v>43778</v>
      </c>
      <c r="C132" t="s">
        <v>339</v>
      </c>
      <c r="D132" t="s">
        <v>94</v>
      </c>
      <c r="E132" t="s">
        <v>322</v>
      </c>
      <c r="F132" t="s">
        <v>59</v>
      </c>
      <c r="G132" t="s">
        <v>335</v>
      </c>
    </row>
    <row r="133" spans="1:7" x14ac:dyDescent="0.2">
      <c r="A133">
        <v>3</v>
      </c>
      <c r="B133" s="7">
        <v>43779</v>
      </c>
      <c r="C133" t="s">
        <v>347</v>
      </c>
      <c r="D133" t="s">
        <v>44</v>
      </c>
      <c r="E133" t="s">
        <v>307</v>
      </c>
      <c r="F133" t="s">
        <v>86</v>
      </c>
      <c r="G133" t="s">
        <v>328</v>
      </c>
    </row>
    <row r="134" spans="1:7" x14ac:dyDescent="0.2">
      <c r="A134">
        <v>3</v>
      </c>
      <c r="B134" s="7">
        <v>43779</v>
      </c>
      <c r="C134" t="s">
        <v>302</v>
      </c>
      <c r="D134" t="s">
        <v>78</v>
      </c>
      <c r="E134" t="s">
        <v>303</v>
      </c>
      <c r="F134" t="s">
        <v>75</v>
      </c>
      <c r="G134" t="s">
        <v>300</v>
      </c>
    </row>
    <row r="135" spans="1:7" x14ac:dyDescent="0.2">
      <c r="A135">
        <v>3</v>
      </c>
      <c r="B135" s="7">
        <v>43779</v>
      </c>
      <c r="C135" t="s">
        <v>311</v>
      </c>
      <c r="D135" t="s">
        <v>57</v>
      </c>
      <c r="E135" t="s">
        <v>312</v>
      </c>
      <c r="F135" t="s">
        <v>96</v>
      </c>
      <c r="G135" t="s">
        <v>297</v>
      </c>
    </row>
    <row r="136" spans="1:7" x14ac:dyDescent="0.2">
      <c r="A136">
        <v>3</v>
      </c>
      <c r="B136" s="7">
        <v>43779</v>
      </c>
      <c r="C136" t="s">
        <v>339</v>
      </c>
      <c r="D136" t="s">
        <v>94</v>
      </c>
      <c r="E136" t="s">
        <v>322</v>
      </c>
      <c r="F136" t="s">
        <v>71</v>
      </c>
      <c r="G136" t="s">
        <v>333</v>
      </c>
    </row>
    <row r="137" spans="1:7" x14ac:dyDescent="0.2">
      <c r="A137">
        <v>3</v>
      </c>
      <c r="B137" s="7">
        <v>43779</v>
      </c>
      <c r="C137" t="s">
        <v>344</v>
      </c>
      <c r="D137" t="s">
        <v>106</v>
      </c>
      <c r="E137" t="s">
        <v>319</v>
      </c>
      <c r="F137" t="s">
        <v>66</v>
      </c>
      <c r="G137" t="s">
        <v>304</v>
      </c>
    </row>
    <row r="138" spans="1:7" x14ac:dyDescent="0.2">
      <c r="A138">
        <v>3</v>
      </c>
      <c r="B138" s="7">
        <v>43779</v>
      </c>
      <c r="C138" t="s">
        <v>323</v>
      </c>
      <c r="D138" t="s">
        <v>69</v>
      </c>
      <c r="E138" t="s">
        <v>324</v>
      </c>
      <c r="F138" t="s">
        <v>49</v>
      </c>
      <c r="G138" t="s">
        <v>306</v>
      </c>
    </row>
    <row r="139" spans="1:7" x14ac:dyDescent="0.2">
      <c r="A139">
        <v>3</v>
      </c>
      <c r="B139" s="7">
        <v>43779</v>
      </c>
      <c r="C139" t="s">
        <v>326</v>
      </c>
      <c r="D139" t="s">
        <v>37</v>
      </c>
      <c r="E139" t="s">
        <v>327</v>
      </c>
      <c r="F139" t="s">
        <v>51</v>
      </c>
      <c r="G139" t="s">
        <v>330</v>
      </c>
    </row>
    <row r="140" spans="1:7" x14ac:dyDescent="0.2">
      <c r="A140">
        <v>3</v>
      </c>
      <c r="B140" s="7">
        <v>43779</v>
      </c>
      <c r="C140" t="s">
        <v>293</v>
      </c>
      <c r="D140" t="s">
        <v>42</v>
      </c>
      <c r="E140" t="s">
        <v>295</v>
      </c>
      <c r="F140" t="s">
        <v>62</v>
      </c>
      <c r="G140" t="s">
        <v>291</v>
      </c>
    </row>
    <row r="141" spans="1:7" x14ac:dyDescent="0.2">
      <c r="A141">
        <v>3</v>
      </c>
      <c r="B141" s="7">
        <v>43780</v>
      </c>
      <c r="C141" t="s">
        <v>329</v>
      </c>
      <c r="D141" t="s">
        <v>55</v>
      </c>
      <c r="E141" t="s">
        <v>301</v>
      </c>
      <c r="F141" t="s">
        <v>44</v>
      </c>
      <c r="G141" t="s">
        <v>307</v>
      </c>
    </row>
    <row r="142" spans="1:7" x14ac:dyDescent="0.2">
      <c r="A142">
        <v>3</v>
      </c>
      <c r="B142" s="7">
        <v>43780</v>
      </c>
      <c r="C142" t="s">
        <v>336</v>
      </c>
      <c r="D142" t="s">
        <v>47</v>
      </c>
      <c r="E142" t="s">
        <v>313</v>
      </c>
      <c r="F142" t="s">
        <v>39</v>
      </c>
      <c r="G142" t="s">
        <v>315</v>
      </c>
    </row>
    <row r="143" spans="1:7" x14ac:dyDescent="0.2">
      <c r="A143">
        <v>3</v>
      </c>
      <c r="B143" s="7">
        <v>43780</v>
      </c>
      <c r="C143" t="s">
        <v>317</v>
      </c>
      <c r="D143" t="s">
        <v>113</v>
      </c>
      <c r="E143" t="s">
        <v>318</v>
      </c>
      <c r="F143" t="s">
        <v>152</v>
      </c>
      <c r="G143" t="s">
        <v>310</v>
      </c>
    </row>
    <row r="144" spans="1:7" x14ac:dyDescent="0.2">
      <c r="A144">
        <v>3</v>
      </c>
      <c r="B144" s="7">
        <v>43780</v>
      </c>
      <c r="C144" t="s">
        <v>338</v>
      </c>
      <c r="D144" t="s">
        <v>73</v>
      </c>
      <c r="E144" t="s">
        <v>292</v>
      </c>
      <c r="F144" t="s">
        <v>33</v>
      </c>
      <c r="G144" t="s">
        <v>332</v>
      </c>
    </row>
    <row r="145" spans="1:7" x14ac:dyDescent="0.2">
      <c r="A145">
        <v>3</v>
      </c>
      <c r="B145" s="7">
        <v>43780</v>
      </c>
      <c r="C145" t="s">
        <v>334</v>
      </c>
      <c r="D145" t="s">
        <v>59</v>
      </c>
      <c r="E145" t="s">
        <v>335</v>
      </c>
      <c r="F145" t="s">
        <v>81</v>
      </c>
      <c r="G145" t="s">
        <v>321</v>
      </c>
    </row>
    <row r="146" spans="1:7" x14ac:dyDescent="0.2">
      <c r="A146">
        <v>3</v>
      </c>
      <c r="B146" s="7">
        <v>43780</v>
      </c>
      <c r="C146" t="s">
        <v>293</v>
      </c>
      <c r="D146" t="s">
        <v>35</v>
      </c>
      <c r="E146" t="s">
        <v>294</v>
      </c>
      <c r="F146" t="s">
        <v>62</v>
      </c>
      <c r="G146" t="s">
        <v>291</v>
      </c>
    </row>
    <row r="147" spans="1:7" x14ac:dyDescent="0.2">
      <c r="A147">
        <v>3</v>
      </c>
      <c r="B147" s="7">
        <v>43781</v>
      </c>
      <c r="C147" t="s">
        <v>299</v>
      </c>
      <c r="D147" t="s">
        <v>75</v>
      </c>
      <c r="E147" t="s">
        <v>300</v>
      </c>
      <c r="F147" t="s">
        <v>94</v>
      </c>
      <c r="G147" t="s">
        <v>322</v>
      </c>
    </row>
    <row r="148" spans="1:7" x14ac:dyDescent="0.2">
      <c r="A148">
        <v>3</v>
      </c>
      <c r="B148" s="7">
        <v>43781</v>
      </c>
      <c r="C148" t="s">
        <v>311</v>
      </c>
      <c r="D148" t="s">
        <v>57</v>
      </c>
      <c r="E148" t="s">
        <v>312</v>
      </c>
      <c r="F148" t="s">
        <v>66</v>
      </c>
      <c r="G148" t="s">
        <v>304</v>
      </c>
    </row>
    <row r="149" spans="1:7" x14ac:dyDescent="0.2">
      <c r="A149">
        <v>3</v>
      </c>
      <c r="B149" s="7">
        <v>43781</v>
      </c>
      <c r="C149" t="s">
        <v>308</v>
      </c>
      <c r="D149" t="s">
        <v>53</v>
      </c>
      <c r="E149" t="s">
        <v>309</v>
      </c>
      <c r="F149" t="s">
        <v>55</v>
      </c>
      <c r="G149" t="s">
        <v>301</v>
      </c>
    </row>
    <row r="150" spans="1:7" x14ac:dyDescent="0.2">
      <c r="A150">
        <v>3</v>
      </c>
      <c r="B150" s="7">
        <v>43781</v>
      </c>
      <c r="C150" t="s">
        <v>346</v>
      </c>
      <c r="D150" t="s">
        <v>88</v>
      </c>
      <c r="E150" t="s">
        <v>298</v>
      </c>
      <c r="F150" t="s">
        <v>106</v>
      </c>
      <c r="G150" t="s">
        <v>319</v>
      </c>
    </row>
    <row r="151" spans="1:7" x14ac:dyDescent="0.2">
      <c r="A151">
        <v>3</v>
      </c>
      <c r="B151" s="7">
        <v>43781</v>
      </c>
      <c r="C151" t="s">
        <v>340</v>
      </c>
      <c r="D151" t="s">
        <v>86</v>
      </c>
      <c r="E151" t="s">
        <v>328</v>
      </c>
      <c r="F151" t="s">
        <v>51</v>
      </c>
      <c r="G151" t="s">
        <v>330</v>
      </c>
    </row>
    <row r="152" spans="1:7" x14ac:dyDescent="0.2">
      <c r="A152">
        <v>3</v>
      </c>
      <c r="B152" s="7">
        <v>43781</v>
      </c>
      <c r="C152" t="s">
        <v>323</v>
      </c>
      <c r="D152" t="s">
        <v>69</v>
      </c>
      <c r="E152" t="s">
        <v>324</v>
      </c>
      <c r="F152" t="s">
        <v>42</v>
      </c>
      <c r="G152" t="s">
        <v>295</v>
      </c>
    </row>
    <row r="153" spans="1:7" x14ac:dyDescent="0.2">
      <c r="A153">
        <v>3</v>
      </c>
      <c r="B153" s="7">
        <v>43781</v>
      </c>
      <c r="C153" t="s">
        <v>320</v>
      </c>
      <c r="D153" t="s">
        <v>81</v>
      </c>
      <c r="E153" t="s">
        <v>321</v>
      </c>
      <c r="F153" t="s">
        <v>49</v>
      </c>
      <c r="G153" t="s">
        <v>306</v>
      </c>
    </row>
    <row r="154" spans="1:7" x14ac:dyDescent="0.2">
      <c r="A154">
        <v>3</v>
      </c>
      <c r="B154" s="7">
        <v>43781</v>
      </c>
      <c r="C154" t="s">
        <v>341</v>
      </c>
      <c r="D154" t="s">
        <v>119</v>
      </c>
      <c r="E154" t="s">
        <v>325</v>
      </c>
      <c r="F154" t="s">
        <v>37</v>
      </c>
      <c r="G154" t="s">
        <v>327</v>
      </c>
    </row>
    <row r="155" spans="1:7" x14ac:dyDescent="0.2">
      <c r="A155">
        <v>3</v>
      </c>
      <c r="B155" s="7">
        <v>43782</v>
      </c>
      <c r="C155" t="s">
        <v>296</v>
      </c>
      <c r="D155" t="s">
        <v>96</v>
      </c>
      <c r="E155" t="s">
        <v>297</v>
      </c>
      <c r="F155" t="s">
        <v>152</v>
      </c>
      <c r="G155" t="s">
        <v>310</v>
      </c>
    </row>
    <row r="156" spans="1:7" x14ac:dyDescent="0.2">
      <c r="A156">
        <v>3</v>
      </c>
      <c r="B156" s="7">
        <v>43782</v>
      </c>
      <c r="C156" t="s">
        <v>302</v>
      </c>
      <c r="D156" t="s">
        <v>78</v>
      </c>
      <c r="E156" t="s">
        <v>303</v>
      </c>
      <c r="F156" t="s">
        <v>57</v>
      </c>
      <c r="G156" t="s">
        <v>312</v>
      </c>
    </row>
    <row r="157" spans="1:7" x14ac:dyDescent="0.2">
      <c r="A157">
        <v>3</v>
      </c>
      <c r="B157" s="7">
        <v>43782</v>
      </c>
      <c r="C157" t="s">
        <v>336</v>
      </c>
      <c r="D157" t="s">
        <v>47</v>
      </c>
      <c r="E157" t="s">
        <v>313</v>
      </c>
      <c r="F157" t="s">
        <v>64</v>
      </c>
      <c r="G157" t="s">
        <v>316</v>
      </c>
    </row>
    <row r="158" spans="1:7" x14ac:dyDescent="0.2">
      <c r="A158">
        <v>3</v>
      </c>
      <c r="B158" s="7">
        <v>43782</v>
      </c>
      <c r="C158" t="s">
        <v>331</v>
      </c>
      <c r="D158" t="s">
        <v>33</v>
      </c>
      <c r="E158" t="s">
        <v>332</v>
      </c>
      <c r="F158" t="s">
        <v>35</v>
      </c>
      <c r="G158" t="s">
        <v>294</v>
      </c>
    </row>
    <row r="159" spans="1:7" x14ac:dyDescent="0.2">
      <c r="A159">
        <v>3</v>
      </c>
      <c r="B159" s="7">
        <v>43782</v>
      </c>
      <c r="C159" t="s">
        <v>347</v>
      </c>
      <c r="D159" t="s">
        <v>44</v>
      </c>
      <c r="E159" t="s">
        <v>307</v>
      </c>
      <c r="F159" t="s">
        <v>113</v>
      </c>
      <c r="G159" t="s">
        <v>318</v>
      </c>
    </row>
    <row r="160" spans="1:7" x14ac:dyDescent="0.2">
      <c r="A160">
        <v>3</v>
      </c>
      <c r="B160" s="7">
        <v>43782</v>
      </c>
      <c r="C160" t="s">
        <v>293</v>
      </c>
      <c r="D160" t="s">
        <v>42</v>
      </c>
      <c r="E160" t="s">
        <v>295</v>
      </c>
      <c r="F160" t="s">
        <v>59</v>
      </c>
      <c r="G160" t="s">
        <v>335</v>
      </c>
    </row>
    <row r="161" spans="1:7" x14ac:dyDescent="0.2">
      <c r="A161">
        <v>3</v>
      </c>
      <c r="B161" s="7">
        <v>43782</v>
      </c>
      <c r="C161" t="s">
        <v>326</v>
      </c>
      <c r="D161" t="s">
        <v>37</v>
      </c>
      <c r="E161" t="s">
        <v>327</v>
      </c>
      <c r="F161" t="s">
        <v>62</v>
      </c>
      <c r="G161" t="s">
        <v>291</v>
      </c>
    </row>
    <row r="162" spans="1:7" x14ac:dyDescent="0.2">
      <c r="A162">
        <v>3</v>
      </c>
      <c r="B162" s="7">
        <v>43783</v>
      </c>
      <c r="C162" t="s">
        <v>345</v>
      </c>
      <c r="D162" t="s">
        <v>66</v>
      </c>
      <c r="E162" t="s">
        <v>304</v>
      </c>
      <c r="F162" t="s">
        <v>53</v>
      </c>
      <c r="G162" t="s">
        <v>309</v>
      </c>
    </row>
    <row r="163" spans="1:7" x14ac:dyDescent="0.2">
      <c r="A163">
        <v>4</v>
      </c>
      <c r="B163" s="7">
        <v>43783</v>
      </c>
      <c r="C163" t="s">
        <v>344</v>
      </c>
      <c r="D163" t="s">
        <v>106</v>
      </c>
      <c r="E163" t="s">
        <v>319</v>
      </c>
      <c r="F163" t="s">
        <v>39</v>
      </c>
      <c r="G163" t="s">
        <v>315</v>
      </c>
    </row>
    <row r="164" spans="1:7" x14ac:dyDescent="0.2">
      <c r="A164">
        <v>4</v>
      </c>
      <c r="B164" s="7">
        <v>43783</v>
      </c>
      <c r="C164" t="s">
        <v>342</v>
      </c>
      <c r="D164" t="s">
        <v>71</v>
      </c>
      <c r="E164" t="s">
        <v>333</v>
      </c>
      <c r="F164" t="s">
        <v>88</v>
      </c>
      <c r="G164" t="s">
        <v>298</v>
      </c>
    </row>
    <row r="165" spans="1:7" x14ac:dyDescent="0.2">
      <c r="A165">
        <v>4</v>
      </c>
      <c r="B165" s="7">
        <v>43783</v>
      </c>
      <c r="C165" t="s">
        <v>338</v>
      </c>
      <c r="D165" t="s">
        <v>73</v>
      </c>
      <c r="E165" t="s">
        <v>292</v>
      </c>
      <c r="F165" t="s">
        <v>35</v>
      </c>
      <c r="G165" t="s">
        <v>294</v>
      </c>
    </row>
    <row r="166" spans="1:7" x14ac:dyDescent="0.2">
      <c r="A166">
        <v>4</v>
      </c>
      <c r="B166" s="7">
        <v>43783</v>
      </c>
      <c r="C166" t="s">
        <v>323</v>
      </c>
      <c r="D166" t="s">
        <v>69</v>
      </c>
      <c r="E166" t="s">
        <v>324</v>
      </c>
      <c r="F166" t="s">
        <v>51</v>
      </c>
      <c r="G166" t="s">
        <v>330</v>
      </c>
    </row>
    <row r="167" spans="1:7" x14ac:dyDescent="0.2">
      <c r="A167">
        <v>4</v>
      </c>
      <c r="B167" s="7">
        <v>43783</v>
      </c>
      <c r="C167" t="s">
        <v>340</v>
      </c>
      <c r="D167" t="s">
        <v>86</v>
      </c>
      <c r="E167" t="s">
        <v>328</v>
      </c>
      <c r="F167" t="s">
        <v>49</v>
      </c>
      <c r="G167" t="s">
        <v>306</v>
      </c>
    </row>
    <row r="168" spans="1:7" x14ac:dyDescent="0.2">
      <c r="A168">
        <v>4</v>
      </c>
      <c r="B168" s="7">
        <v>43784</v>
      </c>
      <c r="C168" t="s">
        <v>296</v>
      </c>
      <c r="D168" t="s">
        <v>96</v>
      </c>
      <c r="E168" t="s">
        <v>297</v>
      </c>
      <c r="F168" t="s">
        <v>55</v>
      </c>
      <c r="G168" t="s">
        <v>301</v>
      </c>
    </row>
    <row r="169" spans="1:7" x14ac:dyDescent="0.2">
      <c r="A169">
        <v>4</v>
      </c>
      <c r="B169" s="7">
        <v>43784</v>
      </c>
      <c r="C169" t="s">
        <v>302</v>
      </c>
      <c r="D169" t="s">
        <v>78</v>
      </c>
      <c r="E169" t="s">
        <v>303</v>
      </c>
      <c r="F169" t="s">
        <v>113</v>
      </c>
      <c r="G169" t="s">
        <v>318</v>
      </c>
    </row>
    <row r="170" spans="1:7" x14ac:dyDescent="0.2">
      <c r="A170">
        <v>4</v>
      </c>
      <c r="B170" s="7">
        <v>43784</v>
      </c>
      <c r="C170" t="s">
        <v>331</v>
      </c>
      <c r="D170" t="s">
        <v>33</v>
      </c>
      <c r="E170" t="s">
        <v>332</v>
      </c>
      <c r="F170" t="s">
        <v>75</v>
      </c>
      <c r="G170" t="s">
        <v>300</v>
      </c>
    </row>
    <row r="171" spans="1:7" x14ac:dyDescent="0.2">
      <c r="A171">
        <v>4</v>
      </c>
      <c r="B171" s="7">
        <v>43784</v>
      </c>
      <c r="C171" t="s">
        <v>337</v>
      </c>
      <c r="D171" t="s">
        <v>152</v>
      </c>
      <c r="E171" t="s">
        <v>310</v>
      </c>
      <c r="F171" t="s">
        <v>81</v>
      </c>
      <c r="G171" t="s">
        <v>321</v>
      </c>
    </row>
    <row r="172" spans="1:7" x14ac:dyDescent="0.2">
      <c r="A172">
        <v>4</v>
      </c>
      <c r="B172" s="7">
        <v>43784</v>
      </c>
      <c r="C172" t="s">
        <v>347</v>
      </c>
      <c r="D172" t="s">
        <v>44</v>
      </c>
      <c r="E172" t="s">
        <v>307</v>
      </c>
      <c r="F172" t="s">
        <v>64</v>
      </c>
      <c r="G172" t="s">
        <v>316</v>
      </c>
    </row>
    <row r="173" spans="1:7" x14ac:dyDescent="0.2">
      <c r="A173">
        <v>4</v>
      </c>
      <c r="B173" s="7">
        <v>43784</v>
      </c>
      <c r="C173" t="s">
        <v>339</v>
      </c>
      <c r="D173" t="s">
        <v>94</v>
      </c>
      <c r="E173" t="s">
        <v>322</v>
      </c>
      <c r="F173" t="s">
        <v>57</v>
      </c>
      <c r="G173" t="s">
        <v>312</v>
      </c>
    </row>
    <row r="174" spans="1:7" x14ac:dyDescent="0.2">
      <c r="A174">
        <v>4</v>
      </c>
      <c r="B174" s="7">
        <v>43784</v>
      </c>
      <c r="C174" t="s">
        <v>334</v>
      </c>
      <c r="D174" t="s">
        <v>59</v>
      </c>
      <c r="E174" t="s">
        <v>335</v>
      </c>
      <c r="F174" t="s">
        <v>47</v>
      </c>
      <c r="G174" t="s">
        <v>313</v>
      </c>
    </row>
    <row r="175" spans="1:7" x14ac:dyDescent="0.2">
      <c r="A175">
        <v>4</v>
      </c>
      <c r="B175" s="7">
        <v>43784</v>
      </c>
      <c r="C175" t="s">
        <v>293</v>
      </c>
      <c r="D175" t="s">
        <v>42</v>
      </c>
      <c r="E175" t="s">
        <v>295</v>
      </c>
      <c r="F175" t="s">
        <v>119</v>
      </c>
      <c r="G175" t="s">
        <v>325</v>
      </c>
    </row>
    <row r="176" spans="1:7" x14ac:dyDescent="0.2">
      <c r="A176">
        <v>4</v>
      </c>
      <c r="B176" s="7">
        <v>43785</v>
      </c>
      <c r="C176" t="s">
        <v>346</v>
      </c>
      <c r="D176" t="s">
        <v>88</v>
      </c>
      <c r="E176" t="s">
        <v>298</v>
      </c>
      <c r="F176" t="s">
        <v>49</v>
      </c>
      <c r="G176" t="s">
        <v>306</v>
      </c>
    </row>
    <row r="177" spans="1:7" x14ac:dyDescent="0.2">
      <c r="A177">
        <v>4</v>
      </c>
      <c r="B177" s="7">
        <v>43785</v>
      </c>
      <c r="C177" t="s">
        <v>299</v>
      </c>
      <c r="D177" t="s">
        <v>75</v>
      </c>
      <c r="E177" t="s">
        <v>300</v>
      </c>
      <c r="F177" t="s">
        <v>71</v>
      </c>
      <c r="G177" t="s">
        <v>333</v>
      </c>
    </row>
    <row r="178" spans="1:7" x14ac:dyDescent="0.2">
      <c r="A178">
        <v>4</v>
      </c>
      <c r="B178" s="7">
        <v>43785</v>
      </c>
      <c r="C178" t="s">
        <v>344</v>
      </c>
      <c r="D178" t="s">
        <v>106</v>
      </c>
      <c r="E178" t="s">
        <v>319</v>
      </c>
      <c r="F178" t="s">
        <v>96</v>
      </c>
      <c r="G178" t="s">
        <v>297</v>
      </c>
    </row>
    <row r="179" spans="1:7" x14ac:dyDescent="0.2">
      <c r="A179">
        <v>4</v>
      </c>
      <c r="B179" s="7">
        <v>43785</v>
      </c>
      <c r="C179" t="s">
        <v>308</v>
      </c>
      <c r="D179" t="s">
        <v>53</v>
      </c>
      <c r="E179" t="s">
        <v>309</v>
      </c>
      <c r="F179" t="s">
        <v>73</v>
      </c>
      <c r="G179" t="s">
        <v>292</v>
      </c>
    </row>
    <row r="180" spans="1:7" x14ac:dyDescent="0.2">
      <c r="A180">
        <v>4</v>
      </c>
      <c r="B180" s="7">
        <v>43785</v>
      </c>
      <c r="C180" t="s">
        <v>347</v>
      </c>
      <c r="D180" t="s">
        <v>44</v>
      </c>
      <c r="E180" t="s">
        <v>307</v>
      </c>
      <c r="F180" t="s">
        <v>33</v>
      </c>
      <c r="G180" t="s">
        <v>332</v>
      </c>
    </row>
    <row r="181" spans="1:7" x14ac:dyDescent="0.2">
      <c r="A181">
        <v>4</v>
      </c>
      <c r="B181" s="7">
        <v>43785</v>
      </c>
      <c r="C181" t="s">
        <v>314</v>
      </c>
      <c r="D181" t="s">
        <v>39</v>
      </c>
      <c r="E181" t="s">
        <v>315</v>
      </c>
      <c r="F181" t="s">
        <v>62</v>
      </c>
      <c r="G181" t="s">
        <v>291</v>
      </c>
    </row>
    <row r="182" spans="1:7" x14ac:dyDescent="0.2">
      <c r="A182">
        <v>4</v>
      </c>
      <c r="B182" s="7">
        <v>43785</v>
      </c>
      <c r="C182" t="s">
        <v>317</v>
      </c>
      <c r="D182" t="s">
        <v>113</v>
      </c>
      <c r="E182" t="s">
        <v>318</v>
      </c>
      <c r="F182" t="s">
        <v>37</v>
      </c>
      <c r="G182" t="s">
        <v>327</v>
      </c>
    </row>
    <row r="183" spans="1:7" x14ac:dyDescent="0.2">
      <c r="A183">
        <v>4</v>
      </c>
      <c r="B183" s="7">
        <v>43785</v>
      </c>
      <c r="C183" t="s">
        <v>293</v>
      </c>
      <c r="D183" t="s">
        <v>35</v>
      </c>
      <c r="E183" t="s">
        <v>294</v>
      </c>
      <c r="F183" t="s">
        <v>51</v>
      </c>
      <c r="G183" t="s">
        <v>330</v>
      </c>
    </row>
    <row r="184" spans="1:7" x14ac:dyDescent="0.2">
      <c r="A184">
        <v>4</v>
      </c>
      <c r="B184" s="7">
        <v>43786</v>
      </c>
      <c r="C184" t="s">
        <v>345</v>
      </c>
      <c r="D184" t="s">
        <v>66</v>
      </c>
      <c r="E184" t="s">
        <v>304</v>
      </c>
      <c r="F184" t="s">
        <v>57</v>
      </c>
      <c r="G184" t="s">
        <v>312</v>
      </c>
    </row>
    <row r="185" spans="1:7" x14ac:dyDescent="0.2">
      <c r="A185">
        <v>4</v>
      </c>
      <c r="B185" s="7">
        <v>43786</v>
      </c>
      <c r="C185" t="s">
        <v>341</v>
      </c>
      <c r="D185" t="s">
        <v>119</v>
      </c>
      <c r="E185" t="s">
        <v>325</v>
      </c>
      <c r="F185" t="s">
        <v>47</v>
      </c>
      <c r="G185" t="s">
        <v>313</v>
      </c>
    </row>
    <row r="186" spans="1:7" x14ac:dyDescent="0.2">
      <c r="A186">
        <v>4</v>
      </c>
      <c r="B186" s="7">
        <v>43786</v>
      </c>
      <c r="C186" t="s">
        <v>302</v>
      </c>
      <c r="D186" t="s">
        <v>78</v>
      </c>
      <c r="E186" t="s">
        <v>303</v>
      </c>
      <c r="F186" t="s">
        <v>64</v>
      </c>
      <c r="G186" t="s">
        <v>316</v>
      </c>
    </row>
    <row r="187" spans="1:7" x14ac:dyDescent="0.2">
      <c r="A187">
        <v>4</v>
      </c>
      <c r="B187" s="7">
        <v>43786</v>
      </c>
      <c r="C187" t="s">
        <v>337</v>
      </c>
      <c r="D187" t="s">
        <v>152</v>
      </c>
      <c r="E187" t="s">
        <v>310</v>
      </c>
      <c r="F187" t="s">
        <v>86</v>
      </c>
      <c r="G187" t="s">
        <v>328</v>
      </c>
    </row>
    <row r="188" spans="1:7" x14ac:dyDescent="0.2">
      <c r="A188">
        <v>4</v>
      </c>
      <c r="B188" s="7">
        <v>43786</v>
      </c>
      <c r="C188" t="s">
        <v>338</v>
      </c>
      <c r="D188" t="s">
        <v>73</v>
      </c>
      <c r="E188" t="s">
        <v>292</v>
      </c>
      <c r="F188" t="s">
        <v>59</v>
      </c>
      <c r="G188" t="s">
        <v>335</v>
      </c>
    </row>
    <row r="189" spans="1:7" x14ac:dyDescent="0.2">
      <c r="A189">
        <v>4</v>
      </c>
      <c r="B189" s="7">
        <v>43786</v>
      </c>
      <c r="C189" t="s">
        <v>293</v>
      </c>
      <c r="D189" t="s">
        <v>42</v>
      </c>
      <c r="E189" t="s">
        <v>295</v>
      </c>
      <c r="F189" t="s">
        <v>51</v>
      </c>
      <c r="G189" t="s">
        <v>330</v>
      </c>
    </row>
    <row r="190" spans="1:7" x14ac:dyDescent="0.2">
      <c r="A190">
        <v>4</v>
      </c>
      <c r="B190" s="7">
        <v>43787</v>
      </c>
      <c r="C190" t="s">
        <v>344</v>
      </c>
      <c r="D190" t="s">
        <v>106</v>
      </c>
      <c r="E190" t="s">
        <v>319</v>
      </c>
      <c r="F190" t="s">
        <v>66</v>
      </c>
      <c r="G190" t="s">
        <v>304</v>
      </c>
    </row>
    <row r="191" spans="1:7" x14ac:dyDescent="0.2">
      <c r="A191">
        <v>4</v>
      </c>
      <c r="B191" s="7">
        <v>43787</v>
      </c>
      <c r="C191" t="s">
        <v>305</v>
      </c>
      <c r="D191" t="s">
        <v>49</v>
      </c>
      <c r="E191" t="s">
        <v>306</v>
      </c>
      <c r="F191" t="s">
        <v>75</v>
      </c>
      <c r="G191" t="s">
        <v>300</v>
      </c>
    </row>
    <row r="192" spans="1:7" x14ac:dyDescent="0.2">
      <c r="A192">
        <v>4</v>
      </c>
      <c r="B192" s="7">
        <v>43787</v>
      </c>
      <c r="C192" t="s">
        <v>290</v>
      </c>
      <c r="D192" t="s">
        <v>62</v>
      </c>
      <c r="E192" t="s">
        <v>291</v>
      </c>
      <c r="F192" t="s">
        <v>96</v>
      </c>
      <c r="G192" t="s">
        <v>297</v>
      </c>
    </row>
    <row r="193" spans="1:7" x14ac:dyDescent="0.2">
      <c r="A193">
        <v>4</v>
      </c>
      <c r="B193" s="7">
        <v>43787</v>
      </c>
      <c r="C193" t="s">
        <v>346</v>
      </c>
      <c r="D193" t="s">
        <v>88</v>
      </c>
      <c r="E193" t="s">
        <v>298</v>
      </c>
      <c r="F193" t="s">
        <v>71</v>
      </c>
      <c r="G193" t="s">
        <v>333</v>
      </c>
    </row>
    <row r="194" spans="1:7" x14ac:dyDescent="0.2">
      <c r="A194">
        <v>4</v>
      </c>
      <c r="B194" s="7">
        <v>43787</v>
      </c>
      <c r="C194" t="s">
        <v>331</v>
      </c>
      <c r="D194" t="s">
        <v>33</v>
      </c>
      <c r="E194" t="s">
        <v>332</v>
      </c>
      <c r="F194" t="s">
        <v>37</v>
      </c>
      <c r="G194" t="s">
        <v>327</v>
      </c>
    </row>
    <row r="195" spans="1:7" x14ac:dyDescent="0.2">
      <c r="A195">
        <v>4</v>
      </c>
      <c r="B195" s="7">
        <v>43787</v>
      </c>
      <c r="C195" t="s">
        <v>314</v>
      </c>
      <c r="D195" t="s">
        <v>39</v>
      </c>
      <c r="E195" t="s">
        <v>315</v>
      </c>
      <c r="F195" t="s">
        <v>113</v>
      </c>
      <c r="G195" t="s">
        <v>318</v>
      </c>
    </row>
    <row r="196" spans="1:7" x14ac:dyDescent="0.2">
      <c r="A196">
        <v>4</v>
      </c>
      <c r="B196" s="7">
        <v>43787</v>
      </c>
      <c r="C196" t="s">
        <v>323</v>
      </c>
      <c r="D196" t="s">
        <v>69</v>
      </c>
      <c r="E196" t="s">
        <v>324</v>
      </c>
      <c r="F196" t="s">
        <v>47</v>
      </c>
      <c r="G196" t="s">
        <v>313</v>
      </c>
    </row>
    <row r="197" spans="1:7" x14ac:dyDescent="0.2">
      <c r="A197">
        <v>4</v>
      </c>
      <c r="B197" s="7">
        <v>43787</v>
      </c>
      <c r="C197" t="s">
        <v>320</v>
      </c>
      <c r="D197" t="s">
        <v>81</v>
      </c>
      <c r="E197" t="s">
        <v>321</v>
      </c>
      <c r="F197" t="s">
        <v>44</v>
      </c>
      <c r="G197" t="s">
        <v>307</v>
      </c>
    </row>
    <row r="198" spans="1:7" x14ac:dyDescent="0.2">
      <c r="A198">
        <v>4</v>
      </c>
      <c r="B198" s="7">
        <v>43787</v>
      </c>
      <c r="C198" t="s">
        <v>293</v>
      </c>
      <c r="D198" t="s">
        <v>35</v>
      </c>
      <c r="E198" t="s">
        <v>294</v>
      </c>
      <c r="F198" t="s">
        <v>94</v>
      </c>
      <c r="G198" t="s">
        <v>322</v>
      </c>
    </row>
    <row r="199" spans="1:7" x14ac:dyDescent="0.2">
      <c r="A199">
        <v>4</v>
      </c>
      <c r="B199" s="7">
        <v>43788</v>
      </c>
      <c r="C199" t="s">
        <v>337</v>
      </c>
      <c r="D199" t="s">
        <v>152</v>
      </c>
      <c r="E199" t="s">
        <v>310</v>
      </c>
      <c r="F199" t="s">
        <v>59</v>
      </c>
      <c r="G199" t="s">
        <v>335</v>
      </c>
    </row>
    <row r="200" spans="1:7" x14ac:dyDescent="0.2">
      <c r="A200">
        <v>4</v>
      </c>
      <c r="B200" s="7">
        <v>43788</v>
      </c>
      <c r="C200" t="s">
        <v>338</v>
      </c>
      <c r="D200" t="s">
        <v>73</v>
      </c>
      <c r="E200" t="s">
        <v>292</v>
      </c>
      <c r="F200" t="s">
        <v>37</v>
      </c>
      <c r="G200" t="s">
        <v>327</v>
      </c>
    </row>
    <row r="201" spans="1:7" x14ac:dyDescent="0.2">
      <c r="A201">
        <v>4</v>
      </c>
      <c r="B201" s="7">
        <v>43788</v>
      </c>
      <c r="C201" t="s">
        <v>341</v>
      </c>
      <c r="D201" t="s">
        <v>119</v>
      </c>
      <c r="E201" t="s">
        <v>325</v>
      </c>
      <c r="F201" t="s">
        <v>69</v>
      </c>
      <c r="G201" t="s">
        <v>324</v>
      </c>
    </row>
    <row r="202" spans="1:7" x14ac:dyDescent="0.2">
      <c r="A202">
        <v>4</v>
      </c>
      <c r="B202" s="7">
        <v>43788</v>
      </c>
      <c r="C202" t="s">
        <v>293</v>
      </c>
      <c r="D202" t="s">
        <v>42</v>
      </c>
      <c r="E202" t="s">
        <v>295</v>
      </c>
      <c r="F202" t="s">
        <v>94</v>
      </c>
      <c r="G202" t="s">
        <v>322</v>
      </c>
    </row>
    <row r="203" spans="1:7" x14ac:dyDescent="0.2">
      <c r="A203">
        <v>4</v>
      </c>
      <c r="B203" s="7">
        <v>43789</v>
      </c>
      <c r="C203" t="s">
        <v>311</v>
      </c>
      <c r="D203" t="s">
        <v>57</v>
      </c>
      <c r="E203" t="s">
        <v>312</v>
      </c>
      <c r="F203" t="s">
        <v>106</v>
      </c>
      <c r="G203" t="s">
        <v>319</v>
      </c>
    </row>
    <row r="204" spans="1:7" x14ac:dyDescent="0.2">
      <c r="A204">
        <v>4</v>
      </c>
      <c r="B204" s="7">
        <v>43789</v>
      </c>
      <c r="C204" t="s">
        <v>348</v>
      </c>
      <c r="D204" t="s">
        <v>64</v>
      </c>
      <c r="E204" t="s">
        <v>316</v>
      </c>
      <c r="F204" t="s">
        <v>113</v>
      </c>
      <c r="G204" t="s">
        <v>318</v>
      </c>
    </row>
    <row r="205" spans="1:7" x14ac:dyDescent="0.2">
      <c r="A205">
        <v>4</v>
      </c>
      <c r="B205" s="7">
        <v>43789</v>
      </c>
      <c r="C205" t="s">
        <v>343</v>
      </c>
      <c r="D205" t="s">
        <v>51</v>
      </c>
      <c r="E205" t="s">
        <v>330</v>
      </c>
      <c r="F205" t="s">
        <v>71</v>
      </c>
      <c r="G205" t="s">
        <v>333</v>
      </c>
    </row>
    <row r="206" spans="1:7" x14ac:dyDescent="0.2">
      <c r="A206">
        <v>4</v>
      </c>
      <c r="B206" s="7">
        <v>43789</v>
      </c>
      <c r="C206" t="s">
        <v>305</v>
      </c>
      <c r="D206" t="s">
        <v>49</v>
      </c>
      <c r="E206" t="s">
        <v>306</v>
      </c>
      <c r="F206" t="s">
        <v>96</v>
      </c>
      <c r="G206" t="s">
        <v>297</v>
      </c>
    </row>
    <row r="207" spans="1:7" x14ac:dyDescent="0.2">
      <c r="A207">
        <v>4</v>
      </c>
      <c r="B207" s="7">
        <v>43789</v>
      </c>
      <c r="C207" t="s">
        <v>308</v>
      </c>
      <c r="D207" t="s">
        <v>53</v>
      </c>
      <c r="E207" t="s">
        <v>309</v>
      </c>
      <c r="F207" t="s">
        <v>66</v>
      </c>
      <c r="G207" t="s">
        <v>304</v>
      </c>
    </row>
    <row r="208" spans="1:7" x14ac:dyDescent="0.2">
      <c r="A208">
        <v>4</v>
      </c>
      <c r="B208" s="7">
        <v>43789</v>
      </c>
      <c r="C208" t="s">
        <v>290</v>
      </c>
      <c r="D208" t="s">
        <v>62</v>
      </c>
      <c r="E208" t="s">
        <v>291</v>
      </c>
      <c r="F208" t="s">
        <v>78</v>
      </c>
      <c r="G208" t="s">
        <v>303</v>
      </c>
    </row>
    <row r="209" spans="1:7" x14ac:dyDescent="0.2">
      <c r="A209">
        <v>4</v>
      </c>
      <c r="B209" s="7">
        <v>43789</v>
      </c>
      <c r="C209" t="s">
        <v>314</v>
      </c>
      <c r="D209" t="s">
        <v>39</v>
      </c>
      <c r="E209" t="s">
        <v>315</v>
      </c>
      <c r="F209" t="s">
        <v>59</v>
      </c>
      <c r="G209" t="s">
        <v>335</v>
      </c>
    </row>
    <row r="210" spans="1:7" x14ac:dyDescent="0.2">
      <c r="A210">
        <v>4</v>
      </c>
      <c r="B210" s="7">
        <v>43789</v>
      </c>
      <c r="C210" t="s">
        <v>346</v>
      </c>
      <c r="D210" t="s">
        <v>88</v>
      </c>
      <c r="E210" t="s">
        <v>298</v>
      </c>
      <c r="F210" t="s">
        <v>55</v>
      </c>
      <c r="G210" t="s">
        <v>301</v>
      </c>
    </row>
    <row r="211" spans="1:7" x14ac:dyDescent="0.2">
      <c r="A211">
        <v>4</v>
      </c>
      <c r="B211" s="7">
        <v>43789</v>
      </c>
      <c r="C211" t="s">
        <v>347</v>
      </c>
      <c r="D211" t="s">
        <v>44</v>
      </c>
      <c r="E211" t="s">
        <v>307</v>
      </c>
      <c r="F211" t="s">
        <v>81</v>
      </c>
      <c r="G211" t="s">
        <v>321</v>
      </c>
    </row>
    <row r="212" spans="1:7" x14ac:dyDescent="0.2">
      <c r="A212">
        <v>4</v>
      </c>
      <c r="B212" s="7">
        <v>43789</v>
      </c>
      <c r="C212" t="s">
        <v>340</v>
      </c>
      <c r="D212" t="s">
        <v>86</v>
      </c>
      <c r="E212" t="s">
        <v>328</v>
      </c>
      <c r="F212" t="s">
        <v>33</v>
      </c>
      <c r="G212" t="s">
        <v>332</v>
      </c>
    </row>
    <row r="213" spans="1:7" x14ac:dyDescent="0.2">
      <c r="A213">
        <v>4</v>
      </c>
      <c r="B213" s="7">
        <v>43789</v>
      </c>
      <c r="C213" t="s">
        <v>293</v>
      </c>
      <c r="D213" t="s">
        <v>35</v>
      </c>
      <c r="E213" t="s">
        <v>294</v>
      </c>
      <c r="F213" t="s">
        <v>47</v>
      </c>
      <c r="G213" t="s">
        <v>313</v>
      </c>
    </row>
    <row r="214" spans="1:7" x14ac:dyDescent="0.2">
      <c r="A214">
        <v>5</v>
      </c>
      <c r="B214" s="7">
        <v>43790</v>
      </c>
      <c r="C214" t="s">
        <v>342</v>
      </c>
      <c r="D214" t="s">
        <v>71</v>
      </c>
      <c r="E214" t="s">
        <v>333</v>
      </c>
      <c r="F214" t="s">
        <v>37</v>
      </c>
      <c r="G214" t="s">
        <v>327</v>
      </c>
    </row>
    <row r="215" spans="1:7" x14ac:dyDescent="0.2">
      <c r="A215">
        <v>5</v>
      </c>
      <c r="B215" s="7">
        <v>43790</v>
      </c>
      <c r="C215" t="s">
        <v>323</v>
      </c>
      <c r="D215" t="s">
        <v>69</v>
      </c>
      <c r="E215" t="s">
        <v>324</v>
      </c>
      <c r="F215" t="s">
        <v>73</v>
      </c>
      <c r="G215" t="s">
        <v>292</v>
      </c>
    </row>
    <row r="216" spans="1:7" x14ac:dyDescent="0.2">
      <c r="A216">
        <v>5</v>
      </c>
      <c r="B216" s="7">
        <v>43791</v>
      </c>
      <c r="C216" t="s">
        <v>329</v>
      </c>
      <c r="D216" t="s">
        <v>55</v>
      </c>
      <c r="E216" t="s">
        <v>301</v>
      </c>
      <c r="F216" t="s">
        <v>51</v>
      </c>
      <c r="G216" t="s">
        <v>330</v>
      </c>
    </row>
    <row r="217" spans="1:7" x14ac:dyDescent="0.2">
      <c r="A217">
        <v>5</v>
      </c>
      <c r="B217" s="7">
        <v>43791</v>
      </c>
      <c r="C217" t="s">
        <v>348</v>
      </c>
      <c r="D217" t="s">
        <v>64</v>
      </c>
      <c r="E217" t="s">
        <v>316</v>
      </c>
      <c r="F217" t="s">
        <v>96</v>
      </c>
      <c r="G217" t="s">
        <v>297</v>
      </c>
    </row>
    <row r="218" spans="1:7" x14ac:dyDescent="0.2">
      <c r="A218">
        <v>5</v>
      </c>
      <c r="B218" s="7">
        <v>43791</v>
      </c>
      <c r="C218" t="s">
        <v>305</v>
      </c>
      <c r="D218" t="s">
        <v>49</v>
      </c>
      <c r="E218" t="s">
        <v>306</v>
      </c>
      <c r="F218" t="s">
        <v>119</v>
      </c>
      <c r="G218" t="s">
        <v>325</v>
      </c>
    </row>
    <row r="219" spans="1:7" x14ac:dyDescent="0.2">
      <c r="A219">
        <v>5</v>
      </c>
      <c r="B219" s="7">
        <v>43791</v>
      </c>
      <c r="C219" t="s">
        <v>311</v>
      </c>
      <c r="D219" t="s">
        <v>57</v>
      </c>
      <c r="E219" t="s">
        <v>312</v>
      </c>
      <c r="F219" t="s">
        <v>113</v>
      </c>
      <c r="G219" t="s">
        <v>318</v>
      </c>
    </row>
    <row r="220" spans="1:7" x14ac:dyDescent="0.2">
      <c r="A220">
        <v>5</v>
      </c>
      <c r="B220" s="7">
        <v>43791</v>
      </c>
      <c r="C220" t="s">
        <v>346</v>
      </c>
      <c r="D220" t="s">
        <v>88</v>
      </c>
      <c r="E220" t="s">
        <v>298</v>
      </c>
      <c r="F220" t="s">
        <v>53</v>
      </c>
      <c r="G220" t="s">
        <v>309</v>
      </c>
    </row>
    <row r="221" spans="1:7" x14ac:dyDescent="0.2">
      <c r="A221">
        <v>5</v>
      </c>
      <c r="B221" s="7">
        <v>43791</v>
      </c>
      <c r="C221" t="s">
        <v>339</v>
      </c>
      <c r="D221" t="s">
        <v>94</v>
      </c>
      <c r="E221" t="s">
        <v>322</v>
      </c>
      <c r="F221" t="s">
        <v>42</v>
      </c>
      <c r="G221" t="s">
        <v>295</v>
      </c>
    </row>
    <row r="222" spans="1:7" x14ac:dyDescent="0.2">
      <c r="A222">
        <v>5</v>
      </c>
      <c r="B222" s="7">
        <v>43791</v>
      </c>
      <c r="C222" t="s">
        <v>314</v>
      </c>
      <c r="D222" t="s">
        <v>39</v>
      </c>
      <c r="E222" t="s">
        <v>315</v>
      </c>
      <c r="F222" t="s">
        <v>66</v>
      </c>
      <c r="G222" t="s">
        <v>304</v>
      </c>
    </row>
    <row r="223" spans="1:7" x14ac:dyDescent="0.2">
      <c r="A223">
        <v>5</v>
      </c>
      <c r="B223" s="7">
        <v>43791</v>
      </c>
      <c r="C223" t="s">
        <v>340</v>
      </c>
      <c r="D223" t="s">
        <v>86</v>
      </c>
      <c r="E223" t="s">
        <v>328</v>
      </c>
      <c r="F223" t="s">
        <v>47</v>
      </c>
      <c r="G223" t="s">
        <v>313</v>
      </c>
    </row>
    <row r="224" spans="1:7" x14ac:dyDescent="0.2">
      <c r="A224">
        <v>5</v>
      </c>
      <c r="B224" s="7">
        <v>43791</v>
      </c>
      <c r="C224" t="s">
        <v>320</v>
      </c>
      <c r="D224" t="s">
        <v>81</v>
      </c>
      <c r="E224" t="s">
        <v>321</v>
      </c>
      <c r="F224" t="s">
        <v>59</v>
      </c>
      <c r="G224" t="s">
        <v>335</v>
      </c>
    </row>
    <row r="225" spans="1:7" x14ac:dyDescent="0.2">
      <c r="A225">
        <v>5</v>
      </c>
      <c r="B225" s="7">
        <v>43791</v>
      </c>
      <c r="C225" t="s">
        <v>293</v>
      </c>
      <c r="D225" t="s">
        <v>35</v>
      </c>
      <c r="E225" t="s">
        <v>294</v>
      </c>
      <c r="F225" t="s">
        <v>33</v>
      </c>
      <c r="G225" t="s">
        <v>332</v>
      </c>
    </row>
    <row r="226" spans="1:7" x14ac:dyDescent="0.2">
      <c r="A226">
        <v>5</v>
      </c>
      <c r="B226" s="7">
        <v>43792</v>
      </c>
      <c r="C226" t="s">
        <v>347</v>
      </c>
      <c r="D226" t="s">
        <v>44</v>
      </c>
      <c r="E226" t="s">
        <v>307</v>
      </c>
      <c r="F226" t="s">
        <v>69</v>
      </c>
      <c r="G226" t="s">
        <v>324</v>
      </c>
    </row>
    <row r="227" spans="1:7" x14ac:dyDescent="0.2">
      <c r="A227">
        <v>5</v>
      </c>
      <c r="B227" s="7">
        <v>43792</v>
      </c>
      <c r="C227" t="s">
        <v>296</v>
      </c>
      <c r="D227" t="s">
        <v>96</v>
      </c>
      <c r="E227" t="s">
        <v>297</v>
      </c>
      <c r="F227" t="s">
        <v>88</v>
      </c>
      <c r="G227" t="s">
        <v>298</v>
      </c>
    </row>
    <row r="228" spans="1:7" x14ac:dyDescent="0.2">
      <c r="A228">
        <v>5</v>
      </c>
      <c r="B228" s="7">
        <v>43792</v>
      </c>
      <c r="C228" t="s">
        <v>299</v>
      </c>
      <c r="D228" t="s">
        <v>75</v>
      </c>
      <c r="E228" t="s">
        <v>300</v>
      </c>
      <c r="F228" t="s">
        <v>78</v>
      </c>
      <c r="G228" t="s">
        <v>303</v>
      </c>
    </row>
    <row r="229" spans="1:7" x14ac:dyDescent="0.2">
      <c r="A229">
        <v>5</v>
      </c>
      <c r="B229" s="7">
        <v>43792</v>
      </c>
      <c r="C229" t="s">
        <v>343</v>
      </c>
      <c r="D229" t="s">
        <v>51</v>
      </c>
      <c r="E229" t="s">
        <v>330</v>
      </c>
      <c r="F229" t="s">
        <v>62</v>
      </c>
      <c r="G229" t="s">
        <v>291</v>
      </c>
    </row>
    <row r="230" spans="1:7" x14ac:dyDescent="0.2">
      <c r="A230">
        <v>5</v>
      </c>
      <c r="B230" s="7">
        <v>43792</v>
      </c>
      <c r="C230" t="s">
        <v>344</v>
      </c>
      <c r="D230" t="s">
        <v>106</v>
      </c>
      <c r="E230" t="s">
        <v>319</v>
      </c>
      <c r="F230" t="s">
        <v>113</v>
      </c>
      <c r="G230" t="s">
        <v>318</v>
      </c>
    </row>
    <row r="231" spans="1:7" x14ac:dyDescent="0.2">
      <c r="A231">
        <v>5</v>
      </c>
      <c r="B231" s="7">
        <v>43792</v>
      </c>
      <c r="C231" t="s">
        <v>311</v>
      </c>
      <c r="D231" t="s">
        <v>57</v>
      </c>
      <c r="E231" t="s">
        <v>312</v>
      </c>
      <c r="F231" t="s">
        <v>53</v>
      </c>
      <c r="G231" t="s">
        <v>309</v>
      </c>
    </row>
    <row r="232" spans="1:7" x14ac:dyDescent="0.2">
      <c r="A232">
        <v>5</v>
      </c>
      <c r="B232" s="7">
        <v>43792</v>
      </c>
      <c r="C232" t="s">
        <v>345</v>
      </c>
      <c r="D232" t="s">
        <v>66</v>
      </c>
      <c r="E232" t="s">
        <v>304</v>
      </c>
      <c r="F232" t="s">
        <v>37</v>
      </c>
      <c r="G232" t="s">
        <v>327</v>
      </c>
    </row>
    <row r="233" spans="1:7" x14ac:dyDescent="0.2">
      <c r="A233">
        <v>5</v>
      </c>
      <c r="B233" s="7">
        <v>43792</v>
      </c>
      <c r="C233" t="s">
        <v>337</v>
      </c>
      <c r="D233" t="s">
        <v>152</v>
      </c>
      <c r="E233" t="s">
        <v>310</v>
      </c>
      <c r="F233" t="s">
        <v>42</v>
      </c>
      <c r="G233" t="s">
        <v>295</v>
      </c>
    </row>
    <row r="234" spans="1:7" x14ac:dyDescent="0.2">
      <c r="A234">
        <v>5</v>
      </c>
      <c r="B234" s="7">
        <v>43792</v>
      </c>
      <c r="C234" t="s">
        <v>342</v>
      </c>
      <c r="D234" t="s">
        <v>71</v>
      </c>
      <c r="E234" t="s">
        <v>333</v>
      </c>
      <c r="F234" t="s">
        <v>55</v>
      </c>
      <c r="G234" t="s">
        <v>301</v>
      </c>
    </row>
    <row r="235" spans="1:7" x14ac:dyDescent="0.2">
      <c r="A235">
        <v>5</v>
      </c>
      <c r="B235" s="7">
        <v>43792</v>
      </c>
      <c r="C235" t="s">
        <v>320</v>
      </c>
      <c r="D235" t="s">
        <v>81</v>
      </c>
      <c r="E235" t="s">
        <v>321</v>
      </c>
      <c r="F235" t="s">
        <v>73</v>
      </c>
      <c r="G235" t="s">
        <v>292</v>
      </c>
    </row>
    <row r="236" spans="1:7" x14ac:dyDescent="0.2">
      <c r="A236">
        <v>5</v>
      </c>
      <c r="B236" s="7">
        <v>43793</v>
      </c>
      <c r="C236" t="s">
        <v>331</v>
      </c>
      <c r="D236" t="s">
        <v>33</v>
      </c>
      <c r="E236" t="s">
        <v>332</v>
      </c>
      <c r="F236" t="s">
        <v>39</v>
      </c>
      <c r="G236" t="s">
        <v>315</v>
      </c>
    </row>
    <row r="237" spans="1:7" x14ac:dyDescent="0.2">
      <c r="A237">
        <v>5</v>
      </c>
      <c r="B237" s="7">
        <v>43793</v>
      </c>
      <c r="C237" t="s">
        <v>344</v>
      </c>
      <c r="D237" t="s">
        <v>106</v>
      </c>
      <c r="E237" t="s">
        <v>319</v>
      </c>
      <c r="F237" t="s">
        <v>49</v>
      </c>
      <c r="G237" t="s">
        <v>306</v>
      </c>
    </row>
    <row r="238" spans="1:7" x14ac:dyDescent="0.2">
      <c r="A238">
        <v>5</v>
      </c>
      <c r="B238" s="7">
        <v>43793</v>
      </c>
      <c r="C238" t="s">
        <v>348</v>
      </c>
      <c r="D238" t="s">
        <v>64</v>
      </c>
      <c r="E238" t="s">
        <v>316</v>
      </c>
      <c r="F238" t="s">
        <v>119</v>
      </c>
      <c r="G238" t="s">
        <v>325</v>
      </c>
    </row>
    <row r="239" spans="1:7" x14ac:dyDescent="0.2">
      <c r="A239">
        <v>5</v>
      </c>
      <c r="B239" s="7">
        <v>43793</v>
      </c>
      <c r="C239" t="s">
        <v>340</v>
      </c>
      <c r="D239" t="s">
        <v>86</v>
      </c>
      <c r="E239" t="s">
        <v>328</v>
      </c>
      <c r="F239" t="s">
        <v>69</v>
      </c>
      <c r="G239" t="s">
        <v>324</v>
      </c>
    </row>
    <row r="240" spans="1:7" x14ac:dyDescent="0.2">
      <c r="A240">
        <v>5</v>
      </c>
      <c r="B240" s="7">
        <v>43793</v>
      </c>
      <c r="C240" t="s">
        <v>293</v>
      </c>
      <c r="D240" t="s">
        <v>35</v>
      </c>
      <c r="E240" t="s">
        <v>294</v>
      </c>
      <c r="F240" t="s">
        <v>73</v>
      </c>
      <c r="G240" t="s">
        <v>292</v>
      </c>
    </row>
    <row r="241" spans="1:7" x14ac:dyDescent="0.2">
      <c r="A241">
        <v>5</v>
      </c>
      <c r="B241" s="7">
        <v>43794</v>
      </c>
      <c r="C241" t="s">
        <v>345</v>
      </c>
      <c r="D241" t="s">
        <v>66</v>
      </c>
      <c r="E241" t="s">
        <v>304</v>
      </c>
      <c r="F241" t="s">
        <v>49</v>
      </c>
      <c r="G241" t="s">
        <v>306</v>
      </c>
    </row>
    <row r="242" spans="1:7" x14ac:dyDescent="0.2">
      <c r="A242">
        <v>5</v>
      </c>
      <c r="B242" s="7">
        <v>43794</v>
      </c>
      <c r="C242" t="s">
        <v>329</v>
      </c>
      <c r="D242" t="s">
        <v>55</v>
      </c>
      <c r="E242" t="s">
        <v>301</v>
      </c>
      <c r="F242" t="s">
        <v>78</v>
      </c>
      <c r="G242" t="s">
        <v>303</v>
      </c>
    </row>
    <row r="243" spans="1:7" x14ac:dyDescent="0.2">
      <c r="A243">
        <v>5</v>
      </c>
      <c r="B243" s="7">
        <v>43794</v>
      </c>
      <c r="C243" t="s">
        <v>299</v>
      </c>
      <c r="D243" t="s">
        <v>75</v>
      </c>
      <c r="E243" t="s">
        <v>300</v>
      </c>
      <c r="F243" t="s">
        <v>152</v>
      </c>
      <c r="G243" t="s">
        <v>310</v>
      </c>
    </row>
    <row r="244" spans="1:7" x14ac:dyDescent="0.2">
      <c r="A244">
        <v>5</v>
      </c>
      <c r="B244" s="7">
        <v>43794</v>
      </c>
      <c r="C244" t="s">
        <v>343</v>
      </c>
      <c r="D244" t="s">
        <v>51</v>
      </c>
      <c r="E244" t="s">
        <v>330</v>
      </c>
      <c r="F244" t="s">
        <v>44</v>
      </c>
      <c r="G244" t="s">
        <v>307</v>
      </c>
    </row>
    <row r="245" spans="1:7" x14ac:dyDescent="0.2">
      <c r="A245">
        <v>5</v>
      </c>
      <c r="B245" s="7">
        <v>43794</v>
      </c>
      <c r="C245" t="s">
        <v>336</v>
      </c>
      <c r="D245" t="s">
        <v>47</v>
      </c>
      <c r="E245" t="s">
        <v>313</v>
      </c>
      <c r="F245" t="s">
        <v>119</v>
      </c>
      <c r="G245" t="s">
        <v>325</v>
      </c>
    </row>
    <row r="246" spans="1:7" x14ac:dyDescent="0.2">
      <c r="A246">
        <v>5</v>
      </c>
      <c r="B246" s="7">
        <v>43794</v>
      </c>
      <c r="C246" t="s">
        <v>308</v>
      </c>
      <c r="D246" t="s">
        <v>53</v>
      </c>
      <c r="E246" t="s">
        <v>309</v>
      </c>
      <c r="F246" t="s">
        <v>96</v>
      </c>
      <c r="G246" t="s">
        <v>297</v>
      </c>
    </row>
    <row r="247" spans="1:7" x14ac:dyDescent="0.2">
      <c r="A247">
        <v>5</v>
      </c>
      <c r="B247" s="7">
        <v>43794</v>
      </c>
      <c r="C247" t="s">
        <v>290</v>
      </c>
      <c r="D247" t="s">
        <v>62</v>
      </c>
      <c r="E247" t="s">
        <v>291</v>
      </c>
      <c r="F247" t="s">
        <v>57</v>
      </c>
      <c r="G247" t="s">
        <v>312</v>
      </c>
    </row>
    <row r="248" spans="1:7" x14ac:dyDescent="0.2">
      <c r="A248">
        <v>5</v>
      </c>
      <c r="B248" s="7">
        <v>43794</v>
      </c>
      <c r="C248" t="s">
        <v>346</v>
      </c>
      <c r="D248" t="s">
        <v>88</v>
      </c>
      <c r="E248" t="s">
        <v>298</v>
      </c>
      <c r="F248" t="s">
        <v>37</v>
      </c>
      <c r="G248" t="s">
        <v>327</v>
      </c>
    </row>
    <row r="249" spans="1:7" x14ac:dyDescent="0.2">
      <c r="A249">
        <v>5</v>
      </c>
      <c r="B249" s="7">
        <v>43794</v>
      </c>
      <c r="C249" t="s">
        <v>342</v>
      </c>
      <c r="D249" t="s">
        <v>71</v>
      </c>
      <c r="E249" t="s">
        <v>333</v>
      </c>
      <c r="F249" t="s">
        <v>81</v>
      </c>
      <c r="G249" t="s">
        <v>321</v>
      </c>
    </row>
    <row r="250" spans="1:7" x14ac:dyDescent="0.2">
      <c r="A250">
        <v>5</v>
      </c>
      <c r="B250" s="7">
        <v>43794</v>
      </c>
      <c r="C250" t="s">
        <v>317</v>
      </c>
      <c r="D250" t="s">
        <v>113</v>
      </c>
      <c r="E250" t="s">
        <v>318</v>
      </c>
      <c r="F250" t="s">
        <v>42</v>
      </c>
      <c r="G250" t="s">
        <v>295</v>
      </c>
    </row>
    <row r="251" spans="1:7" x14ac:dyDescent="0.2">
      <c r="A251">
        <v>5</v>
      </c>
      <c r="B251" s="7">
        <v>43794</v>
      </c>
      <c r="C251" t="s">
        <v>334</v>
      </c>
      <c r="D251" t="s">
        <v>59</v>
      </c>
      <c r="E251" t="s">
        <v>335</v>
      </c>
      <c r="F251" t="s">
        <v>94</v>
      </c>
      <c r="G251" t="s">
        <v>322</v>
      </c>
    </row>
    <row r="252" spans="1:7" x14ac:dyDescent="0.2">
      <c r="A252">
        <v>5</v>
      </c>
      <c r="B252" s="7">
        <v>43795</v>
      </c>
      <c r="C252" t="s">
        <v>314</v>
      </c>
      <c r="D252" t="s">
        <v>39</v>
      </c>
      <c r="E252" t="s">
        <v>315</v>
      </c>
      <c r="F252" t="s">
        <v>35</v>
      </c>
      <c r="G252" t="s">
        <v>294</v>
      </c>
    </row>
    <row r="253" spans="1:7" x14ac:dyDescent="0.2">
      <c r="A253">
        <v>5</v>
      </c>
      <c r="B253" s="7">
        <v>43795</v>
      </c>
      <c r="C253" t="s">
        <v>340</v>
      </c>
      <c r="D253" t="s">
        <v>86</v>
      </c>
      <c r="E253" t="s">
        <v>328</v>
      </c>
      <c r="F253" t="s">
        <v>64</v>
      </c>
      <c r="G253" t="s">
        <v>316</v>
      </c>
    </row>
    <row r="254" spans="1:7" x14ac:dyDescent="0.2">
      <c r="A254">
        <v>5</v>
      </c>
      <c r="B254" s="7">
        <v>43796</v>
      </c>
      <c r="C254" t="s">
        <v>336</v>
      </c>
      <c r="D254" t="s">
        <v>47</v>
      </c>
      <c r="E254" t="s">
        <v>313</v>
      </c>
      <c r="F254" t="s">
        <v>49</v>
      </c>
      <c r="G254" t="s">
        <v>306</v>
      </c>
    </row>
    <row r="255" spans="1:7" x14ac:dyDescent="0.2">
      <c r="A255">
        <v>5</v>
      </c>
      <c r="B255" s="7">
        <v>43796</v>
      </c>
      <c r="C255" t="s">
        <v>296</v>
      </c>
      <c r="D255" t="s">
        <v>96</v>
      </c>
      <c r="E255" t="s">
        <v>297</v>
      </c>
      <c r="F255" t="s">
        <v>55</v>
      </c>
      <c r="G255" t="s">
        <v>301</v>
      </c>
    </row>
    <row r="256" spans="1:7" x14ac:dyDescent="0.2">
      <c r="A256">
        <v>5</v>
      </c>
      <c r="B256" s="7">
        <v>43796</v>
      </c>
      <c r="C256" t="s">
        <v>345</v>
      </c>
      <c r="D256" t="s">
        <v>66</v>
      </c>
      <c r="E256" t="s">
        <v>304</v>
      </c>
      <c r="F256" t="s">
        <v>78</v>
      </c>
      <c r="G256" t="s">
        <v>303</v>
      </c>
    </row>
    <row r="257" spans="1:7" x14ac:dyDescent="0.2">
      <c r="A257">
        <v>5</v>
      </c>
      <c r="B257" s="7">
        <v>43796</v>
      </c>
      <c r="C257" t="s">
        <v>299</v>
      </c>
      <c r="D257" t="s">
        <v>75</v>
      </c>
      <c r="E257" t="s">
        <v>300</v>
      </c>
      <c r="F257" t="s">
        <v>81</v>
      </c>
      <c r="G257" t="s">
        <v>321</v>
      </c>
    </row>
    <row r="258" spans="1:7" x14ac:dyDescent="0.2">
      <c r="A258">
        <v>5</v>
      </c>
      <c r="B258" s="7">
        <v>43796</v>
      </c>
      <c r="C258" t="s">
        <v>311</v>
      </c>
      <c r="D258" t="s">
        <v>57</v>
      </c>
      <c r="E258" t="s">
        <v>312</v>
      </c>
      <c r="F258" t="s">
        <v>119</v>
      </c>
      <c r="G258" t="s">
        <v>325</v>
      </c>
    </row>
    <row r="259" spans="1:7" x14ac:dyDescent="0.2">
      <c r="A259">
        <v>5</v>
      </c>
      <c r="B259" s="7">
        <v>43796</v>
      </c>
      <c r="C259" t="s">
        <v>290</v>
      </c>
      <c r="D259" t="s">
        <v>62</v>
      </c>
      <c r="E259" t="s">
        <v>291</v>
      </c>
      <c r="F259" t="s">
        <v>106</v>
      </c>
      <c r="G259" t="s">
        <v>319</v>
      </c>
    </row>
    <row r="260" spans="1:7" x14ac:dyDescent="0.2">
      <c r="A260">
        <v>5</v>
      </c>
      <c r="B260" s="7">
        <v>43796</v>
      </c>
      <c r="C260" t="s">
        <v>331</v>
      </c>
      <c r="D260" t="s">
        <v>33</v>
      </c>
      <c r="E260" t="s">
        <v>332</v>
      </c>
      <c r="F260" t="s">
        <v>53</v>
      </c>
      <c r="G260" t="s">
        <v>309</v>
      </c>
    </row>
    <row r="261" spans="1:7" x14ac:dyDescent="0.2">
      <c r="A261">
        <v>5</v>
      </c>
      <c r="B261" s="7">
        <v>43796</v>
      </c>
      <c r="C261" t="s">
        <v>337</v>
      </c>
      <c r="D261" t="s">
        <v>152</v>
      </c>
      <c r="E261" t="s">
        <v>310</v>
      </c>
      <c r="F261" t="s">
        <v>35</v>
      </c>
      <c r="G261" t="s">
        <v>294</v>
      </c>
    </row>
    <row r="262" spans="1:7" x14ac:dyDescent="0.2">
      <c r="A262">
        <v>5</v>
      </c>
      <c r="B262" s="7">
        <v>43796</v>
      </c>
      <c r="C262" t="s">
        <v>342</v>
      </c>
      <c r="D262" t="s">
        <v>71</v>
      </c>
      <c r="E262" t="s">
        <v>333</v>
      </c>
      <c r="F262" t="s">
        <v>51</v>
      </c>
      <c r="G262" t="s">
        <v>330</v>
      </c>
    </row>
    <row r="263" spans="1:7" x14ac:dyDescent="0.2">
      <c r="A263">
        <v>5</v>
      </c>
      <c r="B263" s="7">
        <v>43796</v>
      </c>
      <c r="C263" t="s">
        <v>317</v>
      </c>
      <c r="D263" t="s">
        <v>113</v>
      </c>
      <c r="E263" t="s">
        <v>318</v>
      </c>
      <c r="F263" t="s">
        <v>44</v>
      </c>
      <c r="G263" t="s">
        <v>307</v>
      </c>
    </row>
    <row r="264" spans="1:7" x14ac:dyDescent="0.2">
      <c r="A264">
        <v>5</v>
      </c>
      <c r="B264" s="7">
        <v>43796</v>
      </c>
      <c r="C264" t="s">
        <v>323</v>
      </c>
      <c r="D264" t="s">
        <v>69</v>
      </c>
      <c r="E264" t="s">
        <v>324</v>
      </c>
      <c r="F264" t="s">
        <v>64</v>
      </c>
      <c r="G264" t="s">
        <v>316</v>
      </c>
    </row>
    <row r="265" spans="1:7" x14ac:dyDescent="0.2">
      <c r="A265">
        <v>5</v>
      </c>
      <c r="B265" s="7">
        <v>43796</v>
      </c>
      <c r="C265" t="s">
        <v>338</v>
      </c>
      <c r="D265" t="s">
        <v>73</v>
      </c>
      <c r="E265" t="s">
        <v>292</v>
      </c>
      <c r="F265" t="s">
        <v>42</v>
      </c>
      <c r="G265" t="s">
        <v>295</v>
      </c>
    </row>
    <row r="266" spans="1:7" x14ac:dyDescent="0.2">
      <c r="A266">
        <v>5</v>
      </c>
      <c r="B266" s="7">
        <v>43796</v>
      </c>
      <c r="C266" t="s">
        <v>326</v>
      </c>
      <c r="D266" t="s">
        <v>37</v>
      </c>
      <c r="E266" t="s">
        <v>327</v>
      </c>
      <c r="F266" t="s">
        <v>94</v>
      </c>
      <c r="G266" t="s">
        <v>322</v>
      </c>
    </row>
    <row r="267" spans="1:7" x14ac:dyDescent="0.2">
      <c r="A267">
        <v>5</v>
      </c>
      <c r="B267" s="7">
        <v>43796</v>
      </c>
      <c r="C267" t="s">
        <v>334</v>
      </c>
      <c r="D267" t="s">
        <v>59</v>
      </c>
      <c r="E267" t="s">
        <v>335</v>
      </c>
      <c r="F267" t="s">
        <v>88</v>
      </c>
      <c r="G267" t="s">
        <v>298</v>
      </c>
    </row>
    <row r="268" spans="1:7" x14ac:dyDescent="0.2">
      <c r="A268">
        <v>6</v>
      </c>
      <c r="B268" s="7">
        <v>43798</v>
      </c>
      <c r="C268" t="s">
        <v>305</v>
      </c>
      <c r="D268" t="s">
        <v>49</v>
      </c>
      <c r="E268" t="s">
        <v>306</v>
      </c>
      <c r="F268" t="s">
        <v>47</v>
      </c>
      <c r="G268" t="s">
        <v>313</v>
      </c>
    </row>
    <row r="269" spans="1:7" x14ac:dyDescent="0.2">
      <c r="A269">
        <v>6</v>
      </c>
      <c r="B269" s="7">
        <v>43798</v>
      </c>
      <c r="C269" t="s">
        <v>329</v>
      </c>
      <c r="D269" t="s">
        <v>55</v>
      </c>
      <c r="E269" t="s">
        <v>301</v>
      </c>
      <c r="F269" t="s">
        <v>96</v>
      </c>
      <c r="G269" t="s">
        <v>297</v>
      </c>
    </row>
    <row r="270" spans="1:7" x14ac:dyDescent="0.2">
      <c r="A270">
        <v>6</v>
      </c>
      <c r="B270" s="7">
        <v>43798</v>
      </c>
      <c r="C270" t="s">
        <v>302</v>
      </c>
      <c r="D270" t="s">
        <v>78</v>
      </c>
      <c r="E270" t="s">
        <v>303</v>
      </c>
      <c r="F270" t="s">
        <v>62</v>
      </c>
      <c r="G270" t="s">
        <v>291</v>
      </c>
    </row>
    <row r="271" spans="1:7" x14ac:dyDescent="0.2">
      <c r="A271">
        <v>6</v>
      </c>
      <c r="B271" s="7">
        <v>43798</v>
      </c>
      <c r="C271" t="s">
        <v>345</v>
      </c>
      <c r="D271" t="s">
        <v>66</v>
      </c>
      <c r="E271" t="s">
        <v>304</v>
      </c>
      <c r="F271" t="s">
        <v>71</v>
      </c>
      <c r="G271" t="s">
        <v>333</v>
      </c>
    </row>
    <row r="272" spans="1:7" x14ac:dyDescent="0.2">
      <c r="A272">
        <v>6</v>
      </c>
      <c r="B272" s="7">
        <v>43798</v>
      </c>
      <c r="C272" t="s">
        <v>344</v>
      </c>
      <c r="D272" t="s">
        <v>106</v>
      </c>
      <c r="E272" t="s">
        <v>319</v>
      </c>
      <c r="F272" t="s">
        <v>57</v>
      </c>
      <c r="G272" t="s">
        <v>312</v>
      </c>
    </row>
    <row r="273" spans="1:7" x14ac:dyDescent="0.2">
      <c r="A273">
        <v>6</v>
      </c>
      <c r="B273" s="7">
        <v>43798</v>
      </c>
      <c r="C273" t="s">
        <v>299</v>
      </c>
      <c r="D273" t="s">
        <v>75</v>
      </c>
      <c r="E273" t="s">
        <v>300</v>
      </c>
      <c r="F273" t="s">
        <v>51</v>
      </c>
      <c r="G273" t="s">
        <v>330</v>
      </c>
    </row>
    <row r="274" spans="1:7" x14ac:dyDescent="0.2">
      <c r="A274">
        <v>6</v>
      </c>
      <c r="B274" s="7">
        <v>43798</v>
      </c>
      <c r="C274" t="s">
        <v>308</v>
      </c>
      <c r="D274" t="s">
        <v>53</v>
      </c>
      <c r="E274" t="s">
        <v>309</v>
      </c>
      <c r="F274" t="s">
        <v>59</v>
      </c>
      <c r="G274" t="s">
        <v>335</v>
      </c>
    </row>
    <row r="275" spans="1:7" x14ac:dyDescent="0.2">
      <c r="A275">
        <v>6</v>
      </c>
      <c r="B275" s="7">
        <v>43798</v>
      </c>
      <c r="C275" t="s">
        <v>337</v>
      </c>
      <c r="D275" t="s">
        <v>152</v>
      </c>
      <c r="E275" t="s">
        <v>310</v>
      </c>
      <c r="F275" t="s">
        <v>81</v>
      </c>
      <c r="G275" t="s">
        <v>321</v>
      </c>
    </row>
    <row r="276" spans="1:7" x14ac:dyDescent="0.2">
      <c r="A276">
        <v>6</v>
      </c>
      <c r="B276" s="7">
        <v>43798</v>
      </c>
      <c r="C276" t="s">
        <v>339</v>
      </c>
      <c r="D276" t="s">
        <v>94</v>
      </c>
      <c r="E276" t="s">
        <v>322</v>
      </c>
      <c r="F276" t="s">
        <v>73</v>
      </c>
      <c r="G276" t="s">
        <v>292</v>
      </c>
    </row>
    <row r="277" spans="1:7" x14ac:dyDescent="0.2">
      <c r="A277">
        <v>6</v>
      </c>
      <c r="B277" s="7">
        <v>43798</v>
      </c>
      <c r="C277" t="s">
        <v>317</v>
      </c>
      <c r="D277" t="s">
        <v>113</v>
      </c>
      <c r="E277" t="s">
        <v>318</v>
      </c>
      <c r="F277" t="s">
        <v>35</v>
      </c>
      <c r="G277" t="s">
        <v>294</v>
      </c>
    </row>
    <row r="278" spans="1:7" x14ac:dyDescent="0.2">
      <c r="A278">
        <v>6</v>
      </c>
      <c r="B278" s="7">
        <v>43798</v>
      </c>
      <c r="C278" t="s">
        <v>323</v>
      </c>
      <c r="D278" t="s">
        <v>69</v>
      </c>
      <c r="E278" t="s">
        <v>324</v>
      </c>
      <c r="F278" t="s">
        <v>39</v>
      </c>
      <c r="G278" t="s">
        <v>315</v>
      </c>
    </row>
    <row r="279" spans="1:7" x14ac:dyDescent="0.2">
      <c r="A279">
        <v>6</v>
      </c>
      <c r="B279" s="7">
        <v>43798</v>
      </c>
      <c r="C279" t="s">
        <v>326</v>
      </c>
      <c r="D279" t="s">
        <v>37</v>
      </c>
      <c r="E279" t="s">
        <v>327</v>
      </c>
      <c r="F279" t="s">
        <v>88</v>
      </c>
      <c r="G279" t="s">
        <v>298</v>
      </c>
    </row>
    <row r="280" spans="1:7" x14ac:dyDescent="0.2">
      <c r="A280">
        <v>6</v>
      </c>
      <c r="B280" s="7">
        <v>43798</v>
      </c>
      <c r="C280" t="s">
        <v>293</v>
      </c>
      <c r="D280" t="s">
        <v>42</v>
      </c>
      <c r="E280" t="s">
        <v>295</v>
      </c>
      <c r="F280" t="s">
        <v>64</v>
      </c>
      <c r="G280" t="s">
        <v>316</v>
      </c>
    </row>
    <row r="281" spans="1:7" x14ac:dyDescent="0.2">
      <c r="A281">
        <v>6</v>
      </c>
      <c r="B281" s="7">
        <v>43799</v>
      </c>
      <c r="C281" t="s">
        <v>341</v>
      </c>
      <c r="D281" t="s">
        <v>119</v>
      </c>
      <c r="E281" t="s">
        <v>325</v>
      </c>
      <c r="F281" t="s">
        <v>86</v>
      </c>
      <c r="G281" t="s">
        <v>328</v>
      </c>
    </row>
    <row r="282" spans="1:7" x14ac:dyDescent="0.2">
      <c r="A282">
        <v>6</v>
      </c>
      <c r="B282" s="7">
        <v>43799</v>
      </c>
      <c r="C282" t="s">
        <v>311</v>
      </c>
      <c r="D282" t="s">
        <v>57</v>
      </c>
      <c r="E282" t="s">
        <v>312</v>
      </c>
      <c r="F282" t="s">
        <v>75</v>
      </c>
      <c r="G282" t="s">
        <v>300</v>
      </c>
    </row>
    <row r="283" spans="1:7" x14ac:dyDescent="0.2">
      <c r="A283">
        <v>6</v>
      </c>
      <c r="B283" s="7">
        <v>43799</v>
      </c>
      <c r="C283" t="s">
        <v>331</v>
      </c>
      <c r="D283" t="s">
        <v>33</v>
      </c>
      <c r="E283" t="s">
        <v>332</v>
      </c>
      <c r="F283" t="s">
        <v>51</v>
      </c>
      <c r="G283" t="s">
        <v>330</v>
      </c>
    </row>
    <row r="284" spans="1:7" x14ac:dyDescent="0.2">
      <c r="A284">
        <v>6</v>
      </c>
      <c r="B284" s="7">
        <v>43799</v>
      </c>
      <c r="C284" t="s">
        <v>342</v>
      </c>
      <c r="D284" t="s">
        <v>71</v>
      </c>
      <c r="E284" t="s">
        <v>333</v>
      </c>
      <c r="F284" t="s">
        <v>96</v>
      </c>
      <c r="G284" t="s">
        <v>297</v>
      </c>
    </row>
    <row r="285" spans="1:7" x14ac:dyDescent="0.2">
      <c r="A285">
        <v>6</v>
      </c>
      <c r="B285" s="7">
        <v>43800</v>
      </c>
      <c r="C285" t="s">
        <v>305</v>
      </c>
      <c r="D285" t="s">
        <v>49</v>
      </c>
      <c r="E285" t="s">
        <v>306</v>
      </c>
      <c r="F285" t="s">
        <v>53</v>
      </c>
      <c r="G285" t="s">
        <v>309</v>
      </c>
    </row>
    <row r="286" spans="1:7" x14ac:dyDescent="0.2">
      <c r="A286">
        <v>6</v>
      </c>
      <c r="B286" s="7">
        <v>43800</v>
      </c>
      <c r="C286" t="s">
        <v>344</v>
      </c>
      <c r="D286" t="s">
        <v>106</v>
      </c>
      <c r="E286" t="s">
        <v>319</v>
      </c>
      <c r="F286" t="s">
        <v>47</v>
      </c>
      <c r="G286" t="s">
        <v>313</v>
      </c>
    </row>
    <row r="287" spans="1:7" x14ac:dyDescent="0.2">
      <c r="A287">
        <v>6</v>
      </c>
      <c r="B287" s="7">
        <v>43800</v>
      </c>
      <c r="C287" t="s">
        <v>347</v>
      </c>
      <c r="D287" t="s">
        <v>44</v>
      </c>
      <c r="E287" t="s">
        <v>307</v>
      </c>
      <c r="F287" t="s">
        <v>152</v>
      </c>
      <c r="G287" t="s">
        <v>310</v>
      </c>
    </row>
    <row r="288" spans="1:7" x14ac:dyDescent="0.2">
      <c r="A288">
        <v>6</v>
      </c>
      <c r="B288" s="7">
        <v>43800</v>
      </c>
      <c r="C288" t="s">
        <v>293</v>
      </c>
      <c r="D288" t="s">
        <v>42</v>
      </c>
      <c r="E288" t="s">
        <v>295</v>
      </c>
      <c r="F288" t="s">
        <v>39</v>
      </c>
      <c r="G288" t="s">
        <v>315</v>
      </c>
    </row>
    <row r="289" spans="1:7" x14ac:dyDescent="0.2">
      <c r="A289">
        <v>6</v>
      </c>
      <c r="B289" s="7">
        <v>43800</v>
      </c>
      <c r="C289" t="s">
        <v>329</v>
      </c>
      <c r="D289" t="s">
        <v>55</v>
      </c>
      <c r="E289" t="s">
        <v>301</v>
      </c>
      <c r="F289" t="s">
        <v>113</v>
      </c>
      <c r="G289" t="s">
        <v>318</v>
      </c>
    </row>
    <row r="290" spans="1:7" x14ac:dyDescent="0.2">
      <c r="A290">
        <v>6</v>
      </c>
      <c r="B290" s="7">
        <v>43800</v>
      </c>
      <c r="C290" t="s">
        <v>338</v>
      </c>
      <c r="D290" t="s">
        <v>73</v>
      </c>
      <c r="E290" t="s">
        <v>292</v>
      </c>
      <c r="F290" t="s">
        <v>94</v>
      </c>
      <c r="G290" t="s">
        <v>322</v>
      </c>
    </row>
    <row r="291" spans="1:7" x14ac:dyDescent="0.2">
      <c r="A291">
        <v>6</v>
      </c>
      <c r="B291" s="7">
        <v>43800</v>
      </c>
      <c r="C291" t="s">
        <v>302</v>
      </c>
      <c r="D291" t="s">
        <v>78</v>
      </c>
      <c r="E291" t="s">
        <v>303</v>
      </c>
      <c r="F291" t="s">
        <v>59</v>
      </c>
      <c r="G291" t="s">
        <v>335</v>
      </c>
    </row>
    <row r="292" spans="1:7" x14ac:dyDescent="0.2">
      <c r="A292">
        <v>6</v>
      </c>
      <c r="B292" s="7">
        <v>43800</v>
      </c>
      <c r="C292" t="s">
        <v>290</v>
      </c>
      <c r="D292" t="s">
        <v>62</v>
      </c>
      <c r="E292" t="s">
        <v>291</v>
      </c>
      <c r="F292" t="s">
        <v>81</v>
      </c>
      <c r="G292" t="s">
        <v>321</v>
      </c>
    </row>
    <row r="293" spans="1:7" x14ac:dyDescent="0.2">
      <c r="A293">
        <v>6</v>
      </c>
      <c r="B293" s="7">
        <v>43800</v>
      </c>
      <c r="C293" t="s">
        <v>293</v>
      </c>
      <c r="D293" t="s">
        <v>35</v>
      </c>
      <c r="E293" t="s">
        <v>294</v>
      </c>
      <c r="F293" t="s">
        <v>64</v>
      </c>
      <c r="G293" t="s">
        <v>316</v>
      </c>
    </row>
    <row r="294" spans="1:7" x14ac:dyDescent="0.2">
      <c r="A294">
        <v>6</v>
      </c>
      <c r="B294" s="7">
        <v>43801</v>
      </c>
      <c r="C294" t="s">
        <v>296</v>
      </c>
      <c r="D294" t="s">
        <v>96</v>
      </c>
      <c r="E294" t="s">
        <v>297</v>
      </c>
      <c r="F294" t="s">
        <v>69</v>
      </c>
      <c r="G294" t="s">
        <v>324</v>
      </c>
    </row>
    <row r="295" spans="1:7" x14ac:dyDescent="0.2">
      <c r="A295">
        <v>6</v>
      </c>
      <c r="B295" s="7">
        <v>43801</v>
      </c>
      <c r="C295" t="s">
        <v>311</v>
      </c>
      <c r="D295" t="s">
        <v>57</v>
      </c>
      <c r="E295" t="s">
        <v>312</v>
      </c>
      <c r="F295" t="s">
        <v>81</v>
      </c>
      <c r="G295" t="s">
        <v>321</v>
      </c>
    </row>
    <row r="296" spans="1:7" x14ac:dyDescent="0.2">
      <c r="A296">
        <v>6</v>
      </c>
      <c r="B296" s="7">
        <v>43801</v>
      </c>
      <c r="C296" t="s">
        <v>343</v>
      </c>
      <c r="D296" t="s">
        <v>51</v>
      </c>
      <c r="E296" t="s">
        <v>330</v>
      </c>
      <c r="F296" t="s">
        <v>59</v>
      </c>
      <c r="G296" t="s">
        <v>335</v>
      </c>
    </row>
    <row r="297" spans="1:7" x14ac:dyDescent="0.2">
      <c r="A297">
        <v>6</v>
      </c>
      <c r="B297" s="7">
        <v>43801</v>
      </c>
      <c r="C297" t="s">
        <v>337</v>
      </c>
      <c r="D297" t="s">
        <v>152</v>
      </c>
      <c r="E297" t="s">
        <v>310</v>
      </c>
      <c r="F297" t="s">
        <v>75</v>
      </c>
      <c r="G297" t="s">
        <v>300</v>
      </c>
    </row>
    <row r="298" spans="1:7" x14ac:dyDescent="0.2">
      <c r="A298">
        <v>6</v>
      </c>
      <c r="B298" s="7">
        <v>43801</v>
      </c>
      <c r="C298" t="s">
        <v>342</v>
      </c>
      <c r="D298" t="s">
        <v>71</v>
      </c>
      <c r="E298" t="s">
        <v>333</v>
      </c>
      <c r="F298" t="s">
        <v>106</v>
      </c>
      <c r="G298" t="s">
        <v>319</v>
      </c>
    </row>
    <row r="299" spans="1:7" x14ac:dyDescent="0.2">
      <c r="A299">
        <v>6</v>
      </c>
      <c r="B299" s="7">
        <v>43801</v>
      </c>
      <c r="C299" t="s">
        <v>341</v>
      </c>
      <c r="D299" t="s">
        <v>119</v>
      </c>
      <c r="E299" t="s">
        <v>325</v>
      </c>
      <c r="F299" t="s">
        <v>88</v>
      </c>
      <c r="G299" t="s">
        <v>298</v>
      </c>
    </row>
    <row r="300" spans="1:7" x14ac:dyDescent="0.2">
      <c r="A300">
        <v>6</v>
      </c>
      <c r="B300" s="7">
        <v>43802</v>
      </c>
      <c r="C300" t="s">
        <v>345</v>
      </c>
      <c r="D300" t="s">
        <v>66</v>
      </c>
      <c r="E300" t="s">
        <v>304</v>
      </c>
      <c r="F300" t="s">
        <v>55</v>
      </c>
      <c r="G300" t="s">
        <v>301</v>
      </c>
    </row>
    <row r="301" spans="1:7" x14ac:dyDescent="0.2">
      <c r="A301">
        <v>6</v>
      </c>
      <c r="B301" s="7">
        <v>43802</v>
      </c>
      <c r="C301" t="s">
        <v>348</v>
      </c>
      <c r="D301" t="s">
        <v>64</v>
      </c>
      <c r="E301" t="s">
        <v>316</v>
      </c>
      <c r="F301" t="s">
        <v>78</v>
      </c>
      <c r="G301" t="s">
        <v>303</v>
      </c>
    </row>
    <row r="302" spans="1:7" x14ac:dyDescent="0.2">
      <c r="A302">
        <v>6</v>
      </c>
      <c r="B302" s="7">
        <v>43802</v>
      </c>
      <c r="C302" t="s">
        <v>290</v>
      </c>
      <c r="D302" t="s">
        <v>62</v>
      </c>
      <c r="E302" t="s">
        <v>291</v>
      </c>
      <c r="F302" t="s">
        <v>53</v>
      </c>
      <c r="G302" t="s">
        <v>309</v>
      </c>
    </row>
    <row r="303" spans="1:7" x14ac:dyDescent="0.2">
      <c r="A303">
        <v>6</v>
      </c>
      <c r="B303" s="7">
        <v>43802</v>
      </c>
      <c r="C303" t="s">
        <v>338</v>
      </c>
      <c r="D303" t="s">
        <v>73</v>
      </c>
      <c r="E303" t="s">
        <v>292</v>
      </c>
      <c r="F303" t="s">
        <v>39</v>
      </c>
      <c r="G303" t="s">
        <v>315</v>
      </c>
    </row>
    <row r="304" spans="1:7" x14ac:dyDescent="0.2">
      <c r="A304">
        <v>6</v>
      </c>
      <c r="B304" s="7">
        <v>43802</v>
      </c>
      <c r="C304" t="s">
        <v>317</v>
      </c>
      <c r="D304" t="s">
        <v>113</v>
      </c>
      <c r="E304" t="s">
        <v>318</v>
      </c>
      <c r="F304" t="s">
        <v>33</v>
      </c>
      <c r="G304" t="s">
        <v>332</v>
      </c>
    </row>
    <row r="305" spans="1:7" x14ac:dyDescent="0.2">
      <c r="A305">
        <v>6</v>
      </c>
      <c r="B305" s="7">
        <v>43802</v>
      </c>
      <c r="C305" t="s">
        <v>340</v>
      </c>
      <c r="D305" t="s">
        <v>86</v>
      </c>
      <c r="E305" t="s">
        <v>328</v>
      </c>
      <c r="F305" t="s">
        <v>42</v>
      </c>
      <c r="G305" t="s">
        <v>295</v>
      </c>
    </row>
    <row r="306" spans="1:7" x14ac:dyDescent="0.2">
      <c r="A306">
        <v>6</v>
      </c>
      <c r="B306" s="7">
        <v>43802</v>
      </c>
      <c r="C306" t="s">
        <v>293</v>
      </c>
      <c r="D306" t="s">
        <v>35</v>
      </c>
      <c r="E306" t="s">
        <v>294</v>
      </c>
      <c r="F306" t="s">
        <v>37</v>
      </c>
      <c r="G306" t="s">
        <v>327</v>
      </c>
    </row>
    <row r="307" spans="1:7" x14ac:dyDescent="0.2">
      <c r="A307">
        <v>6</v>
      </c>
      <c r="B307" s="7">
        <v>43803</v>
      </c>
      <c r="C307" t="s">
        <v>296</v>
      </c>
      <c r="D307" t="s">
        <v>96</v>
      </c>
      <c r="E307" t="s">
        <v>297</v>
      </c>
      <c r="F307" t="s">
        <v>59</v>
      </c>
      <c r="G307" t="s">
        <v>335</v>
      </c>
    </row>
    <row r="308" spans="1:7" x14ac:dyDescent="0.2">
      <c r="A308">
        <v>6</v>
      </c>
      <c r="B308" s="7">
        <v>43803</v>
      </c>
      <c r="C308" t="s">
        <v>329</v>
      </c>
      <c r="D308" t="s">
        <v>55</v>
      </c>
      <c r="E308" t="s">
        <v>301</v>
      </c>
      <c r="F308" t="s">
        <v>71</v>
      </c>
      <c r="G308" t="s">
        <v>333</v>
      </c>
    </row>
    <row r="309" spans="1:7" x14ac:dyDescent="0.2">
      <c r="A309">
        <v>6</v>
      </c>
      <c r="B309" s="7">
        <v>43803</v>
      </c>
      <c r="C309" t="s">
        <v>302</v>
      </c>
      <c r="D309" t="s">
        <v>78</v>
      </c>
      <c r="E309" t="s">
        <v>303</v>
      </c>
      <c r="F309" t="s">
        <v>69</v>
      </c>
      <c r="G309" t="s">
        <v>324</v>
      </c>
    </row>
    <row r="310" spans="1:7" x14ac:dyDescent="0.2">
      <c r="A310">
        <v>6</v>
      </c>
      <c r="B310" s="7">
        <v>43803</v>
      </c>
      <c r="C310" t="s">
        <v>343</v>
      </c>
      <c r="D310" t="s">
        <v>51</v>
      </c>
      <c r="E310" t="s">
        <v>330</v>
      </c>
      <c r="F310" t="s">
        <v>49</v>
      </c>
      <c r="G310" t="s">
        <v>306</v>
      </c>
    </row>
    <row r="311" spans="1:7" x14ac:dyDescent="0.2">
      <c r="A311">
        <v>6</v>
      </c>
      <c r="B311" s="7">
        <v>43803</v>
      </c>
      <c r="C311" t="s">
        <v>336</v>
      </c>
      <c r="D311" t="s">
        <v>47</v>
      </c>
      <c r="E311" t="s">
        <v>313</v>
      </c>
      <c r="F311" t="s">
        <v>53</v>
      </c>
      <c r="G311" t="s">
        <v>309</v>
      </c>
    </row>
    <row r="312" spans="1:7" x14ac:dyDescent="0.2">
      <c r="A312">
        <v>6</v>
      </c>
      <c r="B312" s="7">
        <v>43803</v>
      </c>
      <c r="C312" t="s">
        <v>346</v>
      </c>
      <c r="D312" t="s">
        <v>88</v>
      </c>
      <c r="E312" t="s">
        <v>298</v>
      </c>
      <c r="F312" t="s">
        <v>152</v>
      </c>
      <c r="G312" t="s">
        <v>310</v>
      </c>
    </row>
    <row r="313" spans="1:7" x14ac:dyDescent="0.2">
      <c r="A313">
        <v>6</v>
      </c>
      <c r="B313" s="7">
        <v>43803</v>
      </c>
      <c r="C313" t="s">
        <v>339</v>
      </c>
      <c r="D313" t="s">
        <v>94</v>
      </c>
      <c r="E313" t="s">
        <v>322</v>
      </c>
      <c r="F313" t="s">
        <v>75</v>
      </c>
      <c r="G313" t="s">
        <v>300</v>
      </c>
    </row>
    <row r="314" spans="1:7" x14ac:dyDescent="0.2">
      <c r="A314">
        <v>6</v>
      </c>
      <c r="B314" s="7">
        <v>43803</v>
      </c>
      <c r="C314" t="s">
        <v>314</v>
      </c>
      <c r="D314" t="s">
        <v>39</v>
      </c>
      <c r="E314" t="s">
        <v>315</v>
      </c>
      <c r="F314" t="s">
        <v>44</v>
      </c>
      <c r="G314" t="s">
        <v>307</v>
      </c>
    </row>
    <row r="315" spans="1:7" x14ac:dyDescent="0.2">
      <c r="A315">
        <v>6</v>
      </c>
      <c r="B315" s="7">
        <v>43803</v>
      </c>
      <c r="C315" t="s">
        <v>320</v>
      </c>
      <c r="D315" t="s">
        <v>81</v>
      </c>
      <c r="E315" t="s">
        <v>321</v>
      </c>
      <c r="F315" t="s">
        <v>42</v>
      </c>
      <c r="G315" t="s">
        <v>295</v>
      </c>
    </row>
    <row r="316" spans="1:7" x14ac:dyDescent="0.2">
      <c r="A316">
        <v>6</v>
      </c>
      <c r="B316" s="7">
        <v>43803</v>
      </c>
      <c r="C316" t="s">
        <v>326</v>
      </c>
      <c r="D316" t="s">
        <v>37</v>
      </c>
      <c r="E316" t="s">
        <v>327</v>
      </c>
      <c r="F316" t="s">
        <v>119</v>
      </c>
      <c r="G316" t="s">
        <v>325</v>
      </c>
    </row>
    <row r="317" spans="1:7" x14ac:dyDescent="0.2">
      <c r="A317">
        <v>7</v>
      </c>
      <c r="B317" s="7">
        <v>43804</v>
      </c>
      <c r="C317" t="s">
        <v>348</v>
      </c>
      <c r="D317" t="s">
        <v>64</v>
      </c>
      <c r="E317" t="s">
        <v>316</v>
      </c>
      <c r="F317" t="s">
        <v>57</v>
      </c>
      <c r="G317" t="s">
        <v>312</v>
      </c>
    </row>
    <row r="318" spans="1:7" x14ac:dyDescent="0.2">
      <c r="A318">
        <v>7</v>
      </c>
      <c r="B318" s="7">
        <v>43804</v>
      </c>
      <c r="C318" t="s">
        <v>344</v>
      </c>
      <c r="D318" t="s">
        <v>106</v>
      </c>
      <c r="E318" t="s">
        <v>319</v>
      </c>
      <c r="F318" t="s">
        <v>86</v>
      </c>
      <c r="G318" t="s">
        <v>328</v>
      </c>
    </row>
    <row r="319" spans="1:7" x14ac:dyDescent="0.2">
      <c r="A319">
        <v>7</v>
      </c>
      <c r="B319" s="7">
        <v>43804</v>
      </c>
      <c r="C319" t="s">
        <v>290</v>
      </c>
      <c r="D319" t="s">
        <v>62</v>
      </c>
      <c r="E319" t="s">
        <v>291</v>
      </c>
      <c r="F319" t="s">
        <v>33</v>
      </c>
      <c r="G319" t="s">
        <v>332</v>
      </c>
    </row>
    <row r="320" spans="1:7" x14ac:dyDescent="0.2">
      <c r="A320">
        <v>7</v>
      </c>
      <c r="B320" s="7">
        <v>43804</v>
      </c>
      <c r="C320" t="s">
        <v>338</v>
      </c>
      <c r="D320" t="s">
        <v>73</v>
      </c>
      <c r="E320" t="s">
        <v>292</v>
      </c>
      <c r="F320" t="s">
        <v>69</v>
      </c>
      <c r="G320" t="s">
        <v>324</v>
      </c>
    </row>
    <row r="321" spans="1:7" x14ac:dyDescent="0.2">
      <c r="A321">
        <v>7</v>
      </c>
      <c r="B321" s="7">
        <v>43805</v>
      </c>
      <c r="C321" t="s">
        <v>296</v>
      </c>
      <c r="D321" t="s">
        <v>96</v>
      </c>
      <c r="E321" t="s">
        <v>297</v>
      </c>
      <c r="F321" t="s">
        <v>49</v>
      </c>
      <c r="G321" t="s">
        <v>306</v>
      </c>
    </row>
    <row r="322" spans="1:7" x14ac:dyDescent="0.2">
      <c r="A322">
        <v>7</v>
      </c>
      <c r="B322" s="7">
        <v>43805</v>
      </c>
      <c r="C322" t="s">
        <v>345</v>
      </c>
      <c r="D322" t="s">
        <v>66</v>
      </c>
      <c r="E322" t="s">
        <v>304</v>
      </c>
      <c r="F322" t="s">
        <v>78</v>
      </c>
      <c r="G322" t="s">
        <v>303</v>
      </c>
    </row>
    <row r="323" spans="1:7" x14ac:dyDescent="0.2">
      <c r="A323">
        <v>7</v>
      </c>
      <c r="B323" s="7">
        <v>43805</v>
      </c>
      <c r="C323" t="s">
        <v>329</v>
      </c>
      <c r="D323" t="s">
        <v>55</v>
      </c>
      <c r="E323" t="s">
        <v>301</v>
      </c>
      <c r="F323" t="s">
        <v>75</v>
      </c>
      <c r="G323" t="s">
        <v>300</v>
      </c>
    </row>
    <row r="324" spans="1:7" x14ac:dyDescent="0.2">
      <c r="A324">
        <v>7</v>
      </c>
      <c r="B324" s="7">
        <v>43805</v>
      </c>
      <c r="C324" t="s">
        <v>336</v>
      </c>
      <c r="D324" t="s">
        <v>47</v>
      </c>
      <c r="E324" t="s">
        <v>313</v>
      </c>
      <c r="F324" t="s">
        <v>86</v>
      </c>
      <c r="G324" t="s">
        <v>328</v>
      </c>
    </row>
    <row r="325" spans="1:7" x14ac:dyDescent="0.2">
      <c r="A325">
        <v>7</v>
      </c>
      <c r="B325" s="7">
        <v>43805</v>
      </c>
      <c r="C325" t="s">
        <v>308</v>
      </c>
      <c r="D325" t="s">
        <v>53</v>
      </c>
      <c r="E325" t="s">
        <v>309</v>
      </c>
      <c r="F325" t="s">
        <v>64</v>
      </c>
      <c r="G325" t="s">
        <v>316</v>
      </c>
    </row>
    <row r="326" spans="1:7" x14ac:dyDescent="0.2">
      <c r="A326">
        <v>7</v>
      </c>
      <c r="B326" s="7">
        <v>43805</v>
      </c>
      <c r="C326" t="s">
        <v>346</v>
      </c>
      <c r="D326" t="s">
        <v>88</v>
      </c>
      <c r="E326" t="s">
        <v>298</v>
      </c>
      <c r="F326" t="s">
        <v>59</v>
      </c>
      <c r="G326" t="s">
        <v>335</v>
      </c>
    </row>
    <row r="327" spans="1:7" x14ac:dyDescent="0.2">
      <c r="A327">
        <v>7</v>
      </c>
      <c r="B327" s="7">
        <v>43805</v>
      </c>
      <c r="C327" t="s">
        <v>339</v>
      </c>
      <c r="D327" t="s">
        <v>94</v>
      </c>
      <c r="E327" t="s">
        <v>322</v>
      </c>
      <c r="F327" t="s">
        <v>44</v>
      </c>
      <c r="G327" t="s">
        <v>307</v>
      </c>
    </row>
    <row r="328" spans="1:7" x14ac:dyDescent="0.2">
      <c r="A328">
        <v>7</v>
      </c>
      <c r="B328" s="7">
        <v>43805</v>
      </c>
      <c r="C328" t="s">
        <v>342</v>
      </c>
      <c r="D328" t="s">
        <v>71</v>
      </c>
      <c r="E328" t="s">
        <v>333</v>
      </c>
      <c r="F328" t="s">
        <v>35</v>
      </c>
      <c r="G328" t="s">
        <v>294</v>
      </c>
    </row>
    <row r="329" spans="1:7" x14ac:dyDescent="0.2">
      <c r="A329">
        <v>7</v>
      </c>
      <c r="B329" s="7">
        <v>43805</v>
      </c>
      <c r="C329" t="s">
        <v>317</v>
      </c>
      <c r="D329" t="s">
        <v>113</v>
      </c>
      <c r="E329" t="s">
        <v>318</v>
      </c>
      <c r="F329" t="s">
        <v>119</v>
      </c>
      <c r="G329" t="s">
        <v>325</v>
      </c>
    </row>
    <row r="330" spans="1:7" x14ac:dyDescent="0.2">
      <c r="A330">
        <v>7</v>
      </c>
      <c r="B330" s="7">
        <v>43805</v>
      </c>
      <c r="C330" t="s">
        <v>326</v>
      </c>
      <c r="D330" t="s">
        <v>37</v>
      </c>
      <c r="E330" t="s">
        <v>327</v>
      </c>
      <c r="F330" t="s">
        <v>42</v>
      </c>
      <c r="G330" t="s">
        <v>295</v>
      </c>
    </row>
    <row r="331" spans="1:7" x14ac:dyDescent="0.2">
      <c r="A331">
        <v>7</v>
      </c>
      <c r="B331" s="7">
        <v>43806</v>
      </c>
      <c r="C331" t="s">
        <v>314</v>
      </c>
      <c r="D331" t="s">
        <v>39</v>
      </c>
      <c r="E331" t="s">
        <v>315</v>
      </c>
      <c r="F331" t="s">
        <v>73</v>
      </c>
      <c r="G331" t="s">
        <v>292</v>
      </c>
    </row>
    <row r="332" spans="1:7" x14ac:dyDescent="0.2">
      <c r="A332">
        <v>7</v>
      </c>
      <c r="B332" s="7">
        <v>43806</v>
      </c>
      <c r="C332" t="s">
        <v>344</v>
      </c>
      <c r="D332" t="s">
        <v>106</v>
      </c>
      <c r="E332" t="s">
        <v>319</v>
      </c>
      <c r="F332" t="s">
        <v>75</v>
      </c>
      <c r="G332" t="s">
        <v>300</v>
      </c>
    </row>
    <row r="333" spans="1:7" x14ac:dyDescent="0.2">
      <c r="A333">
        <v>7</v>
      </c>
      <c r="B333" s="7">
        <v>43806</v>
      </c>
      <c r="C333" t="s">
        <v>311</v>
      </c>
      <c r="D333" t="s">
        <v>57</v>
      </c>
      <c r="E333" t="s">
        <v>312</v>
      </c>
      <c r="F333" t="s">
        <v>66</v>
      </c>
      <c r="G333" t="s">
        <v>304</v>
      </c>
    </row>
    <row r="334" spans="1:7" x14ac:dyDescent="0.2">
      <c r="A334">
        <v>7</v>
      </c>
      <c r="B334" s="7">
        <v>43806</v>
      </c>
      <c r="C334" t="s">
        <v>331</v>
      </c>
      <c r="D334" t="s">
        <v>33</v>
      </c>
      <c r="E334" t="s">
        <v>332</v>
      </c>
      <c r="F334" t="s">
        <v>69</v>
      </c>
      <c r="G334" t="s">
        <v>324</v>
      </c>
    </row>
    <row r="335" spans="1:7" x14ac:dyDescent="0.2">
      <c r="A335">
        <v>7</v>
      </c>
      <c r="B335" s="7">
        <v>43806</v>
      </c>
      <c r="C335" t="s">
        <v>320</v>
      </c>
      <c r="D335" t="s">
        <v>81</v>
      </c>
      <c r="E335" t="s">
        <v>321</v>
      </c>
      <c r="F335" t="s">
        <v>152</v>
      </c>
      <c r="G335" t="s">
        <v>310</v>
      </c>
    </row>
    <row r="336" spans="1:7" x14ac:dyDescent="0.2">
      <c r="A336">
        <v>7</v>
      </c>
      <c r="B336" s="7">
        <v>43807</v>
      </c>
      <c r="C336" t="s">
        <v>305</v>
      </c>
      <c r="D336" t="s">
        <v>49</v>
      </c>
      <c r="E336" t="s">
        <v>306</v>
      </c>
      <c r="F336" t="s">
        <v>86</v>
      </c>
      <c r="G336" t="s">
        <v>328</v>
      </c>
    </row>
    <row r="337" spans="1:7" x14ac:dyDescent="0.2">
      <c r="A337">
        <v>7</v>
      </c>
      <c r="B337" s="7">
        <v>43807</v>
      </c>
      <c r="C337" t="s">
        <v>296</v>
      </c>
      <c r="D337" t="s">
        <v>96</v>
      </c>
      <c r="E337" t="s">
        <v>297</v>
      </c>
      <c r="F337" t="s">
        <v>51</v>
      </c>
      <c r="G337" t="s">
        <v>330</v>
      </c>
    </row>
    <row r="338" spans="1:7" x14ac:dyDescent="0.2">
      <c r="A338">
        <v>7</v>
      </c>
      <c r="B338" s="7">
        <v>43807</v>
      </c>
      <c r="C338" t="s">
        <v>308</v>
      </c>
      <c r="D338" t="s">
        <v>53</v>
      </c>
      <c r="E338" t="s">
        <v>309</v>
      </c>
      <c r="F338" t="s">
        <v>88</v>
      </c>
      <c r="G338" t="s">
        <v>298</v>
      </c>
    </row>
    <row r="339" spans="1:7" x14ac:dyDescent="0.2">
      <c r="A339">
        <v>7</v>
      </c>
      <c r="B339" s="7">
        <v>43807</v>
      </c>
      <c r="C339" t="s">
        <v>311</v>
      </c>
      <c r="D339" t="s">
        <v>57</v>
      </c>
      <c r="E339" t="s">
        <v>312</v>
      </c>
      <c r="F339" t="s">
        <v>62</v>
      </c>
      <c r="G339" t="s">
        <v>291</v>
      </c>
    </row>
    <row r="340" spans="1:7" x14ac:dyDescent="0.2">
      <c r="A340">
        <v>7</v>
      </c>
      <c r="B340" s="7">
        <v>43807</v>
      </c>
      <c r="C340" t="s">
        <v>348</v>
      </c>
      <c r="D340" t="s">
        <v>64</v>
      </c>
      <c r="E340" t="s">
        <v>316</v>
      </c>
      <c r="F340" t="s">
        <v>35</v>
      </c>
      <c r="G340" t="s">
        <v>294</v>
      </c>
    </row>
    <row r="341" spans="1:7" x14ac:dyDescent="0.2">
      <c r="A341">
        <v>7</v>
      </c>
      <c r="B341" s="7">
        <v>43807</v>
      </c>
      <c r="C341" t="s">
        <v>314</v>
      </c>
      <c r="D341" t="s">
        <v>39</v>
      </c>
      <c r="E341" t="s">
        <v>315</v>
      </c>
      <c r="F341" t="s">
        <v>119</v>
      </c>
      <c r="G341" t="s">
        <v>325</v>
      </c>
    </row>
    <row r="342" spans="1:7" x14ac:dyDescent="0.2">
      <c r="A342">
        <v>7</v>
      </c>
      <c r="B342" s="7">
        <v>43807</v>
      </c>
      <c r="C342" t="s">
        <v>326</v>
      </c>
      <c r="D342" t="s">
        <v>37</v>
      </c>
      <c r="E342" t="s">
        <v>327</v>
      </c>
      <c r="F342" t="s">
        <v>94</v>
      </c>
      <c r="G342" t="s">
        <v>322</v>
      </c>
    </row>
    <row r="343" spans="1:7" x14ac:dyDescent="0.2">
      <c r="A343">
        <v>7</v>
      </c>
      <c r="B343" s="7">
        <v>43807</v>
      </c>
      <c r="C343" t="s">
        <v>293</v>
      </c>
      <c r="D343" t="s">
        <v>42</v>
      </c>
      <c r="E343" t="s">
        <v>295</v>
      </c>
      <c r="F343" t="s">
        <v>44</v>
      </c>
      <c r="G343" t="s">
        <v>307</v>
      </c>
    </row>
    <row r="344" spans="1:7" x14ac:dyDescent="0.2">
      <c r="A344">
        <v>7</v>
      </c>
      <c r="B344" s="7">
        <v>43808</v>
      </c>
      <c r="C344" t="s">
        <v>299</v>
      </c>
      <c r="D344" t="s">
        <v>75</v>
      </c>
      <c r="E344" t="s">
        <v>300</v>
      </c>
      <c r="F344" t="s">
        <v>35</v>
      </c>
      <c r="G344" t="s">
        <v>294</v>
      </c>
    </row>
    <row r="345" spans="1:7" x14ac:dyDescent="0.2">
      <c r="A345">
        <v>7</v>
      </c>
      <c r="B345" s="7">
        <v>43808</v>
      </c>
      <c r="C345" t="s">
        <v>336</v>
      </c>
      <c r="D345" t="s">
        <v>47</v>
      </c>
      <c r="E345" t="s">
        <v>313</v>
      </c>
      <c r="F345" t="s">
        <v>66</v>
      </c>
      <c r="G345" t="s">
        <v>304</v>
      </c>
    </row>
    <row r="346" spans="1:7" x14ac:dyDescent="0.2">
      <c r="A346">
        <v>7</v>
      </c>
      <c r="B346" s="7">
        <v>43808</v>
      </c>
      <c r="C346" t="s">
        <v>346</v>
      </c>
      <c r="D346" t="s">
        <v>88</v>
      </c>
      <c r="E346" t="s">
        <v>298</v>
      </c>
      <c r="F346" t="s">
        <v>62</v>
      </c>
      <c r="G346" t="s">
        <v>291</v>
      </c>
    </row>
    <row r="347" spans="1:7" x14ac:dyDescent="0.2">
      <c r="A347">
        <v>7</v>
      </c>
      <c r="B347" s="7">
        <v>43808</v>
      </c>
      <c r="C347" t="s">
        <v>331</v>
      </c>
      <c r="D347" t="s">
        <v>33</v>
      </c>
      <c r="E347" t="s">
        <v>332</v>
      </c>
      <c r="F347" t="s">
        <v>119</v>
      </c>
      <c r="G347" t="s">
        <v>325</v>
      </c>
    </row>
    <row r="348" spans="1:7" x14ac:dyDescent="0.2">
      <c r="A348">
        <v>7</v>
      </c>
      <c r="B348" s="7">
        <v>43808</v>
      </c>
      <c r="C348" t="s">
        <v>342</v>
      </c>
      <c r="D348" t="s">
        <v>71</v>
      </c>
      <c r="E348" t="s">
        <v>333</v>
      </c>
      <c r="F348" t="s">
        <v>78</v>
      </c>
      <c r="G348" t="s">
        <v>303</v>
      </c>
    </row>
    <row r="349" spans="1:7" x14ac:dyDescent="0.2">
      <c r="A349">
        <v>7</v>
      </c>
      <c r="B349" s="7">
        <v>43808</v>
      </c>
      <c r="C349" t="s">
        <v>338</v>
      </c>
      <c r="D349" t="s">
        <v>73</v>
      </c>
      <c r="E349" t="s">
        <v>292</v>
      </c>
      <c r="F349" t="s">
        <v>55</v>
      </c>
      <c r="G349" t="s">
        <v>301</v>
      </c>
    </row>
    <row r="350" spans="1:7" x14ac:dyDescent="0.2">
      <c r="A350">
        <v>7</v>
      </c>
      <c r="B350" s="7">
        <v>43808</v>
      </c>
      <c r="C350" t="s">
        <v>323</v>
      </c>
      <c r="D350" t="s">
        <v>69</v>
      </c>
      <c r="E350" t="s">
        <v>324</v>
      </c>
      <c r="F350" t="s">
        <v>44</v>
      </c>
      <c r="G350" t="s">
        <v>307</v>
      </c>
    </row>
    <row r="351" spans="1:7" x14ac:dyDescent="0.2">
      <c r="A351">
        <v>7</v>
      </c>
      <c r="B351" s="7">
        <v>43808</v>
      </c>
      <c r="C351" t="s">
        <v>320</v>
      </c>
      <c r="D351" t="s">
        <v>81</v>
      </c>
      <c r="E351" t="s">
        <v>321</v>
      </c>
      <c r="F351" t="s">
        <v>94</v>
      </c>
      <c r="G351" t="s">
        <v>322</v>
      </c>
    </row>
    <row r="352" spans="1:7" x14ac:dyDescent="0.2">
      <c r="A352">
        <v>7</v>
      </c>
      <c r="B352" s="7">
        <v>43808</v>
      </c>
      <c r="C352" t="s">
        <v>334</v>
      </c>
      <c r="D352" t="s">
        <v>59</v>
      </c>
      <c r="E352" t="s">
        <v>335</v>
      </c>
      <c r="F352" t="s">
        <v>152</v>
      </c>
      <c r="G352" t="s">
        <v>310</v>
      </c>
    </row>
    <row r="353" spans="1:7" x14ac:dyDescent="0.2">
      <c r="A353">
        <v>7</v>
      </c>
      <c r="B353" s="7">
        <v>43809</v>
      </c>
      <c r="C353" t="s">
        <v>296</v>
      </c>
      <c r="D353" t="s">
        <v>96</v>
      </c>
      <c r="E353" t="s">
        <v>297</v>
      </c>
      <c r="F353" t="s">
        <v>64</v>
      </c>
      <c r="G353" t="s">
        <v>316</v>
      </c>
    </row>
    <row r="354" spans="1:7" x14ac:dyDescent="0.2">
      <c r="A354">
        <v>7</v>
      </c>
      <c r="B354" s="7">
        <v>43809</v>
      </c>
      <c r="C354" t="s">
        <v>311</v>
      </c>
      <c r="D354" t="s">
        <v>57</v>
      </c>
      <c r="E354" t="s">
        <v>312</v>
      </c>
      <c r="F354" t="s">
        <v>86</v>
      </c>
      <c r="G354" t="s">
        <v>328</v>
      </c>
    </row>
    <row r="355" spans="1:7" x14ac:dyDescent="0.2">
      <c r="A355">
        <v>7</v>
      </c>
      <c r="B355" s="7">
        <v>43809</v>
      </c>
      <c r="C355" t="s">
        <v>308</v>
      </c>
      <c r="D355" t="s">
        <v>53</v>
      </c>
      <c r="E355" t="s">
        <v>309</v>
      </c>
      <c r="F355" t="s">
        <v>51</v>
      </c>
      <c r="G355" t="s">
        <v>330</v>
      </c>
    </row>
    <row r="356" spans="1:7" x14ac:dyDescent="0.2">
      <c r="A356">
        <v>7</v>
      </c>
      <c r="B356" s="7">
        <v>43809</v>
      </c>
      <c r="C356" t="s">
        <v>326</v>
      </c>
      <c r="D356" t="s">
        <v>37</v>
      </c>
      <c r="E356" t="s">
        <v>327</v>
      </c>
      <c r="F356" t="s">
        <v>106</v>
      </c>
      <c r="G356" t="s">
        <v>319</v>
      </c>
    </row>
    <row r="357" spans="1:7" x14ac:dyDescent="0.2">
      <c r="A357">
        <v>7</v>
      </c>
      <c r="B357" s="7">
        <v>43810</v>
      </c>
      <c r="C357" t="s">
        <v>345</v>
      </c>
      <c r="D357" t="s">
        <v>66</v>
      </c>
      <c r="E357" t="s">
        <v>304</v>
      </c>
      <c r="F357" t="s">
        <v>33</v>
      </c>
      <c r="G357" t="s">
        <v>332</v>
      </c>
    </row>
    <row r="358" spans="1:7" x14ac:dyDescent="0.2">
      <c r="A358">
        <v>7</v>
      </c>
      <c r="B358" s="7">
        <v>43810</v>
      </c>
      <c r="C358" t="s">
        <v>299</v>
      </c>
      <c r="D358" t="s">
        <v>75</v>
      </c>
      <c r="E358" t="s">
        <v>300</v>
      </c>
      <c r="F358" t="s">
        <v>47</v>
      </c>
      <c r="G358" t="s">
        <v>313</v>
      </c>
    </row>
    <row r="359" spans="1:7" x14ac:dyDescent="0.2">
      <c r="A359">
        <v>7</v>
      </c>
      <c r="B359" s="7">
        <v>43810</v>
      </c>
      <c r="C359" t="s">
        <v>302</v>
      </c>
      <c r="D359" t="s">
        <v>78</v>
      </c>
      <c r="E359" t="s">
        <v>303</v>
      </c>
      <c r="F359" t="s">
        <v>42</v>
      </c>
      <c r="G359" t="s">
        <v>295</v>
      </c>
    </row>
    <row r="360" spans="1:7" x14ac:dyDescent="0.2">
      <c r="A360">
        <v>7</v>
      </c>
      <c r="B360" s="7">
        <v>43810</v>
      </c>
      <c r="C360" t="s">
        <v>290</v>
      </c>
      <c r="D360" t="s">
        <v>62</v>
      </c>
      <c r="E360" t="s">
        <v>291</v>
      </c>
      <c r="F360" t="s">
        <v>35</v>
      </c>
      <c r="G360" t="s">
        <v>294</v>
      </c>
    </row>
    <row r="361" spans="1:7" x14ac:dyDescent="0.2">
      <c r="A361">
        <v>7</v>
      </c>
      <c r="B361" s="7">
        <v>43810</v>
      </c>
      <c r="C361" t="s">
        <v>305</v>
      </c>
      <c r="D361" t="s">
        <v>49</v>
      </c>
      <c r="E361" t="s">
        <v>306</v>
      </c>
      <c r="F361" t="s">
        <v>96</v>
      </c>
      <c r="G361" t="s">
        <v>297</v>
      </c>
    </row>
    <row r="362" spans="1:7" x14ac:dyDescent="0.2">
      <c r="A362">
        <v>7</v>
      </c>
      <c r="B362" s="7">
        <v>43810</v>
      </c>
      <c r="C362" t="s">
        <v>346</v>
      </c>
      <c r="D362" t="s">
        <v>88</v>
      </c>
      <c r="E362" t="s">
        <v>298</v>
      </c>
      <c r="F362" t="s">
        <v>51</v>
      </c>
      <c r="G362" t="s">
        <v>330</v>
      </c>
    </row>
    <row r="363" spans="1:7" x14ac:dyDescent="0.2">
      <c r="A363">
        <v>7</v>
      </c>
      <c r="B363" s="7">
        <v>43810</v>
      </c>
      <c r="C363" t="s">
        <v>347</v>
      </c>
      <c r="D363" t="s">
        <v>44</v>
      </c>
      <c r="E363" t="s">
        <v>307</v>
      </c>
      <c r="F363" t="s">
        <v>81</v>
      </c>
      <c r="G363" t="s">
        <v>321</v>
      </c>
    </row>
    <row r="364" spans="1:7" x14ac:dyDescent="0.2">
      <c r="A364">
        <v>7</v>
      </c>
      <c r="B364" s="7">
        <v>43810</v>
      </c>
      <c r="C364" t="s">
        <v>323</v>
      </c>
      <c r="D364" t="s">
        <v>69</v>
      </c>
      <c r="E364" t="s">
        <v>324</v>
      </c>
      <c r="F364" t="s">
        <v>152</v>
      </c>
      <c r="G364" t="s">
        <v>310</v>
      </c>
    </row>
    <row r="365" spans="1:7" x14ac:dyDescent="0.2">
      <c r="A365">
        <v>7</v>
      </c>
      <c r="B365" s="7">
        <v>43810</v>
      </c>
      <c r="C365" t="s">
        <v>342</v>
      </c>
      <c r="D365" t="s">
        <v>71</v>
      </c>
      <c r="E365" t="s">
        <v>333</v>
      </c>
      <c r="F365" t="s">
        <v>73</v>
      </c>
      <c r="G365" t="s">
        <v>292</v>
      </c>
    </row>
    <row r="366" spans="1:7" x14ac:dyDescent="0.2">
      <c r="A366">
        <v>7</v>
      </c>
      <c r="B366" s="7">
        <v>43810</v>
      </c>
      <c r="C366" t="s">
        <v>341</v>
      </c>
      <c r="D366" t="s">
        <v>119</v>
      </c>
      <c r="E366" t="s">
        <v>325</v>
      </c>
      <c r="F366" t="s">
        <v>94</v>
      </c>
      <c r="G366" t="s">
        <v>322</v>
      </c>
    </row>
    <row r="367" spans="1:7" x14ac:dyDescent="0.2">
      <c r="A367">
        <v>7</v>
      </c>
      <c r="B367" s="7">
        <v>43810</v>
      </c>
      <c r="C367" t="s">
        <v>334</v>
      </c>
      <c r="D367" t="s">
        <v>59</v>
      </c>
      <c r="E367" t="s">
        <v>335</v>
      </c>
      <c r="F367" t="s">
        <v>106</v>
      </c>
      <c r="G367" t="s">
        <v>319</v>
      </c>
    </row>
    <row r="368" spans="1:7" x14ac:dyDescent="0.2">
      <c r="A368">
        <v>8</v>
      </c>
      <c r="B368" s="7">
        <v>43811</v>
      </c>
      <c r="C368" t="s">
        <v>336</v>
      </c>
      <c r="D368" t="s">
        <v>47</v>
      </c>
      <c r="E368" t="s">
        <v>313</v>
      </c>
      <c r="F368" t="s">
        <v>57</v>
      </c>
      <c r="G368" t="s">
        <v>312</v>
      </c>
    </row>
    <row r="369" spans="1:7" x14ac:dyDescent="0.2">
      <c r="A369">
        <v>8</v>
      </c>
      <c r="B369" s="7">
        <v>43811</v>
      </c>
      <c r="C369" t="s">
        <v>317</v>
      </c>
      <c r="D369" t="s">
        <v>113</v>
      </c>
      <c r="E369" t="s">
        <v>318</v>
      </c>
      <c r="F369" t="s">
        <v>66</v>
      </c>
      <c r="G369" t="s">
        <v>304</v>
      </c>
    </row>
    <row r="370" spans="1:7" x14ac:dyDescent="0.2">
      <c r="A370">
        <v>8</v>
      </c>
      <c r="B370" s="7">
        <v>43811</v>
      </c>
      <c r="C370" t="s">
        <v>349</v>
      </c>
      <c r="D370" t="s">
        <v>55</v>
      </c>
      <c r="E370" t="s">
        <v>301</v>
      </c>
      <c r="F370" t="s">
        <v>39</v>
      </c>
      <c r="G370" t="s">
        <v>315</v>
      </c>
    </row>
    <row r="371" spans="1:7" x14ac:dyDescent="0.2">
      <c r="A371">
        <v>8</v>
      </c>
      <c r="B371" s="7">
        <v>43811</v>
      </c>
      <c r="C371" t="s">
        <v>340</v>
      </c>
      <c r="D371" t="s">
        <v>86</v>
      </c>
      <c r="E371" t="s">
        <v>328</v>
      </c>
      <c r="F371" t="s">
        <v>37</v>
      </c>
      <c r="G371" t="s">
        <v>327</v>
      </c>
    </row>
    <row r="372" spans="1:7" x14ac:dyDescent="0.2">
      <c r="A372">
        <v>8</v>
      </c>
      <c r="B372" s="7">
        <v>43812</v>
      </c>
      <c r="C372" t="s">
        <v>302</v>
      </c>
      <c r="D372" t="s">
        <v>78</v>
      </c>
      <c r="E372" t="s">
        <v>303</v>
      </c>
      <c r="F372" t="s">
        <v>33</v>
      </c>
      <c r="G372" t="s">
        <v>332</v>
      </c>
    </row>
    <row r="373" spans="1:7" x14ac:dyDescent="0.2">
      <c r="A373">
        <v>8</v>
      </c>
      <c r="B373" s="7">
        <v>43812</v>
      </c>
      <c r="C373" t="s">
        <v>311</v>
      </c>
      <c r="D373" t="s">
        <v>57</v>
      </c>
      <c r="E373" t="s">
        <v>312</v>
      </c>
      <c r="F373" t="s">
        <v>73</v>
      </c>
      <c r="G373" t="s">
        <v>292</v>
      </c>
    </row>
    <row r="374" spans="1:7" x14ac:dyDescent="0.2">
      <c r="A374">
        <v>8</v>
      </c>
      <c r="B374" s="7">
        <v>43812</v>
      </c>
      <c r="C374" t="s">
        <v>343</v>
      </c>
      <c r="D374" t="s">
        <v>51</v>
      </c>
      <c r="E374" t="s">
        <v>330</v>
      </c>
      <c r="F374" t="s">
        <v>75</v>
      </c>
      <c r="G374" t="s">
        <v>300</v>
      </c>
    </row>
    <row r="375" spans="1:7" x14ac:dyDescent="0.2">
      <c r="A375">
        <v>8</v>
      </c>
      <c r="B375" s="7">
        <v>43812</v>
      </c>
      <c r="C375" t="s">
        <v>308</v>
      </c>
      <c r="D375" t="s">
        <v>53</v>
      </c>
      <c r="E375" t="s">
        <v>309</v>
      </c>
      <c r="F375" t="s">
        <v>42</v>
      </c>
      <c r="G375" t="s">
        <v>295</v>
      </c>
    </row>
    <row r="376" spans="1:7" x14ac:dyDescent="0.2">
      <c r="A376">
        <v>8</v>
      </c>
      <c r="B376" s="7">
        <v>43812</v>
      </c>
      <c r="C376" t="s">
        <v>346</v>
      </c>
      <c r="D376" t="s">
        <v>88</v>
      </c>
      <c r="E376" t="s">
        <v>298</v>
      </c>
      <c r="F376" t="s">
        <v>96</v>
      </c>
      <c r="G376" t="s">
        <v>297</v>
      </c>
    </row>
    <row r="377" spans="1:7" x14ac:dyDescent="0.2">
      <c r="A377">
        <v>8</v>
      </c>
      <c r="B377" s="7">
        <v>43812</v>
      </c>
      <c r="C377" t="s">
        <v>337</v>
      </c>
      <c r="D377" t="s">
        <v>152</v>
      </c>
      <c r="E377" t="s">
        <v>310</v>
      </c>
      <c r="F377" t="s">
        <v>71</v>
      </c>
      <c r="G377" t="s">
        <v>333</v>
      </c>
    </row>
    <row r="378" spans="1:7" x14ac:dyDescent="0.2">
      <c r="A378">
        <v>8</v>
      </c>
      <c r="B378" s="7">
        <v>43812</v>
      </c>
      <c r="C378" t="s">
        <v>347</v>
      </c>
      <c r="D378" t="s">
        <v>44</v>
      </c>
      <c r="E378" t="s">
        <v>307</v>
      </c>
      <c r="F378" t="s">
        <v>35</v>
      </c>
      <c r="G378" t="s">
        <v>294</v>
      </c>
    </row>
    <row r="379" spans="1:7" x14ac:dyDescent="0.2">
      <c r="A379">
        <v>8</v>
      </c>
      <c r="B379" s="7">
        <v>43812</v>
      </c>
      <c r="C379" t="s">
        <v>341</v>
      </c>
      <c r="D379" t="s">
        <v>119</v>
      </c>
      <c r="E379" t="s">
        <v>325</v>
      </c>
      <c r="F379" t="s">
        <v>106</v>
      </c>
      <c r="G379" t="s">
        <v>319</v>
      </c>
    </row>
    <row r="380" spans="1:7" x14ac:dyDescent="0.2">
      <c r="A380">
        <v>8</v>
      </c>
      <c r="B380" s="7">
        <v>43812</v>
      </c>
      <c r="C380" t="s">
        <v>320</v>
      </c>
      <c r="D380" t="s">
        <v>81</v>
      </c>
      <c r="E380" t="s">
        <v>321</v>
      </c>
      <c r="F380" t="s">
        <v>59</v>
      </c>
      <c r="G380" t="s">
        <v>335</v>
      </c>
    </row>
    <row r="381" spans="1:7" x14ac:dyDescent="0.2">
      <c r="A381">
        <v>8</v>
      </c>
      <c r="B381" s="7">
        <v>43813</v>
      </c>
      <c r="C381" t="s">
        <v>349</v>
      </c>
      <c r="D381" t="s">
        <v>69</v>
      </c>
      <c r="E381" t="s">
        <v>324</v>
      </c>
      <c r="F381" t="s">
        <v>113</v>
      </c>
      <c r="G381" t="s">
        <v>318</v>
      </c>
    </row>
    <row r="382" spans="1:7" x14ac:dyDescent="0.2">
      <c r="A382">
        <v>8</v>
      </c>
      <c r="B382" s="7">
        <v>43813</v>
      </c>
      <c r="C382" t="s">
        <v>290</v>
      </c>
      <c r="D382" t="s">
        <v>62</v>
      </c>
      <c r="E382" t="s">
        <v>291</v>
      </c>
      <c r="F382" t="s">
        <v>49</v>
      </c>
      <c r="G382" t="s">
        <v>306</v>
      </c>
    </row>
    <row r="383" spans="1:7" x14ac:dyDescent="0.2">
      <c r="A383">
        <v>8</v>
      </c>
      <c r="B383" s="7">
        <v>43813</v>
      </c>
      <c r="C383" t="s">
        <v>346</v>
      </c>
      <c r="D383" t="s">
        <v>88</v>
      </c>
      <c r="E383" t="s">
        <v>298</v>
      </c>
      <c r="F383" t="s">
        <v>35</v>
      </c>
      <c r="G383" t="s">
        <v>294</v>
      </c>
    </row>
    <row r="384" spans="1:7" x14ac:dyDescent="0.2">
      <c r="A384">
        <v>8</v>
      </c>
      <c r="B384" s="7">
        <v>43813</v>
      </c>
      <c r="C384" t="s">
        <v>337</v>
      </c>
      <c r="D384" t="s">
        <v>152</v>
      </c>
      <c r="E384" t="s">
        <v>310</v>
      </c>
      <c r="F384" t="s">
        <v>64</v>
      </c>
      <c r="G384" t="s">
        <v>316</v>
      </c>
    </row>
    <row r="385" spans="1:7" x14ac:dyDescent="0.2">
      <c r="A385">
        <v>8</v>
      </c>
      <c r="B385" s="7">
        <v>43813</v>
      </c>
      <c r="C385" t="s">
        <v>314</v>
      </c>
      <c r="D385" t="s">
        <v>39</v>
      </c>
      <c r="E385" t="s">
        <v>315</v>
      </c>
      <c r="F385" t="s">
        <v>53</v>
      </c>
      <c r="G385" t="s">
        <v>309</v>
      </c>
    </row>
    <row r="386" spans="1:7" x14ac:dyDescent="0.2">
      <c r="A386">
        <v>8</v>
      </c>
      <c r="B386" s="7">
        <v>43813</v>
      </c>
      <c r="C386" t="s">
        <v>342</v>
      </c>
      <c r="D386" t="s">
        <v>71</v>
      </c>
      <c r="E386" t="s">
        <v>333</v>
      </c>
      <c r="F386" t="s">
        <v>66</v>
      </c>
      <c r="G386" t="s">
        <v>304</v>
      </c>
    </row>
    <row r="387" spans="1:7" x14ac:dyDescent="0.2">
      <c r="A387">
        <v>8</v>
      </c>
      <c r="B387" s="7">
        <v>43813</v>
      </c>
      <c r="C387" t="s">
        <v>331</v>
      </c>
      <c r="D387" t="s">
        <v>33</v>
      </c>
      <c r="E387" t="s">
        <v>332</v>
      </c>
      <c r="F387" t="s">
        <v>55</v>
      </c>
      <c r="G387" t="s">
        <v>301</v>
      </c>
    </row>
    <row r="388" spans="1:7" x14ac:dyDescent="0.2">
      <c r="A388">
        <v>8</v>
      </c>
      <c r="B388" s="7">
        <v>43813</v>
      </c>
      <c r="C388" t="s">
        <v>340</v>
      </c>
      <c r="D388" t="s">
        <v>86</v>
      </c>
      <c r="E388" t="s">
        <v>328</v>
      </c>
      <c r="F388" t="s">
        <v>94</v>
      </c>
      <c r="G388" t="s">
        <v>322</v>
      </c>
    </row>
    <row r="389" spans="1:7" x14ac:dyDescent="0.2">
      <c r="A389">
        <v>8</v>
      </c>
      <c r="B389" s="7">
        <v>43814</v>
      </c>
      <c r="C389" t="s">
        <v>338</v>
      </c>
      <c r="D389" t="s">
        <v>73</v>
      </c>
      <c r="E389" t="s">
        <v>292</v>
      </c>
      <c r="F389" t="s">
        <v>78</v>
      </c>
      <c r="G389" t="s">
        <v>303</v>
      </c>
    </row>
    <row r="390" spans="1:7" x14ac:dyDescent="0.2">
      <c r="A390">
        <v>8</v>
      </c>
      <c r="B390" s="7">
        <v>43814</v>
      </c>
      <c r="C390" t="s">
        <v>299</v>
      </c>
      <c r="D390" t="s">
        <v>75</v>
      </c>
      <c r="E390" t="s">
        <v>300</v>
      </c>
      <c r="F390" t="s">
        <v>96</v>
      </c>
      <c r="G390" t="s">
        <v>297</v>
      </c>
    </row>
    <row r="391" spans="1:7" x14ac:dyDescent="0.2">
      <c r="A391">
        <v>8</v>
      </c>
      <c r="B391" s="7">
        <v>43814</v>
      </c>
      <c r="C391" t="s">
        <v>343</v>
      </c>
      <c r="D391" t="s">
        <v>51</v>
      </c>
      <c r="E391" t="s">
        <v>330</v>
      </c>
      <c r="F391" t="s">
        <v>42</v>
      </c>
      <c r="G391" t="s">
        <v>295</v>
      </c>
    </row>
    <row r="392" spans="1:7" x14ac:dyDescent="0.2">
      <c r="A392">
        <v>8</v>
      </c>
      <c r="B392" s="7">
        <v>43814</v>
      </c>
      <c r="C392" t="s">
        <v>305</v>
      </c>
      <c r="D392" t="s">
        <v>49</v>
      </c>
      <c r="E392" t="s">
        <v>306</v>
      </c>
      <c r="F392" t="s">
        <v>57</v>
      </c>
      <c r="G392" t="s">
        <v>312</v>
      </c>
    </row>
    <row r="393" spans="1:7" x14ac:dyDescent="0.2">
      <c r="A393">
        <v>8</v>
      </c>
      <c r="B393" s="7">
        <v>43814</v>
      </c>
      <c r="C393" t="s">
        <v>340</v>
      </c>
      <c r="D393" t="s">
        <v>86</v>
      </c>
      <c r="E393" t="s">
        <v>328</v>
      </c>
      <c r="F393" t="s">
        <v>106</v>
      </c>
      <c r="G393" t="s">
        <v>319</v>
      </c>
    </row>
    <row r="394" spans="1:7" x14ac:dyDescent="0.2">
      <c r="A394">
        <v>8</v>
      </c>
      <c r="B394" s="7">
        <v>43814</v>
      </c>
      <c r="C394" t="s">
        <v>334</v>
      </c>
      <c r="D394" t="s">
        <v>59</v>
      </c>
      <c r="E394" t="s">
        <v>335</v>
      </c>
      <c r="F394" t="s">
        <v>119</v>
      </c>
      <c r="G394" t="s">
        <v>325</v>
      </c>
    </row>
    <row r="395" spans="1:7" x14ac:dyDescent="0.2">
      <c r="A395">
        <v>8</v>
      </c>
      <c r="B395" s="7">
        <v>43815</v>
      </c>
      <c r="C395" t="s">
        <v>329</v>
      </c>
      <c r="D395" t="s">
        <v>55</v>
      </c>
      <c r="E395" t="s">
        <v>301</v>
      </c>
      <c r="F395" t="s">
        <v>64</v>
      </c>
      <c r="G395" t="s">
        <v>316</v>
      </c>
    </row>
    <row r="396" spans="1:7" x14ac:dyDescent="0.2">
      <c r="A396">
        <v>8</v>
      </c>
      <c r="B396" s="7">
        <v>43815</v>
      </c>
      <c r="C396" t="s">
        <v>290</v>
      </c>
      <c r="D396" t="s">
        <v>62</v>
      </c>
      <c r="E396" t="s">
        <v>291</v>
      </c>
      <c r="F396" t="s">
        <v>66</v>
      </c>
      <c r="G396" t="s">
        <v>304</v>
      </c>
    </row>
    <row r="397" spans="1:7" x14ac:dyDescent="0.2">
      <c r="A397">
        <v>8</v>
      </c>
      <c r="B397" s="7">
        <v>43815</v>
      </c>
      <c r="C397" t="s">
        <v>331</v>
      </c>
      <c r="D397" t="s">
        <v>33</v>
      </c>
      <c r="E397" t="s">
        <v>332</v>
      </c>
      <c r="F397" t="s">
        <v>113</v>
      </c>
      <c r="G397" t="s">
        <v>318</v>
      </c>
    </row>
    <row r="398" spans="1:7" x14ac:dyDescent="0.2">
      <c r="A398">
        <v>8</v>
      </c>
      <c r="B398" s="7">
        <v>43815</v>
      </c>
      <c r="C398" t="s">
        <v>337</v>
      </c>
      <c r="D398" t="s">
        <v>152</v>
      </c>
      <c r="E398" t="s">
        <v>310</v>
      </c>
      <c r="F398" t="s">
        <v>53</v>
      </c>
      <c r="G398" t="s">
        <v>309</v>
      </c>
    </row>
    <row r="399" spans="1:7" x14ac:dyDescent="0.2">
      <c r="A399">
        <v>8</v>
      </c>
      <c r="B399" s="7">
        <v>43815</v>
      </c>
      <c r="C399" t="s">
        <v>342</v>
      </c>
      <c r="D399" t="s">
        <v>71</v>
      </c>
      <c r="E399" t="s">
        <v>333</v>
      </c>
      <c r="F399" t="s">
        <v>39</v>
      </c>
      <c r="G399" t="s">
        <v>315</v>
      </c>
    </row>
    <row r="400" spans="1:7" x14ac:dyDescent="0.2">
      <c r="A400">
        <v>8</v>
      </c>
      <c r="B400" s="7">
        <v>43815</v>
      </c>
      <c r="C400" t="s">
        <v>339</v>
      </c>
      <c r="D400" t="s">
        <v>94</v>
      </c>
      <c r="E400" t="s">
        <v>322</v>
      </c>
      <c r="F400" t="s">
        <v>88</v>
      </c>
      <c r="G400" t="s">
        <v>298</v>
      </c>
    </row>
    <row r="401" spans="1:7" x14ac:dyDescent="0.2">
      <c r="A401">
        <v>8</v>
      </c>
      <c r="B401" s="7">
        <v>43815</v>
      </c>
      <c r="C401" t="s">
        <v>323</v>
      </c>
      <c r="D401" t="s">
        <v>69</v>
      </c>
      <c r="E401" t="s">
        <v>324</v>
      </c>
      <c r="F401" t="s">
        <v>37</v>
      </c>
      <c r="G401" t="s">
        <v>327</v>
      </c>
    </row>
    <row r="402" spans="1:7" x14ac:dyDescent="0.2">
      <c r="A402">
        <v>8</v>
      </c>
      <c r="B402" s="7">
        <v>43816</v>
      </c>
      <c r="C402" t="s">
        <v>296</v>
      </c>
      <c r="D402" t="s">
        <v>96</v>
      </c>
      <c r="E402" t="s">
        <v>297</v>
      </c>
      <c r="F402" t="s">
        <v>119</v>
      </c>
      <c r="G402" t="s">
        <v>325</v>
      </c>
    </row>
    <row r="403" spans="1:7" x14ac:dyDescent="0.2">
      <c r="A403">
        <v>8</v>
      </c>
      <c r="B403" s="7">
        <v>43816</v>
      </c>
      <c r="C403" t="s">
        <v>299</v>
      </c>
      <c r="D403" t="s">
        <v>75</v>
      </c>
      <c r="E403" t="s">
        <v>300</v>
      </c>
      <c r="F403" t="s">
        <v>42</v>
      </c>
      <c r="G403" t="s">
        <v>295</v>
      </c>
    </row>
    <row r="404" spans="1:7" x14ac:dyDescent="0.2">
      <c r="A404">
        <v>8</v>
      </c>
      <c r="B404" s="7">
        <v>43816</v>
      </c>
      <c r="C404" t="s">
        <v>344</v>
      </c>
      <c r="D404" t="s">
        <v>106</v>
      </c>
      <c r="E404" t="s">
        <v>319</v>
      </c>
      <c r="F404" t="s">
        <v>51</v>
      </c>
      <c r="G404" t="s">
        <v>330</v>
      </c>
    </row>
    <row r="405" spans="1:7" x14ac:dyDescent="0.2">
      <c r="A405">
        <v>8</v>
      </c>
      <c r="B405" s="7">
        <v>43816</v>
      </c>
      <c r="C405" t="s">
        <v>338</v>
      </c>
      <c r="D405" t="s">
        <v>73</v>
      </c>
      <c r="E405" t="s">
        <v>292</v>
      </c>
      <c r="F405" t="s">
        <v>49</v>
      </c>
      <c r="G405" t="s">
        <v>306</v>
      </c>
    </row>
    <row r="406" spans="1:7" x14ac:dyDescent="0.2">
      <c r="A406">
        <v>8</v>
      </c>
      <c r="B406" s="7">
        <v>43816</v>
      </c>
      <c r="C406" t="s">
        <v>320</v>
      </c>
      <c r="D406" t="s">
        <v>81</v>
      </c>
      <c r="E406" t="s">
        <v>321</v>
      </c>
      <c r="F406" t="s">
        <v>78</v>
      </c>
      <c r="G406" t="s">
        <v>303</v>
      </c>
    </row>
    <row r="407" spans="1:7" x14ac:dyDescent="0.2">
      <c r="A407">
        <v>8</v>
      </c>
      <c r="B407" s="7">
        <v>43816</v>
      </c>
      <c r="C407" t="s">
        <v>293</v>
      </c>
      <c r="D407" t="s">
        <v>35</v>
      </c>
      <c r="E407" t="s">
        <v>294</v>
      </c>
      <c r="F407" t="s">
        <v>69</v>
      </c>
      <c r="G407" t="s">
        <v>324</v>
      </c>
    </row>
    <row r="408" spans="1:7" x14ac:dyDescent="0.2">
      <c r="A408">
        <v>8</v>
      </c>
      <c r="B408" s="7">
        <v>43817</v>
      </c>
      <c r="C408" t="s">
        <v>345</v>
      </c>
      <c r="D408" t="s">
        <v>66</v>
      </c>
      <c r="E408" t="s">
        <v>304</v>
      </c>
      <c r="F408" t="s">
        <v>96</v>
      </c>
      <c r="G408" t="s">
        <v>297</v>
      </c>
    </row>
    <row r="409" spans="1:7" x14ac:dyDescent="0.2">
      <c r="A409">
        <v>8</v>
      </c>
      <c r="B409" s="7">
        <v>43817</v>
      </c>
      <c r="C409" t="s">
        <v>329</v>
      </c>
      <c r="D409" t="s">
        <v>55</v>
      </c>
      <c r="E409" t="s">
        <v>301</v>
      </c>
      <c r="F409" t="s">
        <v>62</v>
      </c>
      <c r="G409" t="s">
        <v>291</v>
      </c>
    </row>
    <row r="410" spans="1:7" x14ac:dyDescent="0.2">
      <c r="A410">
        <v>8</v>
      </c>
      <c r="B410" s="7">
        <v>43817</v>
      </c>
      <c r="C410" t="s">
        <v>348</v>
      </c>
      <c r="D410" t="s">
        <v>64</v>
      </c>
      <c r="E410" t="s">
        <v>316</v>
      </c>
      <c r="F410" t="s">
        <v>88</v>
      </c>
      <c r="G410" t="s">
        <v>298</v>
      </c>
    </row>
    <row r="411" spans="1:7" x14ac:dyDescent="0.2">
      <c r="A411">
        <v>8</v>
      </c>
      <c r="B411" s="7">
        <v>43817</v>
      </c>
      <c r="C411" t="s">
        <v>311</v>
      </c>
      <c r="D411" t="s">
        <v>57</v>
      </c>
      <c r="E411" t="s">
        <v>312</v>
      </c>
      <c r="F411" t="s">
        <v>53</v>
      </c>
      <c r="G411" t="s">
        <v>309</v>
      </c>
    </row>
    <row r="412" spans="1:7" x14ac:dyDescent="0.2">
      <c r="A412">
        <v>8</v>
      </c>
      <c r="B412" s="7">
        <v>43817</v>
      </c>
      <c r="C412" t="s">
        <v>347</v>
      </c>
      <c r="D412" t="s">
        <v>44</v>
      </c>
      <c r="E412" t="s">
        <v>307</v>
      </c>
      <c r="F412" t="s">
        <v>73</v>
      </c>
      <c r="G412" t="s">
        <v>292</v>
      </c>
    </row>
    <row r="413" spans="1:7" x14ac:dyDescent="0.2">
      <c r="A413">
        <v>8</v>
      </c>
      <c r="B413" s="7">
        <v>43817</v>
      </c>
      <c r="C413" t="s">
        <v>339</v>
      </c>
      <c r="D413" t="s">
        <v>94</v>
      </c>
      <c r="E413" t="s">
        <v>322</v>
      </c>
      <c r="F413" t="s">
        <v>152</v>
      </c>
      <c r="G413" t="s">
        <v>310</v>
      </c>
    </row>
    <row r="414" spans="1:7" x14ac:dyDescent="0.2">
      <c r="A414">
        <v>8</v>
      </c>
      <c r="B414" s="7">
        <v>43817</v>
      </c>
      <c r="C414" t="s">
        <v>314</v>
      </c>
      <c r="D414" t="s">
        <v>39</v>
      </c>
      <c r="E414" t="s">
        <v>315</v>
      </c>
      <c r="F414" t="s">
        <v>47</v>
      </c>
      <c r="G414" t="s">
        <v>313</v>
      </c>
    </row>
    <row r="415" spans="1:7" x14ac:dyDescent="0.2">
      <c r="A415">
        <v>8</v>
      </c>
      <c r="B415" s="7">
        <v>43817</v>
      </c>
      <c r="C415" t="s">
        <v>340</v>
      </c>
      <c r="D415" t="s">
        <v>86</v>
      </c>
      <c r="E415" t="s">
        <v>328</v>
      </c>
      <c r="F415" t="s">
        <v>78</v>
      </c>
      <c r="G415" t="s">
        <v>303</v>
      </c>
    </row>
    <row r="416" spans="1:7" x14ac:dyDescent="0.2">
      <c r="A416">
        <v>8</v>
      </c>
      <c r="B416" s="7">
        <v>43817</v>
      </c>
      <c r="C416" t="s">
        <v>326</v>
      </c>
      <c r="D416" t="s">
        <v>37</v>
      </c>
      <c r="E416" t="s">
        <v>327</v>
      </c>
      <c r="F416" t="s">
        <v>59</v>
      </c>
      <c r="G416" t="s">
        <v>335</v>
      </c>
    </row>
    <row r="417" spans="1:7" x14ac:dyDescent="0.2">
      <c r="A417">
        <v>9</v>
      </c>
      <c r="B417" s="7">
        <v>43818</v>
      </c>
      <c r="C417" t="s">
        <v>343</v>
      </c>
      <c r="D417" t="s">
        <v>51</v>
      </c>
      <c r="E417" t="s">
        <v>330</v>
      </c>
      <c r="F417" t="s">
        <v>81</v>
      </c>
      <c r="G417" t="s">
        <v>321</v>
      </c>
    </row>
    <row r="418" spans="1:7" x14ac:dyDescent="0.2">
      <c r="A418">
        <v>9</v>
      </c>
      <c r="B418" s="7">
        <v>43818</v>
      </c>
      <c r="C418" t="s">
        <v>342</v>
      </c>
      <c r="D418" t="s">
        <v>71</v>
      </c>
      <c r="E418" t="s">
        <v>333</v>
      </c>
      <c r="F418" t="s">
        <v>42</v>
      </c>
      <c r="G418" t="s">
        <v>295</v>
      </c>
    </row>
    <row r="419" spans="1:7" x14ac:dyDescent="0.2">
      <c r="A419">
        <v>9</v>
      </c>
      <c r="B419" s="7">
        <v>43818</v>
      </c>
      <c r="C419" t="s">
        <v>317</v>
      </c>
      <c r="D419" t="s">
        <v>113</v>
      </c>
      <c r="E419" t="s">
        <v>318</v>
      </c>
      <c r="F419" t="s">
        <v>49</v>
      </c>
      <c r="G419" t="s">
        <v>306</v>
      </c>
    </row>
    <row r="420" spans="1:7" x14ac:dyDescent="0.2">
      <c r="A420">
        <v>9</v>
      </c>
      <c r="B420" s="7">
        <v>43818</v>
      </c>
      <c r="C420" t="s">
        <v>293</v>
      </c>
      <c r="D420" t="s">
        <v>35</v>
      </c>
      <c r="E420" t="s">
        <v>294</v>
      </c>
      <c r="F420" t="s">
        <v>33</v>
      </c>
      <c r="G420" t="s">
        <v>332</v>
      </c>
    </row>
    <row r="421" spans="1:7" x14ac:dyDescent="0.2">
      <c r="A421">
        <v>9</v>
      </c>
      <c r="B421" s="7">
        <v>43819</v>
      </c>
      <c r="C421" t="s">
        <v>345</v>
      </c>
      <c r="D421" t="s">
        <v>66</v>
      </c>
      <c r="E421" t="s">
        <v>304</v>
      </c>
      <c r="F421" t="s">
        <v>152</v>
      </c>
      <c r="G421" t="s">
        <v>310</v>
      </c>
    </row>
    <row r="422" spans="1:7" x14ac:dyDescent="0.2">
      <c r="A422">
        <v>9</v>
      </c>
      <c r="B422" s="7">
        <v>43819</v>
      </c>
      <c r="C422" t="s">
        <v>299</v>
      </c>
      <c r="D422" t="s">
        <v>75</v>
      </c>
      <c r="E422" t="s">
        <v>300</v>
      </c>
      <c r="F422" t="s">
        <v>119</v>
      </c>
      <c r="G422" t="s">
        <v>325</v>
      </c>
    </row>
    <row r="423" spans="1:7" x14ac:dyDescent="0.2">
      <c r="A423">
        <v>9</v>
      </c>
      <c r="B423" s="7">
        <v>43819</v>
      </c>
      <c r="C423" t="s">
        <v>336</v>
      </c>
      <c r="D423" t="s">
        <v>47</v>
      </c>
      <c r="E423" t="s">
        <v>313</v>
      </c>
      <c r="F423" t="s">
        <v>55</v>
      </c>
      <c r="G423" t="s">
        <v>301</v>
      </c>
    </row>
    <row r="424" spans="1:7" x14ac:dyDescent="0.2">
      <c r="A424">
        <v>9</v>
      </c>
      <c r="B424" s="7">
        <v>43819</v>
      </c>
      <c r="C424" t="s">
        <v>290</v>
      </c>
      <c r="D424" t="s">
        <v>62</v>
      </c>
      <c r="E424" t="s">
        <v>291</v>
      </c>
      <c r="F424" t="s">
        <v>64</v>
      </c>
      <c r="G424" t="s">
        <v>316</v>
      </c>
    </row>
    <row r="425" spans="1:7" x14ac:dyDescent="0.2">
      <c r="A425">
        <v>9</v>
      </c>
      <c r="B425" s="7">
        <v>43819</v>
      </c>
      <c r="C425" t="s">
        <v>308</v>
      </c>
      <c r="D425" t="s">
        <v>53</v>
      </c>
      <c r="E425" t="s">
        <v>309</v>
      </c>
      <c r="F425" t="s">
        <v>106</v>
      </c>
      <c r="G425" t="s">
        <v>319</v>
      </c>
    </row>
    <row r="426" spans="1:7" x14ac:dyDescent="0.2">
      <c r="A426">
        <v>9</v>
      </c>
      <c r="B426" s="7">
        <v>43819</v>
      </c>
      <c r="C426" t="s">
        <v>311</v>
      </c>
      <c r="D426" t="s">
        <v>57</v>
      </c>
      <c r="E426" t="s">
        <v>312</v>
      </c>
      <c r="F426" t="s">
        <v>39</v>
      </c>
      <c r="G426" t="s">
        <v>315</v>
      </c>
    </row>
    <row r="427" spans="1:7" x14ac:dyDescent="0.2">
      <c r="A427">
        <v>9</v>
      </c>
      <c r="B427" s="7">
        <v>43819</v>
      </c>
      <c r="C427" t="s">
        <v>339</v>
      </c>
      <c r="D427" t="s">
        <v>94</v>
      </c>
      <c r="E427" t="s">
        <v>322</v>
      </c>
      <c r="F427" t="s">
        <v>69</v>
      </c>
      <c r="G427" t="s">
        <v>324</v>
      </c>
    </row>
    <row r="428" spans="1:7" x14ac:dyDescent="0.2">
      <c r="A428">
        <v>9</v>
      </c>
      <c r="B428" s="7">
        <v>43819</v>
      </c>
      <c r="C428" t="s">
        <v>340</v>
      </c>
      <c r="D428" t="s">
        <v>86</v>
      </c>
      <c r="E428" t="s">
        <v>328</v>
      </c>
      <c r="F428" t="s">
        <v>44</v>
      </c>
      <c r="G428" t="s">
        <v>307</v>
      </c>
    </row>
    <row r="429" spans="1:7" x14ac:dyDescent="0.2">
      <c r="A429">
        <v>9</v>
      </c>
      <c r="B429" s="7">
        <v>43819</v>
      </c>
      <c r="C429" t="s">
        <v>326</v>
      </c>
      <c r="D429" t="s">
        <v>37</v>
      </c>
      <c r="E429" t="s">
        <v>327</v>
      </c>
      <c r="F429" t="s">
        <v>78</v>
      </c>
      <c r="G429" t="s">
        <v>303</v>
      </c>
    </row>
    <row r="430" spans="1:7" x14ac:dyDescent="0.2">
      <c r="A430">
        <v>9</v>
      </c>
      <c r="B430" s="7">
        <v>43819</v>
      </c>
      <c r="C430" t="s">
        <v>334</v>
      </c>
      <c r="D430" t="s">
        <v>59</v>
      </c>
      <c r="E430" t="s">
        <v>335</v>
      </c>
      <c r="F430" t="s">
        <v>73</v>
      </c>
      <c r="G430" t="s">
        <v>292</v>
      </c>
    </row>
    <row r="431" spans="1:7" x14ac:dyDescent="0.2">
      <c r="A431">
        <v>9</v>
      </c>
      <c r="B431" s="7">
        <v>43820</v>
      </c>
      <c r="C431" t="s">
        <v>296</v>
      </c>
      <c r="D431" t="s">
        <v>96</v>
      </c>
      <c r="E431" t="s">
        <v>297</v>
      </c>
      <c r="F431" t="s">
        <v>81</v>
      </c>
      <c r="G431" t="s">
        <v>321</v>
      </c>
    </row>
    <row r="432" spans="1:7" x14ac:dyDescent="0.2">
      <c r="A432">
        <v>9</v>
      </c>
      <c r="B432" s="7">
        <v>43820</v>
      </c>
      <c r="C432" t="s">
        <v>305</v>
      </c>
      <c r="D432" t="s">
        <v>49</v>
      </c>
      <c r="E432" t="s">
        <v>306</v>
      </c>
      <c r="F432" t="s">
        <v>51</v>
      </c>
      <c r="G432" t="s">
        <v>330</v>
      </c>
    </row>
    <row r="433" spans="1:7" x14ac:dyDescent="0.2">
      <c r="A433">
        <v>9</v>
      </c>
      <c r="B433" s="7">
        <v>43820</v>
      </c>
      <c r="C433" t="s">
        <v>329</v>
      </c>
      <c r="D433" t="s">
        <v>55</v>
      </c>
      <c r="E433" t="s">
        <v>301</v>
      </c>
      <c r="F433" t="s">
        <v>88</v>
      </c>
      <c r="G433" t="s">
        <v>298</v>
      </c>
    </row>
    <row r="434" spans="1:7" x14ac:dyDescent="0.2">
      <c r="A434">
        <v>9</v>
      </c>
      <c r="B434" s="7">
        <v>43820</v>
      </c>
      <c r="C434" t="s">
        <v>311</v>
      </c>
      <c r="D434" t="s">
        <v>57</v>
      </c>
      <c r="E434" t="s">
        <v>312</v>
      </c>
      <c r="F434" t="s">
        <v>64</v>
      </c>
      <c r="G434" t="s">
        <v>316</v>
      </c>
    </row>
    <row r="435" spans="1:7" x14ac:dyDescent="0.2">
      <c r="A435">
        <v>9</v>
      </c>
      <c r="B435" s="7">
        <v>43820</v>
      </c>
      <c r="C435" t="s">
        <v>344</v>
      </c>
      <c r="D435" t="s">
        <v>106</v>
      </c>
      <c r="E435" t="s">
        <v>319</v>
      </c>
      <c r="F435" t="s">
        <v>71</v>
      </c>
      <c r="G435" t="s">
        <v>333</v>
      </c>
    </row>
    <row r="436" spans="1:7" x14ac:dyDescent="0.2">
      <c r="A436">
        <v>9</v>
      </c>
      <c r="B436" s="7">
        <v>43820</v>
      </c>
      <c r="C436" t="s">
        <v>337</v>
      </c>
      <c r="D436" t="s">
        <v>152</v>
      </c>
      <c r="E436" t="s">
        <v>310</v>
      </c>
      <c r="F436" t="s">
        <v>119</v>
      </c>
      <c r="G436" t="s">
        <v>325</v>
      </c>
    </row>
    <row r="437" spans="1:7" x14ac:dyDescent="0.2">
      <c r="A437">
        <v>9</v>
      </c>
      <c r="B437" s="7">
        <v>43820</v>
      </c>
      <c r="C437" t="s">
        <v>317</v>
      </c>
      <c r="D437" t="s">
        <v>113</v>
      </c>
      <c r="E437" t="s">
        <v>318</v>
      </c>
      <c r="F437" t="s">
        <v>35</v>
      </c>
      <c r="G437" t="s">
        <v>294</v>
      </c>
    </row>
    <row r="438" spans="1:7" x14ac:dyDescent="0.2">
      <c r="A438">
        <v>9</v>
      </c>
      <c r="B438" s="7">
        <v>43820</v>
      </c>
      <c r="C438" t="s">
        <v>323</v>
      </c>
      <c r="D438" t="s">
        <v>69</v>
      </c>
      <c r="E438" t="s">
        <v>324</v>
      </c>
      <c r="F438" t="s">
        <v>33</v>
      </c>
      <c r="G438" t="s">
        <v>332</v>
      </c>
    </row>
    <row r="439" spans="1:7" x14ac:dyDescent="0.2">
      <c r="A439">
        <v>9</v>
      </c>
      <c r="B439" s="7">
        <v>43820</v>
      </c>
      <c r="C439" t="s">
        <v>326</v>
      </c>
      <c r="D439" t="s">
        <v>37</v>
      </c>
      <c r="E439" t="s">
        <v>327</v>
      </c>
      <c r="F439" t="s">
        <v>44</v>
      </c>
      <c r="G439" t="s">
        <v>307</v>
      </c>
    </row>
    <row r="440" spans="1:7" x14ac:dyDescent="0.2">
      <c r="A440">
        <v>9</v>
      </c>
      <c r="B440" s="7">
        <v>43821</v>
      </c>
      <c r="C440" t="s">
        <v>290</v>
      </c>
      <c r="D440" t="s">
        <v>62</v>
      </c>
      <c r="E440" t="s">
        <v>291</v>
      </c>
      <c r="F440" t="s">
        <v>39</v>
      </c>
      <c r="G440" t="s">
        <v>315</v>
      </c>
    </row>
    <row r="441" spans="1:7" x14ac:dyDescent="0.2">
      <c r="A441">
        <v>9</v>
      </c>
      <c r="B441" s="7">
        <v>43821</v>
      </c>
      <c r="C441" t="s">
        <v>336</v>
      </c>
      <c r="D441" t="s">
        <v>47</v>
      </c>
      <c r="E441" t="s">
        <v>313</v>
      </c>
      <c r="F441" t="s">
        <v>96</v>
      </c>
      <c r="G441" t="s">
        <v>297</v>
      </c>
    </row>
    <row r="442" spans="1:7" x14ac:dyDescent="0.2">
      <c r="A442">
        <v>9</v>
      </c>
      <c r="B442" s="7">
        <v>43821</v>
      </c>
      <c r="C442" t="s">
        <v>342</v>
      </c>
      <c r="D442" t="s">
        <v>71</v>
      </c>
      <c r="E442" t="s">
        <v>333</v>
      </c>
      <c r="F442" t="s">
        <v>75</v>
      </c>
      <c r="G442" t="s">
        <v>300</v>
      </c>
    </row>
    <row r="443" spans="1:7" x14ac:dyDescent="0.2">
      <c r="A443">
        <v>9</v>
      </c>
      <c r="B443" s="7">
        <v>43821</v>
      </c>
      <c r="C443" t="s">
        <v>339</v>
      </c>
      <c r="D443" t="s">
        <v>94</v>
      </c>
      <c r="E443" t="s">
        <v>322</v>
      </c>
      <c r="F443" t="s">
        <v>35</v>
      </c>
      <c r="G443" t="s">
        <v>294</v>
      </c>
    </row>
    <row r="444" spans="1:7" x14ac:dyDescent="0.2">
      <c r="A444">
        <v>9</v>
      </c>
      <c r="B444" s="7">
        <v>43821</v>
      </c>
      <c r="C444" t="s">
        <v>293</v>
      </c>
      <c r="D444" t="s">
        <v>42</v>
      </c>
      <c r="E444" t="s">
        <v>295</v>
      </c>
      <c r="F444" t="s">
        <v>86</v>
      </c>
      <c r="G444" t="s">
        <v>328</v>
      </c>
    </row>
    <row r="445" spans="1:7" x14ac:dyDescent="0.2">
      <c r="A445">
        <v>9</v>
      </c>
      <c r="B445" s="7">
        <v>43822</v>
      </c>
      <c r="C445" t="s">
        <v>345</v>
      </c>
      <c r="D445" t="s">
        <v>66</v>
      </c>
      <c r="E445" t="s">
        <v>304</v>
      </c>
      <c r="F445" t="s">
        <v>51</v>
      </c>
      <c r="G445" t="s">
        <v>330</v>
      </c>
    </row>
    <row r="446" spans="1:7" x14ac:dyDescent="0.2">
      <c r="A446">
        <v>9</v>
      </c>
      <c r="B446" s="7">
        <v>43822</v>
      </c>
      <c r="C446" t="s">
        <v>329</v>
      </c>
      <c r="D446" t="s">
        <v>55</v>
      </c>
      <c r="E446" t="s">
        <v>301</v>
      </c>
      <c r="F446" t="s">
        <v>57</v>
      </c>
      <c r="G446" t="s">
        <v>312</v>
      </c>
    </row>
    <row r="447" spans="1:7" x14ac:dyDescent="0.2">
      <c r="A447">
        <v>9</v>
      </c>
      <c r="B447" s="7">
        <v>43822</v>
      </c>
      <c r="C447" t="s">
        <v>299</v>
      </c>
      <c r="D447" t="s">
        <v>75</v>
      </c>
      <c r="E447" t="s">
        <v>300</v>
      </c>
      <c r="F447" t="s">
        <v>62</v>
      </c>
      <c r="G447" t="s">
        <v>291</v>
      </c>
    </row>
    <row r="448" spans="1:7" x14ac:dyDescent="0.2">
      <c r="A448">
        <v>9</v>
      </c>
      <c r="B448" s="7">
        <v>43822</v>
      </c>
      <c r="C448" t="s">
        <v>344</v>
      </c>
      <c r="D448" t="s">
        <v>106</v>
      </c>
      <c r="E448" t="s">
        <v>319</v>
      </c>
      <c r="F448" t="s">
        <v>64</v>
      </c>
      <c r="G448" t="s">
        <v>316</v>
      </c>
    </row>
    <row r="449" spans="1:7" x14ac:dyDescent="0.2">
      <c r="A449">
        <v>9</v>
      </c>
      <c r="B449" s="7">
        <v>43822</v>
      </c>
      <c r="C449" t="s">
        <v>302</v>
      </c>
      <c r="D449" t="s">
        <v>78</v>
      </c>
      <c r="E449" t="s">
        <v>303</v>
      </c>
      <c r="F449" t="s">
        <v>88</v>
      </c>
      <c r="G449" t="s">
        <v>298</v>
      </c>
    </row>
    <row r="450" spans="1:7" x14ac:dyDescent="0.2">
      <c r="A450">
        <v>9</v>
      </c>
      <c r="B450" s="7">
        <v>43822</v>
      </c>
      <c r="C450" t="s">
        <v>308</v>
      </c>
      <c r="D450" t="s">
        <v>53</v>
      </c>
      <c r="E450" t="s">
        <v>309</v>
      </c>
      <c r="F450" t="s">
        <v>81</v>
      </c>
      <c r="G450" t="s">
        <v>321</v>
      </c>
    </row>
    <row r="451" spans="1:7" x14ac:dyDescent="0.2">
      <c r="A451">
        <v>9</v>
      </c>
      <c r="B451" s="7">
        <v>43822</v>
      </c>
      <c r="C451" t="s">
        <v>337</v>
      </c>
      <c r="D451" t="s">
        <v>152</v>
      </c>
      <c r="E451" t="s">
        <v>310</v>
      </c>
      <c r="F451" t="s">
        <v>113</v>
      </c>
      <c r="G451" t="s">
        <v>318</v>
      </c>
    </row>
    <row r="452" spans="1:7" x14ac:dyDescent="0.2">
      <c r="A452">
        <v>9</v>
      </c>
      <c r="B452" s="7">
        <v>43822</v>
      </c>
      <c r="C452" t="s">
        <v>323</v>
      </c>
      <c r="D452" t="s">
        <v>69</v>
      </c>
      <c r="E452" t="s">
        <v>324</v>
      </c>
      <c r="F452" t="s">
        <v>86</v>
      </c>
      <c r="G452" t="s">
        <v>328</v>
      </c>
    </row>
    <row r="453" spans="1:7" x14ac:dyDescent="0.2">
      <c r="A453">
        <v>9</v>
      </c>
      <c r="B453" s="7">
        <v>43822</v>
      </c>
      <c r="C453" t="s">
        <v>326</v>
      </c>
      <c r="D453" t="s">
        <v>37</v>
      </c>
      <c r="E453" t="s">
        <v>327</v>
      </c>
      <c r="F453" t="s">
        <v>73</v>
      </c>
      <c r="G453" t="s">
        <v>292</v>
      </c>
    </row>
    <row r="454" spans="1:7" x14ac:dyDescent="0.2">
      <c r="A454">
        <v>9</v>
      </c>
      <c r="B454" s="7">
        <v>43822</v>
      </c>
      <c r="C454" t="s">
        <v>341</v>
      </c>
      <c r="D454" t="s">
        <v>119</v>
      </c>
      <c r="E454" t="s">
        <v>325</v>
      </c>
      <c r="F454" t="s">
        <v>33</v>
      </c>
      <c r="G454" t="s">
        <v>332</v>
      </c>
    </row>
    <row r="455" spans="1:7" x14ac:dyDescent="0.2">
      <c r="A455">
        <v>9</v>
      </c>
      <c r="B455" s="7">
        <v>43822</v>
      </c>
      <c r="C455" t="s">
        <v>334</v>
      </c>
      <c r="D455" t="s">
        <v>59</v>
      </c>
      <c r="E455" t="s">
        <v>335</v>
      </c>
      <c r="F455" t="s">
        <v>44</v>
      </c>
      <c r="G455" t="s">
        <v>307</v>
      </c>
    </row>
    <row r="456" spans="1:7" x14ac:dyDescent="0.2">
      <c r="A456">
        <v>9</v>
      </c>
      <c r="B456" s="7">
        <v>43824</v>
      </c>
      <c r="C456" t="s">
        <v>290</v>
      </c>
      <c r="D456" t="s">
        <v>62</v>
      </c>
      <c r="E456" t="s">
        <v>291</v>
      </c>
      <c r="F456" t="s">
        <v>47</v>
      </c>
      <c r="G456" t="s">
        <v>313</v>
      </c>
    </row>
    <row r="457" spans="1:7" x14ac:dyDescent="0.2">
      <c r="A457">
        <v>9</v>
      </c>
      <c r="B457" s="7">
        <v>43824</v>
      </c>
      <c r="C457" t="s">
        <v>311</v>
      </c>
      <c r="D457" t="s">
        <v>57</v>
      </c>
      <c r="E457" t="s">
        <v>312</v>
      </c>
      <c r="F457" t="s">
        <v>71</v>
      </c>
      <c r="G457" t="s">
        <v>333</v>
      </c>
    </row>
    <row r="458" spans="1:7" x14ac:dyDescent="0.2">
      <c r="A458">
        <v>9</v>
      </c>
      <c r="B458" s="7">
        <v>43824</v>
      </c>
      <c r="C458" t="s">
        <v>334</v>
      </c>
      <c r="D458" t="s">
        <v>59</v>
      </c>
      <c r="E458" t="s">
        <v>335</v>
      </c>
      <c r="F458" t="s">
        <v>33</v>
      </c>
      <c r="G458" t="s">
        <v>332</v>
      </c>
    </row>
    <row r="459" spans="1:7" x14ac:dyDescent="0.2">
      <c r="A459">
        <v>9</v>
      </c>
      <c r="B459" s="7">
        <v>43824</v>
      </c>
      <c r="C459" t="s">
        <v>293</v>
      </c>
      <c r="D459" t="s">
        <v>42</v>
      </c>
      <c r="E459" t="s">
        <v>295</v>
      </c>
      <c r="F459" t="s">
        <v>35</v>
      </c>
      <c r="G459" t="s">
        <v>294</v>
      </c>
    </row>
    <row r="460" spans="1:7" x14ac:dyDescent="0.2">
      <c r="A460">
        <v>9</v>
      </c>
      <c r="B460" s="7">
        <v>43824</v>
      </c>
      <c r="C460" t="s">
        <v>340</v>
      </c>
      <c r="D460" t="s">
        <v>86</v>
      </c>
      <c r="E460" t="s">
        <v>328</v>
      </c>
      <c r="F460" t="s">
        <v>73</v>
      </c>
      <c r="G460" t="s">
        <v>292</v>
      </c>
    </row>
    <row r="461" spans="1:7" x14ac:dyDescent="0.2">
      <c r="A461">
        <v>10</v>
      </c>
      <c r="B461" s="7">
        <v>43825</v>
      </c>
      <c r="C461" t="s">
        <v>329</v>
      </c>
      <c r="D461" t="s">
        <v>55</v>
      </c>
      <c r="E461" t="s">
        <v>301</v>
      </c>
      <c r="F461" t="s">
        <v>64</v>
      </c>
      <c r="G461" t="s">
        <v>316</v>
      </c>
    </row>
    <row r="462" spans="1:7" x14ac:dyDescent="0.2">
      <c r="A462">
        <v>10</v>
      </c>
      <c r="B462" s="7">
        <v>43825</v>
      </c>
      <c r="C462" t="s">
        <v>305</v>
      </c>
      <c r="D462" t="s">
        <v>49</v>
      </c>
      <c r="E462" t="s">
        <v>306</v>
      </c>
      <c r="F462" t="s">
        <v>106</v>
      </c>
      <c r="G462" t="s">
        <v>319</v>
      </c>
    </row>
    <row r="463" spans="1:7" x14ac:dyDescent="0.2">
      <c r="A463">
        <v>10</v>
      </c>
      <c r="B463" s="7">
        <v>43825</v>
      </c>
      <c r="C463" t="s">
        <v>339</v>
      </c>
      <c r="D463" t="s">
        <v>94</v>
      </c>
      <c r="E463" t="s">
        <v>322</v>
      </c>
      <c r="F463" t="s">
        <v>152</v>
      </c>
      <c r="G463" t="s">
        <v>310</v>
      </c>
    </row>
    <row r="464" spans="1:7" x14ac:dyDescent="0.2">
      <c r="A464">
        <v>10</v>
      </c>
      <c r="B464" s="7">
        <v>43825</v>
      </c>
      <c r="C464" t="s">
        <v>314</v>
      </c>
      <c r="D464" t="s">
        <v>39</v>
      </c>
      <c r="E464" t="s">
        <v>315</v>
      </c>
      <c r="F464" t="s">
        <v>113</v>
      </c>
      <c r="G464" t="s">
        <v>318</v>
      </c>
    </row>
    <row r="465" spans="1:7" x14ac:dyDescent="0.2">
      <c r="A465">
        <v>10</v>
      </c>
      <c r="B465" s="7">
        <v>43825</v>
      </c>
      <c r="C465" t="s">
        <v>341</v>
      </c>
      <c r="D465" t="s">
        <v>119</v>
      </c>
      <c r="E465" t="s">
        <v>325</v>
      </c>
      <c r="F465" t="s">
        <v>44</v>
      </c>
      <c r="G465" t="s">
        <v>307</v>
      </c>
    </row>
    <row r="466" spans="1:7" x14ac:dyDescent="0.2">
      <c r="A466">
        <v>10</v>
      </c>
      <c r="B466" s="7">
        <v>43825</v>
      </c>
      <c r="C466" t="s">
        <v>320</v>
      </c>
      <c r="D466" t="s">
        <v>81</v>
      </c>
      <c r="E466" t="s">
        <v>321</v>
      </c>
      <c r="F466" t="s">
        <v>37</v>
      </c>
      <c r="G466" t="s">
        <v>327</v>
      </c>
    </row>
    <row r="467" spans="1:7" x14ac:dyDescent="0.2">
      <c r="A467">
        <v>10</v>
      </c>
      <c r="B467" s="7">
        <v>43826</v>
      </c>
      <c r="C467" t="s">
        <v>336</v>
      </c>
      <c r="D467" t="s">
        <v>47</v>
      </c>
      <c r="E467" t="s">
        <v>313</v>
      </c>
      <c r="F467" t="s">
        <v>66</v>
      </c>
      <c r="G467" t="s">
        <v>304</v>
      </c>
    </row>
    <row r="468" spans="1:7" x14ac:dyDescent="0.2">
      <c r="A468">
        <v>10</v>
      </c>
      <c r="B468" s="7">
        <v>43826</v>
      </c>
      <c r="C468" t="s">
        <v>296</v>
      </c>
      <c r="D468" t="s">
        <v>96</v>
      </c>
      <c r="E468" t="s">
        <v>297</v>
      </c>
      <c r="F468" t="s">
        <v>94</v>
      </c>
      <c r="G468" t="s">
        <v>322</v>
      </c>
    </row>
    <row r="469" spans="1:7" x14ac:dyDescent="0.2">
      <c r="A469">
        <v>10</v>
      </c>
      <c r="B469" s="7">
        <v>43826</v>
      </c>
      <c r="C469" t="s">
        <v>302</v>
      </c>
      <c r="D469" t="s">
        <v>78</v>
      </c>
      <c r="E469" t="s">
        <v>303</v>
      </c>
      <c r="F469" t="s">
        <v>57</v>
      </c>
      <c r="G469" t="s">
        <v>312</v>
      </c>
    </row>
    <row r="470" spans="1:7" x14ac:dyDescent="0.2">
      <c r="A470">
        <v>10</v>
      </c>
      <c r="B470" s="7">
        <v>43826</v>
      </c>
      <c r="C470" t="s">
        <v>343</v>
      </c>
      <c r="D470" t="s">
        <v>51</v>
      </c>
      <c r="E470" t="s">
        <v>330</v>
      </c>
      <c r="F470" t="s">
        <v>71</v>
      </c>
      <c r="G470" t="s">
        <v>333</v>
      </c>
    </row>
    <row r="471" spans="1:7" x14ac:dyDescent="0.2">
      <c r="A471">
        <v>10</v>
      </c>
      <c r="B471" s="7">
        <v>43826</v>
      </c>
      <c r="C471" t="s">
        <v>308</v>
      </c>
      <c r="D471" t="s">
        <v>53</v>
      </c>
      <c r="E471" t="s">
        <v>309</v>
      </c>
      <c r="F471" t="s">
        <v>75</v>
      </c>
      <c r="G471" t="s">
        <v>300</v>
      </c>
    </row>
    <row r="472" spans="1:7" x14ac:dyDescent="0.2">
      <c r="A472">
        <v>10</v>
      </c>
      <c r="B472" s="7">
        <v>43826</v>
      </c>
      <c r="C472" t="s">
        <v>334</v>
      </c>
      <c r="D472" t="s">
        <v>59</v>
      </c>
      <c r="E472" t="s">
        <v>335</v>
      </c>
      <c r="F472" t="s">
        <v>69</v>
      </c>
      <c r="G472" t="s">
        <v>324</v>
      </c>
    </row>
    <row r="473" spans="1:7" x14ac:dyDescent="0.2">
      <c r="A473">
        <v>10</v>
      </c>
      <c r="B473" s="7">
        <v>43827</v>
      </c>
      <c r="C473" t="s">
        <v>340</v>
      </c>
      <c r="D473" t="s">
        <v>86</v>
      </c>
      <c r="E473" t="s">
        <v>328</v>
      </c>
      <c r="F473" t="s">
        <v>152</v>
      </c>
      <c r="G473" t="s">
        <v>310</v>
      </c>
    </row>
    <row r="474" spans="1:7" x14ac:dyDescent="0.2">
      <c r="A474">
        <v>10</v>
      </c>
      <c r="B474" s="7">
        <v>43827</v>
      </c>
      <c r="C474" t="s">
        <v>336</v>
      </c>
      <c r="D474" t="s">
        <v>47</v>
      </c>
      <c r="E474" t="s">
        <v>313</v>
      </c>
      <c r="F474" t="s">
        <v>62</v>
      </c>
      <c r="G474" t="s">
        <v>291</v>
      </c>
    </row>
    <row r="475" spans="1:7" x14ac:dyDescent="0.2">
      <c r="A475">
        <v>10</v>
      </c>
      <c r="B475" s="7">
        <v>43827</v>
      </c>
      <c r="C475" t="s">
        <v>338</v>
      </c>
      <c r="D475" t="s">
        <v>73</v>
      </c>
      <c r="E475" t="s">
        <v>292</v>
      </c>
      <c r="F475" t="s">
        <v>75</v>
      </c>
      <c r="G475" t="s">
        <v>300</v>
      </c>
    </row>
    <row r="476" spans="1:7" x14ac:dyDescent="0.2">
      <c r="A476">
        <v>10</v>
      </c>
      <c r="B476" s="7">
        <v>43827</v>
      </c>
      <c r="C476" t="s">
        <v>308</v>
      </c>
      <c r="D476" t="s">
        <v>53</v>
      </c>
      <c r="E476" t="s">
        <v>309</v>
      </c>
      <c r="F476" t="s">
        <v>57</v>
      </c>
      <c r="G476" t="s">
        <v>312</v>
      </c>
    </row>
    <row r="477" spans="1:7" x14ac:dyDescent="0.2">
      <c r="A477">
        <v>10</v>
      </c>
      <c r="B477" s="7">
        <v>43827</v>
      </c>
      <c r="C477" t="s">
        <v>348</v>
      </c>
      <c r="D477" t="s">
        <v>64</v>
      </c>
      <c r="E477" t="s">
        <v>316</v>
      </c>
      <c r="F477" t="s">
        <v>106</v>
      </c>
      <c r="G477" t="s">
        <v>319</v>
      </c>
    </row>
    <row r="478" spans="1:7" x14ac:dyDescent="0.2">
      <c r="A478">
        <v>10</v>
      </c>
      <c r="B478" s="7">
        <v>43827</v>
      </c>
      <c r="C478" t="s">
        <v>346</v>
      </c>
      <c r="D478" t="s">
        <v>88</v>
      </c>
      <c r="E478" t="s">
        <v>298</v>
      </c>
      <c r="F478" t="s">
        <v>51</v>
      </c>
      <c r="G478" t="s">
        <v>330</v>
      </c>
    </row>
    <row r="479" spans="1:7" x14ac:dyDescent="0.2">
      <c r="A479">
        <v>10</v>
      </c>
      <c r="B479" s="7">
        <v>43827</v>
      </c>
      <c r="C479" t="s">
        <v>331</v>
      </c>
      <c r="D479" t="s">
        <v>33</v>
      </c>
      <c r="E479" t="s">
        <v>332</v>
      </c>
      <c r="F479" t="s">
        <v>49</v>
      </c>
      <c r="G479" t="s">
        <v>306</v>
      </c>
    </row>
    <row r="480" spans="1:7" x14ac:dyDescent="0.2">
      <c r="A480">
        <v>10</v>
      </c>
      <c r="B480" s="7">
        <v>43827</v>
      </c>
      <c r="C480" t="s">
        <v>347</v>
      </c>
      <c r="D480" t="s">
        <v>44</v>
      </c>
      <c r="E480" t="s">
        <v>307</v>
      </c>
      <c r="F480" t="s">
        <v>66</v>
      </c>
      <c r="G480" t="s">
        <v>304</v>
      </c>
    </row>
    <row r="481" spans="1:7" x14ac:dyDescent="0.2">
      <c r="A481">
        <v>10</v>
      </c>
      <c r="B481" s="7">
        <v>43827</v>
      </c>
      <c r="C481" t="s">
        <v>342</v>
      </c>
      <c r="D481" t="s">
        <v>71</v>
      </c>
      <c r="E481" t="s">
        <v>333</v>
      </c>
      <c r="F481" t="s">
        <v>78</v>
      </c>
      <c r="G481" t="s">
        <v>303</v>
      </c>
    </row>
    <row r="482" spans="1:7" x14ac:dyDescent="0.2">
      <c r="A482">
        <v>10</v>
      </c>
      <c r="B482" s="7">
        <v>43827</v>
      </c>
      <c r="C482" t="s">
        <v>317</v>
      </c>
      <c r="D482" t="s">
        <v>113</v>
      </c>
      <c r="E482" t="s">
        <v>318</v>
      </c>
      <c r="F482" t="s">
        <v>55</v>
      </c>
      <c r="G482" t="s">
        <v>301</v>
      </c>
    </row>
    <row r="483" spans="1:7" x14ac:dyDescent="0.2">
      <c r="A483">
        <v>10</v>
      </c>
      <c r="B483" s="7">
        <v>43827</v>
      </c>
      <c r="C483" t="s">
        <v>334</v>
      </c>
      <c r="D483" t="s">
        <v>59</v>
      </c>
      <c r="E483" t="s">
        <v>335</v>
      </c>
      <c r="F483" t="s">
        <v>39</v>
      </c>
      <c r="G483" t="s">
        <v>315</v>
      </c>
    </row>
    <row r="484" spans="1:7" x14ac:dyDescent="0.2">
      <c r="A484">
        <v>10</v>
      </c>
      <c r="B484" s="7">
        <v>43827</v>
      </c>
      <c r="C484" t="s">
        <v>341</v>
      </c>
      <c r="D484" t="s">
        <v>119</v>
      </c>
      <c r="E484" t="s">
        <v>325</v>
      </c>
      <c r="F484" t="s">
        <v>69</v>
      </c>
      <c r="G484" t="s">
        <v>324</v>
      </c>
    </row>
    <row r="485" spans="1:7" x14ac:dyDescent="0.2">
      <c r="A485">
        <v>10</v>
      </c>
      <c r="B485" s="7">
        <v>43827</v>
      </c>
      <c r="C485" t="s">
        <v>326</v>
      </c>
      <c r="D485" t="s">
        <v>37</v>
      </c>
      <c r="E485" t="s">
        <v>327</v>
      </c>
      <c r="F485" t="s">
        <v>42</v>
      </c>
      <c r="G485" t="s">
        <v>295</v>
      </c>
    </row>
    <row r="486" spans="1:7" x14ac:dyDescent="0.2">
      <c r="A486">
        <v>10</v>
      </c>
      <c r="B486" s="7">
        <v>43827</v>
      </c>
      <c r="C486" t="s">
        <v>293</v>
      </c>
      <c r="D486" t="s">
        <v>35</v>
      </c>
      <c r="E486" t="s">
        <v>294</v>
      </c>
      <c r="F486" t="s">
        <v>81</v>
      </c>
      <c r="G486" t="s">
        <v>321</v>
      </c>
    </row>
    <row r="487" spans="1:7" x14ac:dyDescent="0.2">
      <c r="A487">
        <v>10</v>
      </c>
      <c r="B487" s="7">
        <v>43828</v>
      </c>
      <c r="C487" t="s">
        <v>290</v>
      </c>
      <c r="D487" t="s">
        <v>62</v>
      </c>
      <c r="E487" t="s">
        <v>291</v>
      </c>
      <c r="F487" t="s">
        <v>94</v>
      </c>
      <c r="G487" t="s">
        <v>322</v>
      </c>
    </row>
    <row r="488" spans="1:7" x14ac:dyDescent="0.2">
      <c r="A488">
        <v>10</v>
      </c>
      <c r="B488" s="7">
        <v>43828</v>
      </c>
      <c r="C488" t="s">
        <v>337</v>
      </c>
      <c r="D488" t="s">
        <v>152</v>
      </c>
      <c r="E488" t="s">
        <v>310</v>
      </c>
      <c r="F488" t="s">
        <v>96</v>
      </c>
      <c r="G488" t="s">
        <v>297</v>
      </c>
    </row>
    <row r="489" spans="1:7" x14ac:dyDescent="0.2">
      <c r="A489">
        <v>10</v>
      </c>
      <c r="B489" s="7">
        <v>43828</v>
      </c>
      <c r="C489" t="s">
        <v>338</v>
      </c>
      <c r="D489" t="s">
        <v>73</v>
      </c>
      <c r="E489" t="s">
        <v>292</v>
      </c>
      <c r="F489" t="s">
        <v>33</v>
      </c>
      <c r="G489" t="s">
        <v>332</v>
      </c>
    </row>
    <row r="490" spans="1:7" x14ac:dyDescent="0.2">
      <c r="A490">
        <v>10</v>
      </c>
      <c r="B490" s="7">
        <v>43828</v>
      </c>
      <c r="C490" t="s">
        <v>340</v>
      </c>
      <c r="D490" t="s">
        <v>86</v>
      </c>
      <c r="E490" t="s">
        <v>328</v>
      </c>
      <c r="F490" t="s">
        <v>119</v>
      </c>
      <c r="G490" t="s">
        <v>325</v>
      </c>
    </row>
    <row r="491" spans="1:7" x14ac:dyDescent="0.2">
      <c r="A491">
        <v>10</v>
      </c>
      <c r="B491" s="7">
        <v>43828</v>
      </c>
      <c r="C491" t="s">
        <v>293</v>
      </c>
      <c r="D491" t="s">
        <v>42</v>
      </c>
      <c r="E491" t="s">
        <v>295</v>
      </c>
      <c r="F491" t="s">
        <v>39</v>
      </c>
      <c r="G491" t="s">
        <v>315</v>
      </c>
    </row>
    <row r="492" spans="1:7" x14ac:dyDescent="0.2">
      <c r="A492">
        <v>10</v>
      </c>
      <c r="B492" s="7">
        <v>43829</v>
      </c>
      <c r="C492" t="s">
        <v>302</v>
      </c>
      <c r="D492" t="s">
        <v>78</v>
      </c>
      <c r="E492" t="s">
        <v>303</v>
      </c>
      <c r="F492" t="s">
        <v>51</v>
      </c>
      <c r="G492" t="s">
        <v>330</v>
      </c>
    </row>
    <row r="493" spans="1:7" x14ac:dyDescent="0.2">
      <c r="A493">
        <v>10</v>
      </c>
      <c r="B493" s="7">
        <v>43829</v>
      </c>
      <c r="C493" t="s">
        <v>348</v>
      </c>
      <c r="D493" t="s">
        <v>64</v>
      </c>
      <c r="E493" t="s">
        <v>316</v>
      </c>
      <c r="F493" t="s">
        <v>53</v>
      </c>
      <c r="G493" t="s">
        <v>309</v>
      </c>
    </row>
    <row r="494" spans="1:7" x14ac:dyDescent="0.2">
      <c r="A494">
        <v>10</v>
      </c>
      <c r="B494" s="7">
        <v>43829</v>
      </c>
      <c r="C494" t="s">
        <v>346</v>
      </c>
      <c r="D494" t="s">
        <v>88</v>
      </c>
      <c r="E494" t="s">
        <v>298</v>
      </c>
      <c r="F494" t="s">
        <v>71</v>
      </c>
      <c r="G494" t="s">
        <v>333</v>
      </c>
    </row>
    <row r="495" spans="1:7" x14ac:dyDescent="0.2">
      <c r="A495">
        <v>10</v>
      </c>
      <c r="B495" s="7">
        <v>43829</v>
      </c>
      <c r="C495" t="s">
        <v>347</v>
      </c>
      <c r="D495" t="s">
        <v>44</v>
      </c>
      <c r="E495" t="s">
        <v>307</v>
      </c>
      <c r="F495" t="s">
        <v>49</v>
      </c>
      <c r="G495" t="s">
        <v>306</v>
      </c>
    </row>
    <row r="496" spans="1:7" x14ac:dyDescent="0.2">
      <c r="A496">
        <v>10</v>
      </c>
      <c r="B496" s="7">
        <v>43829</v>
      </c>
      <c r="C496" t="s">
        <v>320</v>
      </c>
      <c r="D496" t="s">
        <v>81</v>
      </c>
      <c r="E496" t="s">
        <v>321</v>
      </c>
      <c r="F496" t="s">
        <v>55</v>
      </c>
      <c r="G496" t="s">
        <v>301</v>
      </c>
    </row>
    <row r="497" spans="1:7" x14ac:dyDescent="0.2">
      <c r="A497">
        <v>10</v>
      </c>
      <c r="B497" s="7">
        <v>43829</v>
      </c>
      <c r="C497" t="s">
        <v>326</v>
      </c>
      <c r="D497" t="s">
        <v>37</v>
      </c>
      <c r="E497" t="s">
        <v>327</v>
      </c>
      <c r="F497" t="s">
        <v>69</v>
      </c>
      <c r="G497" t="s">
        <v>324</v>
      </c>
    </row>
    <row r="498" spans="1:7" x14ac:dyDescent="0.2">
      <c r="A498">
        <v>10</v>
      </c>
      <c r="B498" s="7">
        <v>43830</v>
      </c>
      <c r="C498" t="s">
        <v>296</v>
      </c>
      <c r="D498" t="s">
        <v>96</v>
      </c>
      <c r="E498" t="s">
        <v>297</v>
      </c>
      <c r="F498" t="s">
        <v>47</v>
      </c>
      <c r="G498" t="s">
        <v>313</v>
      </c>
    </row>
    <row r="499" spans="1:7" x14ac:dyDescent="0.2">
      <c r="A499">
        <v>10</v>
      </c>
      <c r="B499" s="7">
        <v>43830</v>
      </c>
      <c r="C499" t="s">
        <v>299</v>
      </c>
      <c r="D499" t="s">
        <v>75</v>
      </c>
      <c r="E499" t="s">
        <v>300</v>
      </c>
      <c r="F499" t="s">
        <v>57</v>
      </c>
      <c r="G499" t="s">
        <v>312</v>
      </c>
    </row>
    <row r="500" spans="1:7" x14ac:dyDescent="0.2">
      <c r="A500">
        <v>10</v>
      </c>
      <c r="B500" s="7">
        <v>43830</v>
      </c>
      <c r="C500" t="s">
        <v>341</v>
      </c>
      <c r="D500" t="s">
        <v>119</v>
      </c>
      <c r="E500" t="s">
        <v>325</v>
      </c>
      <c r="F500" t="s">
        <v>35</v>
      </c>
      <c r="G500" t="s">
        <v>294</v>
      </c>
    </row>
    <row r="501" spans="1:7" x14ac:dyDescent="0.2">
      <c r="A501">
        <v>10</v>
      </c>
      <c r="B501" s="7">
        <v>43830</v>
      </c>
      <c r="C501" t="s">
        <v>290</v>
      </c>
      <c r="D501" t="s">
        <v>62</v>
      </c>
      <c r="E501" t="s">
        <v>291</v>
      </c>
      <c r="F501" t="s">
        <v>66</v>
      </c>
      <c r="G501" t="s">
        <v>304</v>
      </c>
    </row>
    <row r="502" spans="1:7" x14ac:dyDescent="0.2">
      <c r="A502">
        <v>10</v>
      </c>
      <c r="B502" s="7">
        <v>43830</v>
      </c>
      <c r="C502" t="s">
        <v>331</v>
      </c>
      <c r="D502" t="s">
        <v>33</v>
      </c>
      <c r="E502" t="s">
        <v>332</v>
      </c>
      <c r="F502" t="s">
        <v>86</v>
      </c>
      <c r="G502" t="s">
        <v>328</v>
      </c>
    </row>
    <row r="503" spans="1:7" x14ac:dyDescent="0.2">
      <c r="A503">
        <v>10</v>
      </c>
      <c r="B503" s="7">
        <v>43830</v>
      </c>
      <c r="C503" t="s">
        <v>317</v>
      </c>
      <c r="D503" t="s">
        <v>113</v>
      </c>
      <c r="E503" t="s">
        <v>318</v>
      </c>
      <c r="F503" t="s">
        <v>59</v>
      </c>
      <c r="G503" t="s">
        <v>335</v>
      </c>
    </row>
    <row r="504" spans="1:7" x14ac:dyDescent="0.2">
      <c r="A504">
        <v>10</v>
      </c>
      <c r="B504" s="7">
        <v>43830</v>
      </c>
      <c r="C504" t="s">
        <v>339</v>
      </c>
      <c r="D504" t="s">
        <v>94</v>
      </c>
      <c r="E504" t="s">
        <v>322</v>
      </c>
      <c r="F504" t="s">
        <v>39</v>
      </c>
      <c r="G504" t="s">
        <v>315</v>
      </c>
    </row>
    <row r="505" spans="1:7" x14ac:dyDescent="0.2">
      <c r="A505">
        <v>10</v>
      </c>
      <c r="B505" s="7">
        <v>43831</v>
      </c>
      <c r="C505" t="s">
        <v>348</v>
      </c>
      <c r="D505" t="s">
        <v>64</v>
      </c>
      <c r="E505" t="s">
        <v>316</v>
      </c>
      <c r="F505" t="s">
        <v>78</v>
      </c>
      <c r="G505" t="s">
        <v>303</v>
      </c>
    </row>
    <row r="506" spans="1:7" x14ac:dyDescent="0.2">
      <c r="A506">
        <v>10</v>
      </c>
      <c r="B506" s="7">
        <v>43831</v>
      </c>
      <c r="C506" t="s">
        <v>344</v>
      </c>
      <c r="D506" t="s">
        <v>106</v>
      </c>
      <c r="E506" t="s">
        <v>319</v>
      </c>
      <c r="F506" t="s">
        <v>37</v>
      </c>
      <c r="G506" t="s">
        <v>327</v>
      </c>
    </row>
    <row r="507" spans="1:7" x14ac:dyDescent="0.2">
      <c r="A507">
        <v>10</v>
      </c>
      <c r="B507" s="7">
        <v>43831</v>
      </c>
      <c r="C507" t="s">
        <v>342</v>
      </c>
      <c r="D507" t="s">
        <v>71</v>
      </c>
      <c r="E507" t="s">
        <v>333</v>
      </c>
      <c r="F507" t="s">
        <v>44</v>
      </c>
      <c r="G507" t="s">
        <v>307</v>
      </c>
    </row>
    <row r="508" spans="1:7" x14ac:dyDescent="0.2">
      <c r="A508">
        <v>10</v>
      </c>
      <c r="B508" s="7">
        <v>43831</v>
      </c>
      <c r="C508" t="s">
        <v>293</v>
      </c>
      <c r="D508" t="s">
        <v>42</v>
      </c>
      <c r="E508" t="s">
        <v>295</v>
      </c>
      <c r="F508" t="s">
        <v>69</v>
      </c>
      <c r="G508" t="s">
        <v>324</v>
      </c>
    </row>
    <row r="509" spans="1:7" x14ac:dyDescent="0.2">
      <c r="A509">
        <v>11</v>
      </c>
      <c r="B509" s="7">
        <v>43832</v>
      </c>
      <c r="C509" t="s">
        <v>345</v>
      </c>
      <c r="D509" t="s">
        <v>66</v>
      </c>
      <c r="E509" t="s">
        <v>304</v>
      </c>
      <c r="F509" t="s">
        <v>96</v>
      </c>
      <c r="G509" t="s">
        <v>297</v>
      </c>
    </row>
    <row r="510" spans="1:7" x14ac:dyDescent="0.2">
      <c r="A510">
        <v>11</v>
      </c>
      <c r="B510" s="7">
        <v>43832</v>
      </c>
      <c r="C510" t="s">
        <v>299</v>
      </c>
      <c r="D510" t="s">
        <v>75</v>
      </c>
      <c r="E510" t="s">
        <v>300</v>
      </c>
      <c r="F510" t="s">
        <v>86</v>
      </c>
      <c r="G510" t="s">
        <v>328</v>
      </c>
    </row>
    <row r="511" spans="1:7" x14ac:dyDescent="0.2">
      <c r="A511">
        <v>11</v>
      </c>
      <c r="B511" s="7">
        <v>43832</v>
      </c>
      <c r="C511" t="s">
        <v>308</v>
      </c>
      <c r="D511" t="s">
        <v>53</v>
      </c>
      <c r="E511" t="s">
        <v>309</v>
      </c>
      <c r="F511" t="s">
        <v>62</v>
      </c>
      <c r="G511" t="s">
        <v>291</v>
      </c>
    </row>
    <row r="512" spans="1:7" x14ac:dyDescent="0.2">
      <c r="A512">
        <v>11</v>
      </c>
      <c r="B512" s="7">
        <v>43832</v>
      </c>
      <c r="C512" t="s">
        <v>346</v>
      </c>
      <c r="D512" t="s">
        <v>88</v>
      </c>
      <c r="E512" t="s">
        <v>298</v>
      </c>
      <c r="F512" t="s">
        <v>81</v>
      </c>
      <c r="G512" t="s">
        <v>321</v>
      </c>
    </row>
    <row r="513" spans="1:7" x14ac:dyDescent="0.2">
      <c r="A513">
        <v>11</v>
      </c>
      <c r="B513" s="7">
        <v>43832</v>
      </c>
      <c r="C513" t="s">
        <v>347</v>
      </c>
      <c r="D513" t="s">
        <v>44</v>
      </c>
      <c r="E513" t="s">
        <v>307</v>
      </c>
      <c r="F513" t="s">
        <v>59</v>
      </c>
      <c r="G513" t="s">
        <v>335</v>
      </c>
    </row>
    <row r="514" spans="1:7" x14ac:dyDescent="0.2">
      <c r="A514">
        <v>11</v>
      </c>
      <c r="B514" s="7">
        <v>43832</v>
      </c>
      <c r="C514" t="s">
        <v>314</v>
      </c>
      <c r="D514" t="s">
        <v>39</v>
      </c>
      <c r="E514" t="s">
        <v>315</v>
      </c>
      <c r="F514" t="s">
        <v>49</v>
      </c>
      <c r="G514" t="s">
        <v>306</v>
      </c>
    </row>
    <row r="515" spans="1:7" x14ac:dyDescent="0.2">
      <c r="A515">
        <v>11</v>
      </c>
      <c r="B515" s="7">
        <v>43832</v>
      </c>
      <c r="C515" t="s">
        <v>317</v>
      </c>
      <c r="D515" t="s">
        <v>113</v>
      </c>
      <c r="E515" t="s">
        <v>318</v>
      </c>
      <c r="F515" t="s">
        <v>94</v>
      </c>
      <c r="G515" t="s">
        <v>322</v>
      </c>
    </row>
    <row r="516" spans="1:7" x14ac:dyDescent="0.2">
      <c r="A516">
        <v>11</v>
      </c>
      <c r="B516" s="7">
        <v>43832</v>
      </c>
      <c r="C516" t="s">
        <v>341</v>
      </c>
      <c r="D516" t="s">
        <v>119</v>
      </c>
      <c r="E516" t="s">
        <v>325</v>
      </c>
      <c r="F516" t="s">
        <v>152</v>
      </c>
      <c r="G516" t="s">
        <v>310</v>
      </c>
    </row>
    <row r="517" spans="1:7" x14ac:dyDescent="0.2">
      <c r="A517">
        <v>11</v>
      </c>
      <c r="B517" s="7">
        <v>43832</v>
      </c>
      <c r="C517" t="s">
        <v>293</v>
      </c>
      <c r="D517" t="s">
        <v>35</v>
      </c>
      <c r="E517" t="s">
        <v>294</v>
      </c>
      <c r="F517" t="s">
        <v>55</v>
      </c>
      <c r="G517" t="s">
        <v>301</v>
      </c>
    </row>
    <row r="518" spans="1:7" x14ac:dyDescent="0.2">
      <c r="A518">
        <v>11</v>
      </c>
      <c r="B518" s="7">
        <v>43833</v>
      </c>
      <c r="C518" t="s">
        <v>336</v>
      </c>
      <c r="D518" t="s">
        <v>47</v>
      </c>
      <c r="E518" t="s">
        <v>313</v>
      </c>
      <c r="F518" t="s">
        <v>51</v>
      </c>
      <c r="G518" t="s">
        <v>330</v>
      </c>
    </row>
    <row r="519" spans="1:7" x14ac:dyDescent="0.2">
      <c r="A519">
        <v>11</v>
      </c>
      <c r="B519" s="7">
        <v>43833</v>
      </c>
      <c r="C519" t="s">
        <v>302</v>
      </c>
      <c r="D519" t="s">
        <v>78</v>
      </c>
      <c r="E519" t="s">
        <v>303</v>
      </c>
      <c r="F519" t="s">
        <v>53</v>
      </c>
      <c r="G519" t="s">
        <v>309</v>
      </c>
    </row>
    <row r="520" spans="1:7" x14ac:dyDescent="0.2">
      <c r="A520">
        <v>11</v>
      </c>
      <c r="B520" s="7">
        <v>43833</v>
      </c>
      <c r="C520" t="s">
        <v>348</v>
      </c>
      <c r="D520" t="s">
        <v>64</v>
      </c>
      <c r="E520" t="s">
        <v>316</v>
      </c>
      <c r="F520" t="s">
        <v>37</v>
      </c>
      <c r="G520" t="s">
        <v>327</v>
      </c>
    </row>
    <row r="521" spans="1:7" x14ac:dyDescent="0.2">
      <c r="A521">
        <v>11</v>
      </c>
      <c r="B521" s="7">
        <v>43833</v>
      </c>
      <c r="C521" t="s">
        <v>331</v>
      </c>
      <c r="D521" t="s">
        <v>33</v>
      </c>
      <c r="E521" t="s">
        <v>332</v>
      </c>
      <c r="F521" t="s">
        <v>57</v>
      </c>
      <c r="G521" t="s">
        <v>312</v>
      </c>
    </row>
    <row r="522" spans="1:7" x14ac:dyDescent="0.2">
      <c r="A522">
        <v>11</v>
      </c>
      <c r="B522" s="7">
        <v>43833</v>
      </c>
      <c r="C522" t="s">
        <v>323</v>
      </c>
      <c r="D522" t="s">
        <v>69</v>
      </c>
      <c r="E522" t="s">
        <v>324</v>
      </c>
      <c r="F522" t="s">
        <v>106</v>
      </c>
      <c r="G522" t="s">
        <v>319</v>
      </c>
    </row>
    <row r="523" spans="1:7" x14ac:dyDescent="0.2">
      <c r="A523">
        <v>11</v>
      </c>
      <c r="B523" s="7">
        <v>43833</v>
      </c>
      <c r="C523" t="s">
        <v>293</v>
      </c>
      <c r="D523" t="s">
        <v>42</v>
      </c>
      <c r="E523" t="s">
        <v>295</v>
      </c>
      <c r="F523" t="s">
        <v>73</v>
      </c>
      <c r="G523" t="s">
        <v>292</v>
      </c>
    </row>
    <row r="524" spans="1:7" x14ac:dyDescent="0.2">
      <c r="A524">
        <v>11</v>
      </c>
      <c r="B524" s="7">
        <v>43834</v>
      </c>
      <c r="C524" t="s">
        <v>293</v>
      </c>
      <c r="D524" t="s">
        <v>35</v>
      </c>
      <c r="E524" t="s">
        <v>294</v>
      </c>
      <c r="F524" t="s">
        <v>152</v>
      </c>
      <c r="G524" t="s">
        <v>310</v>
      </c>
    </row>
    <row r="525" spans="1:7" x14ac:dyDescent="0.2">
      <c r="A525">
        <v>11</v>
      </c>
      <c r="B525" s="7">
        <v>43834</v>
      </c>
      <c r="C525" t="s">
        <v>305</v>
      </c>
      <c r="D525" t="s">
        <v>49</v>
      </c>
      <c r="E525" t="s">
        <v>306</v>
      </c>
      <c r="F525" t="s">
        <v>62</v>
      </c>
      <c r="G525" t="s">
        <v>291</v>
      </c>
    </row>
    <row r="526" spans="1:7" x14ac:dyDescent="0.2">
      <c r="A526">
        <v>11</v>
      </c>
      <c r="B526" s="7">
        <v>43834</v>
      </c>
      <c r="C526" t="s">
        <v>302</v>
      </c>
      <c r="D526" t="s">
        <v>78</v>
      </c>
      <c r="E526" t="s">
        <v>303</v>
      </c>
      <c r="F526" t="s">
        <v>81</v>
      </c>
      <c r="G526" t="s">
        <v>321</v>
      </c>
    </row>
    <row r="527" spans="1:7" x14ac:dyDescent="0.2">
      <c r="A527">
        <v>11</v>
      </c>
      <c r="B527" s="7">
        <v>43834</v>
      </c>
      <c r="C527" t="s">
        <v>343</v>
      </c>
      <c r="D527" t="s">
        <v>51</v>
      </c>
      <c r="E527" t="s">
        <v>330</v>
      </c>
      <c r="F527" t="s">
        <v>75</v>
      </c>
      <c r="G527" t="s">
        <v>300</v>
      </c>
    </row>
    <row r="528" spans="1:7" x14ac:dyDescent="0.2">
      <c r="A528">
        <v>11</v>
      </c>
      <c r="B528" s="7">
        <v>43834</v>
      </c>
      <c r="C528" t="s">
        <v>345</v>
      </c>
      <c r="D528" t="s">
        <v>66</v>
      </c>
      <c r="E528" t="s">
        <v>304</v>
      </c>
      <c r="F528" t="s">
        <v>94</v>
      </c>
      <c r="G528" t="s">
        <v>322</v>
      </c>
    </row>
    <row r="529" spans="1:7" x14ac:dyDescent="0.2">
      <c r="A529">
        <v>11</v>
      </c>
      <c r="B529" s="7">
        <v>43834</v>
      </c>
      <c r="C529" t="s">
        <v>348</v>
      </c>
      <c r="D529" t="s">
        <v>64</v>
      </c>
      <c r="E529" t="s">
        <v>316</v>
      </c>
      <c r="F529" t="s">
        <v>86</v>
      </c>
      <c r="G529" t="s">
        <v>328</v>
      </c>
    </row>
    <row r="530" spans="1:7" x14ac:dyDescent="0.2">
      <c r="A530">
        <v>11</v>
      </c>
      <c r="B530" s="7">
        <v>43834</v>
      </c>
      <c r="C530" t="s">
        <v>346</v>
      </c>
      <c r="D530" t="s">
        <v>88</v>
      </c>
      <c r="E530" t="s">
        <v>298</v>
      </c>
      <c r="F530" t="s">
        <v>47</v>
      </c>
      <c r="G530" t="s">
        <v>313</v>
      </c>
    </row>
    <row r="531" spans="1:7" x14ac:dyDescent="0.2">
      <c r="A531">
        <v>11</v>
      </c>
      <c r="B531" s="7">
        <v>43834</v>
      </c>
      <c r="C531" t="s">
        <v>314</v>
      </c>
      <c r="D531" t="s">
        <v>39</v>
      </c>
      <c r="E531" t="s">
        <v>315</v>
      </c>
      <c r="F531" t="s">
        <v>96</v>
      </c>
      <c r="G531" t="s">
        <v>297</v>
      </c>
    </row>
    <row r="532" spans="1:7" x14ac:dyDescent="0.2">
      <c r="A532">
        <v>11</v>
      </c>
      <c r="B532" s="7">
        <v>43834</v>
      </c>
      <c r="C532" t="s">
        <v>342</v>
      </c>
      <c r="D532" t="s">
        <v>71</v>
      </c>
      <c r="E532" t="s">
        <v>333</v>
      </c>
      <c r="F532" t="s">
        <v>113</v>
      </c>
      <c r="G532" t="s">
        <v>318</v>
      </c>
    </row>
    <row r="533" spans="1:7" x14ac:dyDescent="0.2">
      <c r="A533">
        <v>11</v>
      </c>
      <c r="B533" s="7">
        <v>43834</v>
      </c>
      <c r="C533" t="s">
        <v>334</v>
      </c>
      <c r="D533" t="s">
        <v>59</v>
      </c>
      <c r="E533" t="s">
        <v>335</v>
      </c>
      <c r="F533" t="s">
        <v>55</v>
      </c>
      <c r="G533" t="s">
        <v>301</v>
      </c>
    </row>
    <row r="534" spans="1:7" x14ac:dyDescent="0.2">
      <c r="A534">
        <v>11</v>
      </c>
      <c r="B534" s="7">
        <v>43834</v>
      </c>
      <c r="C534" t="s">
        <v>341</v>
      </c>
      <c r="D534" t="s">
        <v>119</v>
      </c>
      <c r="E534" t="s">
        <v>325</v>
      </c>
      <c r="F534" t="s">
        <v>73</v>
      </c>
      <c r="G534" t="s">
        <v>292</v>
      </c>
    </row>
    <row r="535" spans="1:7" x14ac:dyDescent="0.2">
      <c r="A535">
        <v>11</v>
      </c>
      <c r="B535" s="7">
        <v>43835</v>
      </c>
      <c r="C535" t="s">
        <v>293</v>
      </c>
      <c r="D535" t="s">
        <v>35</v>
      </c>
      <c r="E535" t="s">
        <v>294</v>
      </c>
      <c r="F535" t="s">
        <v>106</v>
      </c>
      <c r="G535" t="s">
        <v>319</v>
      </c>
    </row>
    <row r="536" spans="1:7" x14ac:dyDescent="0.2">
      <c r="A536">
        <v>11</v>
      </c>
      <c r="B536" s="7">
        <v>43835</v>
      </c>
      <c r="C536" t="s">
        <v>308</v>
      </c>
      <c r="D536" t="s">
        <v>53</v>
      </c>
      <c r="E536" t="s">
        <v>309</v>
      </c>
      <c r="F536" t="s">
        <v>37</v>
      </c>
      <c r="G536" t="s">
        <v>327</v>
      </c>
    </row>
    <row r="537" spans="1:7" x14ac:dyDescent="0.2">
      <c r="A537">
        <v>11</v>
      </c>
      <c r="B537" s="7">
        <v>43835</v>
      </c>
      <c r="C537" t="s">
        <v>345</v>
      </c>
      <c r="D537" t="s">
        <v>66</v>
      </c>
      <c r="E537" t="s">
        <v>304</v>
      </c>
      <c r="F537" t="s">
        <v>44</v>
      </c>
      <c r="G537" t="s">
        <v>307</v>
      </c>
    </row>
    <row r="538" spans="1:7" x14ac:dyDescent="0.2">
      <c r="A538">
        <v>11</v>
      </c>
      <c r="B538" s="7">
        <v>43835</v>
      </c>
      <c r="C538" t="s">
        <v>323</v>
      </c>
      <c r="D538" t="s">
        <v>69</v>
      </c>
      <c r="E538" t="s">
        <v>324</v>
      </c>
      <c r="F538" t="s">
        <v>152</v>
      </c>
      <c r="G538" t="s">
        <v>310</v>
      </c>
    </row>
    <row r="539" spans="1:7" x14ac:dyDescent="0.2">
      <c r="A539">
        <v>11</v>
      </c>
      <c r="B539" s="7">
        <v>43835</v>
      </c>
      <c r="C539" t="s">
        <v>293</v>
      </c>
      <c r="D539" t="s">
        <v>42</v>
      </c>
      <c r="E539" t="s">
        <v>295</v>
      </c>
      <c r="F539" t="s">
        <v>55</v>
      </c>
      <c r="G539" t="s">
        <v>301</v>
      </c>
    </row>
    <row r="540" spans="1:7" x14ac:dyDescent="0.2">
      <c r="A540">
        <v>11</v>
      </c>
      <c r="B540" s="7">
        <v>43836</v>
      </c>
      <c r="C540" t="s">
        <v>296</v>
      </c>
      <c r="D540" t="s">
        <v>96</v>
      </c>
      <c r="E540" t="s">
        <v>297</v>
      </c>
      <c r="F540" t="s">
        <v>75</v>
      </c>
      <c r="G540" t="s">
        <v>300</v>
      </c>
    </row>
    <row r="541" spans="1:7" x14ac:dyDescent="0.2">
      <c r="A541">
        <v>11</v>
      </c>
      <c r="B541" s="7">
        <v>43836</v>
      </c>
      <c r="C541" t="s">
        <v>302</v>
      </c>
      <c r="D541" t="s">
        <v>78</v>
      </c>
      <c r="E541" t="s">
        <v>303</v>
      </c>
      <c r="F541" t="s">
        <v>49</v>
      </c>
      <c r="G541" t="s">
        <v>306</v>
      </c>
    </row>
    <row r="542" spans="1:7" x14ac:dyDescent="0.2">
      <c r="A542">
        <v>11</v>
      </c>
      <c r="B542" s="7">
        <v>43836</v>
      </c>
      <c r="C542" t="s">
        <v>311</v>
      </c>
      <c r="D542" t="s">
        <v>57</v>
      </c>
      <c r="E542" t="s">
        <v>312</v>
      </c>
      <c r="F542" t="s">
        <v>94</v>
      </c>
      <c r="G542" t="s">
        <v>322</v>
      </c>
    </row>
    <row r="543" spans="1:7" x14ac:dyDescent="0.2">
      <c r="A543">
        <v>11</v>
      </c>
      <c r="B543" s="7">
        <v>43836</v>
      </c>
      <c r="C543" t="s">
        <v>348</v>
      </c>
      <c r="D543" t="s">
        <v>64</v>
      </c>
      <c r="E543" t="s">
        <v>316</v>
      </c>
      <c r="F543" t="s">
        <v>47</v>
      </c>
      <c r="G543" t="s">
        <v>313</v>
      </c>
    </row>
    <row r="544" spans="1:7" x14ac:dyDescent="0.2">
      <c r="A544">
        <v>11</v>
      </c>
      <c r="B544" s="7">
        <v>43836</v>
      </c>
      <c r="C544" t="s">
        <v>343</v>
      </c>
      <c r="D544" t="s">
        <v>51</v>
      </c>
      <c r="E544" t="s">
        <v>330</v>
      </c>
      <c r="F544" t="s">
        <v>86</v>
      </c>
      <c r="G544" t="s">
        <v>328</v>
      </c>
    </row>
    <row r="545" spans="1:7" x14ac:dyDescent="0.2">
      <c r="A545">
        <v>11</v>
      </c>
      <c r="B545" s="7">
        <v>43836</v>
      </c>
      <c r="C545" t="s">
        <v>338</v>
      </c>
      <c r="D545" t="s">
        <v>73</v>
      </c>
      <c r="E545" t="s">
        <v>292</v>
      </c>
      <c r="F545" t="s">
        <v>81</v>
      </c>
      <c r="G545" t="s">
        <v>321</v>
      </c>
    </row>
    <row r="546" spans="1:7" x14ac:dyDescent="0.2">
      <c r="A546">
        <v>11</v>
      </c>
      <c r="B546" s="7">
        <v>43836</v>
      </c>
      <c r="C546" t="s">
        <v>314</v>
      </c>
      <c r="D546" t="s">
        <v>39</v>
      </c>
      <c r="E546" t="s">
        <v>315</v>
      </c>
      <c r="F546" t="s">
        <v>88</v>
      </c>
      <c r="G546" t="s">
        <v>298</v>
      </c>
    </row>
    <row r="547" spans="1:7" x14ac:dyDescent="0.2">
      <c r="A547">
        <v>11</v>
      </c>
      <c r="B547" s="7">
        <v>43836</v>
      </c>
      <c r="C547" t="s">
        <v>317</v>
      </c>
      <c r="D547" t="s">
        <v>113</v>
      </c>
      <c r="E547" t="s">
        <v>318</v>
      </c>
      <c r="F547" t="s">
        <v>71</v>
      </c>
      <c r="G547" t="s">
        <v>333</v>
      </c>
    </row>
    <row r="548" spans="1:7" x14ac:dyDescent="0.2">
      <c r="A548">
        <v>11</v>
      </c>
      <c r="B548" s="7">
        <v>43836</v>
      </c>
      <c r="C548" t="s">
        <v>341</v>
      </c>
      <c r="D548" t="s">
        <v>119</v>
      </c>
      <c r="E548" t="s">
        <v>325</v>
      </c>
      <c r="F548" t="s">
        <v>59</v>
      </c>
      <c r="G548" t="s">
        <v>335</v>
      </c>
    </row>
    <row r="549" spans="1:7" x14ac:dyDescent="0.2">
      <c r="A549">
        <v>11</v>
      </c>
      <c r="B549" s="7">
        <v>43837</v>
      </c>
      <c r="C549" t="s">
        <v>345</v>
      </c>
      <c r="D549" t="s">
        <v>66</v>
      </c>
      <c r="E549" t="s">
        <v>304</v>
      </c>
      <c r="F549" t="s">
        <v>55</v>
      </c>
      <c r="G549" t="s">
        <v>301</v>
      </c>
    </row>
    <row r="550" spans="1:7" x14ac:dyDescent="0.2">
      <c r="A550">
        <v>11</v>
      </c>
      <c r="B550" s="7">
        <v>43837</v>
      </c>
      <c r="C550" t="s">
        <v>290</v>
      </c>
      <c r="D550" t="s">
        <v>62</v>
      </c>
      <c r="E550" t="s">
        <v>291</v>
      </c>
      <c r="F550" t="s">
        <v>37</v>
      </c>
      <c r="G550" t="s">
        <v>327</v>
      </c>
    </row>
    <row r="551" spans="1:7" x14ac:dyDescent="0.2">
      <c r="A551">
        <v>11</v>
      </c>
      <c r="B551" s="7">
        <v>43837</v>
      </c>
      <c r="C551" t="s">
        <v>305</v>
      </c>
      <c r="D551" t="s">
        <v>49</v>
      </c>
      <c r="E551" t="s">
        <v>306</v>
      </c>
      <c r="F551" t="s">
        <v>94</v>
      </c>
      <c r="G551" t="s">
        <v>322</v>
      </c>
    </row>
    <row r="552" spans="1:7" x14ac:dyDescent="0.2">
      <c r="A552">
        <v>11</v>
      </c>
      <c r="B552" s="7">
        <v>43837</v>
      </c>
      <c r="C552" t="s">
        <v>337</v>
      </c>
      <c r="D552" t="s">
        <v>152</v>
      </c>
      <c r="E552" t="s">
        <v>310</v>
      </c>
      <c r="F552" t="s">
        <v>44</v>
      </c>
      <c r="G552" t="s">
        <v>307</v>
      </c>
    </row>
    <row r="553" spans="1:7" x14ac:dyDescent="0.2">
      <c r="A553">
        <v>11</v>
      </c>
      <c r="B553" s="7">
        <v>43837</v>
      </c>
      <c r="C553" t="s">
        <v>323</v>
      </c>
      <c r="D553" t="s">
        <v>69</v>
      </c>
      <c r="E553" t="s">
        <v>324</v>
      </c>
      <c r="F553" t="s">
        <v>119</v>
      </c>
      <c r="G553" t="s">
        <v>325</v>
      </c>
    </row>
    <row r="554" spans="1:7" x14ac:dyDescent="0.2">
      <c r="A554">
        <v>11</v>
      </c>
      <c r="B554" s="7">
        <v>43837</v>
      </c>
      <c r="C554" t="s">
        <v>293</v>
      </c>
      <c r="D554" t="s">
        <v>42</v>
      </c>
      <c r="E554" t="s">
        <v>295</v>
      </c>
      <c r="F554" t="s">
        <v>106</v>
      </c>
      <c r="G554" t="s">
        <v>319</v>
      </c>
    </row>
    <row r="555" spans="1:7" x14ac:dyDescent="0.2">
      <c r="A555">
        <v>11</v>
      </c>
      <c r="B555" s="7">
        <v>43838</v>
      </c>
      <c r="C555" t="s">
        <v>336</v>
      </c>
      <c r="D555" t="s">
        <v>47</v>
      </c>
      <c r="E555" t="s">
        <v>313</v>
      </c>
      <c r="F555" t="s">
        <v>113</v>
      </c>
      <c r="G555" t="s">
        <v>318</v>
      </c>
    </row>
    <row r="556" spans="1:7" x14ac:dyDescent="0.2">
      <c r="A556">
        <v>11</v>
      </c>
      <c r="B556" s="7">
        <v>43838</v>
      </c>
      <c r="C556" t="s">
        <v>296</v>
      </c>
      <c r="D556" t="s">
        <v>96</v>
      </c>
      <c r="E556" t="s">
        <v>297</v>
      </c>
      <c r="F556" t="s">
        <v>62</v>
      </c>
      <c r="G556" t="s">
        <v>291</v>
      </c>
    </row>
    <row r="557" spans="1:7" x14ac:dyDescent="0.2">
      <c r="A557">
        <v>11</v>
      </c>
      <c r="B557" s="7">
        <v>43838</v>
      </c>
      <c r="C557" t="s">
        <v>299</v>
      </c>
      <c r="D557" t="s">
        <v>75</v>
      </c>
      <c r="E557" t="s">
        <v>300</v>
      </c>
      <c r="F557" t="s">
        <v>53</v>
      </c>
      <c r="G557" t="s">
        <v>309</v>
      </c>
    </row>
    <row r="558" spans="1:7" x14ac:dyDescent="0.2">
      <c r="A558">
        <v>11</v>
      </c>
      <c r="B558" s="7">
        <v>43838</v>
      </c>
      <c r="C558" t="s">
        <v>302</v>
      </c>
      <c r="D558" t="s">
        <v>78</v>
      </c>
      <c r="E558" t="s">
        <v>303</v>
      </c>
      <c r="F558" t="s">
        <v>64</v>
      </c>
      <c r="G558" t="s">
        <v>316</v>
      </c>
    </row>
    <row r="559" spans="1:7" x14ac:dyDescent="0.2">
      <c r="A559">
        <v>11</v>
      </c>
      <c r="B559" s="7">
        <v>43838</v>
      </c>
      <c r="C559" t="s">
        <v>343</v>
      </c>
      <c r="D559" t="s">
        <v>51</v>
      </c>
      <c r="E559" t="s">
        <v>330</v>
      </c>
      <c r="F559" t="s">
        <v>33</v>
      </c>
      <c r="G559" t="s">
        <v>332</v>
      </c>
    </row>
    <row r="560" spans="1:7" x14ac:dyDescent="0.2">
      <c r="A560">
        <v>11</v>
      </c>
      <c r="B560" s="7">
        <v>43838</v>
      </c>
      <c r="C560" t="s">
        <v>314</v>
      </c>
      <c r="D560" t="s">
        <v>39</v>
      </c>
      <c r="E560" t="s">
        <v>315</v>
      </c>
      <c r="F560" t="s">
        <v>86</v>
      </c>
      <c r="G560" t="s">
        <v>328</v>
      </c>
    </row>
    <row r="561" spans="1:7" x14ac:dyDescent="0.2">
      <c r="A561">
        <v>11</v>
      </c>
      <c r="B561" s="7">
        <v>43838</v>
      </c>
      <c r="C561" t="s">
        <v>338</v>
      </c>
      <c r="D561" t="s">
        <v>73</v>
      </c>
      <c r="E561" t="s">
        <v>292</v>
      </c>
      <c r="F561" t="s">
        <v>88</v>
      </c>
      <c r="G561" t="s">
        <v>298</v>
      </c>
    </row>
    <row r="562" spans="1:7" x14ac:dyDescent="0.2">
      <c r="A562">
        <v>11</v>
      </c>
      <c r="B562" s="7">
        <v>43838</v>
      </c>
      <c r="C562" t="s">
        <v>320</v>
      </c>
      <c r="D562" t="s">
        <v>81</v>
      </c>
      <c r="E562" t="s">
        <v>321</v>
      </c>
      <c r="F562" t="s">
        <v>106</v>
      </c>
      <c r="G562" t="s">
        <v>319</v>
      </c>
    </row>
    <row r="563" spans="1:7" x14ac:dyDescent="0.2">
      <c r="A563">
        <v>11</v>
      </c>
      <c r="B563" s="7">
        <v>43838</v>
      </c>
      <c r="C563" t="s">
        <v>334</v>
      </c>
      <c r="D563" t="s">
        <v>59</v>
      </c>
      <c r="E563" t="s">
        <v>335</v>
      </c>
      <c r="F563" t="s">
        <v>71</v>
      </c>
      <c r="G563" t="s">
        <v>333</v>
      </c>
    </row>
    <row r="564" spans="1:7" x14ac:dyDescent="0.2">
      <c r="A564">
        <v>12</v>
      </c>
      <c r="B564" s="7">
        <v>43839</v>
      </c>
      <c r="C564" t="s">
        <v>329</v>
      </c>
      <c r="D564" t="s">
        <v>55</v>
      </c>
      <c r="E564" t="s">
        <v>301</v>
      </c>
      <c r="F564" t="s">
        <v>66</v>
      </c>
      <c r="G564" t="s">
        <v>304</v>
      </c>
    </row>
    <row r="565" spans="1:7" x14ac:dyDescent="0.2">
      <c r="A565">
        <v>12</v>
      </c>
      <c r="B565" s="7">
        <v>43839</v>
      </c>
      <c r="C565" t="s">
        <v>311</v>
      </c>
      <c r="D565" t="s">
        <v>57</v>
      </c>
      <c r="E565" t="s">
        <v>312</v>
      </c>
      <c r="F565" t="s">
        <v>47</v>
      </c>
      <c r="G565" t="s">
        <v>313</v>
      </c>
    </row>
    <row r="566" spans="1:7" x14ac:dyDescent="0.2">
      <c r="A566">
        <v>12</v>
      </c>
      <c r="B566" s="7">
        <v>43839</v>
      </c>
      <c r="C566" t="s">
        <v>347</v>
      </c>
      <c r="D566" t="s">
        <v>44</v>
      </c>
      <c r="E566" t="s">
        <v>307</v>
      </c>
      <c r="F566" t="s">
        <v>37</v>
      </c>
      <c r="G566" t="s">
        <v>327</v>
      </c>
    </row>
    <row r="567" spans="1:7" x14ac:dyDescent="0.2">
      <c r="A567">
        <v>12</v>
      </c>
      <c r="B567" s="7">
        <v>43839</v>
      </c>
      <c r="C567" t="s">
        <v>339</v>
      </c>
      <c r="D567" t="s">
        <v>94</v>
      </c>
      <c r="E567" t="s">
        <v>322</v>
      </c>
      <c r="F567" t="s">
        <v>33</v>
      </c>
      <c r="G567" t="s">
        <v>332</v>
      </c>
    </row>
    <row r="568" spans="1:7" x14ac:dyDescent="0.2">
      <c r="A568">
        <v>12</v>
      </c>
      <c r="B568" s="7">
        <v>43840</v>
      </c>
      <c r="C568" t="s">
        <v>348</v>
      </c>
      <c r="D568" t="s">
        <v>64</v>
      </c>
      <c r="E568" t="s">
        <v>316</v>
      </c>
      <c r="F568" t="s">
        <v>51</v>
      </c>
      <c r="G568" t="s">
        <v>330</v>
      </c>
    </row>
    <row r="569" spans="1:7" x14ac:dyDescent="0.2">
      <c r="A569">
        <v>12</v>
      </c>
      <c r="B569" s="7">
        <v>43840</v>
      </c>
      <c r="C569" t="s">
        <v>305</v>
      </c>
      <c r="D569" t="s">
        <v>49</v>
      </c>
      <c r="E569" t="s">
        <v>306</v>
      </c>
      <c r="F569" t="s">
        <v>53</v>
      </c>
      <c r="G569" t="s">
        <v>309</v>
      </c>
    </row>
    <row r="570" spans="1:7" x14ac:dyDescent="0.2">
      <c r="A570">
        <v>12</v>
      </c>
      <c r="B570" s="7">
        <v>43840</v>
      </c>
      <c r="C570" t="s">
        <v>344</v>
      </c>
      <c r="D570" t="s">
        <v>106</v>
      </c>
      <c r="E570" t="s">
        <v>319</v>
      </c>
      <c r="F570" t="s">
        <v>73</v>
      </c>
      <c r="G570" t="s">
        <v>292</v>
      </c>
    </row>
    <row r="571" spans="1:7" x14ac:dyDescent="0.2">
      <c r="A571">
        <v>12</v>
      </c>
      <c r="B571" s="7">
        <v>43840</v>
      </c>
      <c r="C571" t="s">
        <v>346</v>
      </c>
      <c r="D571" t="s">
        <v>88</v>
      </c>
      <c r="E571" t="s">
        <v>298</v>
      </c>
      <c r="F571" t="s">
        <v>75</v>
      </c>
      <c r="G571" t="s">
        <v>300</v>
      </c>
    </row>
    <row r="572" spans="1:7" x14ac:dyDescent="0.2">
      <c r="A572">
        <v>12</v>
      </c>
      <c r="B572" s="7">
        <v>43840</v>
      </c>
      <c r="C572" t="s">
        <v>337</v>
      </c>
      <c r="D572" t="s">
        <v>152</v>
      </c>
      <c r="E572" t="s">
        <v>310</v>
      </c>
      <c r="F572" t="s">
        <v>113</v>
      </c>
      <c r="G572" t="s">
        <v>318</v>
      </c>
    </row>
    <row r="573" spans="1:7" x14ac:dyDescent="0.2">
      <c r="A573">
        <v>12</v>
      </c>
      <c r="B573" s="7">
        <v>43840</v>
      </c>
      <c r="C573" t="s">
        <v>314</v>
      </c>
      <c r="D573" t="s">
        <v>39</v>
      </c>
      <c r="E573" t="s">
        <v>315</v>
      </c>
      <c r="F573" t="s">
        <v>42</v>
      </c>
      <c r="G573" t="s">
        <v>295</v>
      </c>
    </row>
    <row r="574" spans="1:7" x14ac:dyDescent="0.2">
      <c r="A574">
        <v>12</v>
      </c>
      <c r="B574" s="7">
        <v>43840</v>
      </c>
      <c r="C574" t="s">
        <v>323</v>
      </c>
      <c r="D574" t="s">
        <v>69</v>
      </c>
      <c r="E574" t="s">
        <v>324</v>
      </c>
      <c r="F574" t="s">
        <v>78</v>
      </c>
      <c r="G574" t="s">
        <v>303</v>
      </c>
    </row>
    <row r="575" spans="1:7" x14ac:dyDescent="0.2">
      <c r="A575">
        <v>12</v>
      </c>
      <c r="B575" s="7">
        <v>43840</v>
      </c>
      <c r="C575" t="s">
        <v>320</v>
      </c>
      <c r="D575" t="s">
        <v>81</v>
      </c>
      <c r="E575" t="s">
        <v>321</v>
      </c>
      <c r="F575" t="s">
        <v>96</v>
      </c>
      <c r="G575" t="s">
        <v>297</v>
      </c>
    </row>
    <row r="576" spans="1:7" x14ac:dyDescent="0.2">
      <c r="A576">
        <v>12</v>
      </c>
      <c r="B576" s="7">
        <v>43840</v>
      </c>
      <c r="C576" t="s">
        <v>341</v>
      </c>
      <c r="D576" t="s">
        <v>119</v>
      </c>
      <c r="E576" t="s">
        <v>325</v>
      </c>
      <c r="F576" t="s">
        <v>71</v>
      </c>
      <c r="G576" t="s">
        <v>333</v>
      </c>
    </row>
    <row r="577" spans="1:7" x14ac:dyDescent="0.2">
      <c r="A577">
        <v>12</v>
      </c>
      <c r="B577" s="7">
        <v>43840</v>
      </c>
      <c r="C577" t="s">
        <v>293</v>
      </c>
      <c r="D577" t="s">
        <v>35</v>
      </c>
      <c r="E577" t="s">
        <v>294</v>
      </c>
      <c r="F577" t="s">
        <v>59</v>
      </c>
      <c r="G577" t="s">
        <v>335</v>
      </c>
    </row>
    <row r="578" spans="1:7" x14ac:dyDescent="0.2">
      <c r="A578">
        <v>12</v>
      </c>
      <c r="B578" s="7">
        <v>43841</v>
      </c>
      <c r="C578" t="s">
        <v>331</v>
      </c>
      <c r="D578" t="s">
        <v>33</v>
      </c>
      <c r="E578" t="s">
        <v>332</v>
      </c>
      <c r="F578" t="s">
        <v>44</v>
      </c>
      <c r="G578" t="s">
        <v>307</v>
      </c>
    </row>
    <row r="579" spans="1:7" x14ac:dyDescent="0.2">
      <c r="A579">
        <v>12</v>
      </c>
      <c r="B579" s="7">
        <v>43841</v>
      </c>
      <c r="C579" t="s">
        <v>336</v>
      </c>
      <c r="D579" t="s">
        <v>47</v>
      </c>
      <c r="E579" t="s">
        <v>313</v>
      </c>
      <c r="F579" t="s">
        <v>73</v>
      </c>
      <c r="G579" t="s">
        <v>292</v>
      </c>
    </row>
    <row r="580" spans="1:7" x14ac:dyDescent="0.2">
      <c r="A580">
        <v>12</v>
      </c>
      <c r="B580" s="7">
        <v>43841</v>
      </c>
      <c r="C580" t="s">
        <v>329</v>
      </c>
      <c r="D580" t="s">
        <v>55</v>
      </c>
      <c r="E580" t="s">
        <v>301</v>
      </c>
      <c r="F580" t="s">
        <v>88</v>
      </c>
      <c r="G580" t="s">
        <v>298</v>
      </c>
    </row>
    <row r="581" spans="1:7" x14ac:dyDescent="0.2">
      <c r="A581">
        <v>12</v>
      </c>
      <c r="B581" s="7">
        <v>43841</v>
      </c>
      <c r="C581" t="s">
        <v>339</v>
      </c>
      <c r="D581" t="s">
        <v>94</v>
      </c>
      <c r="E581" t="s">
        <v>322</v>
      </c>
      <c r="F581" t="s">
        <v>42</v>
      </c>
      <c r="G581" t="s">
        <v>295</v>
      </c>
    </row>
    <row r="582" spans="1:7" x14ac:dyDescent="0.2">
      <c r="A582">
        <v>12</v>
      </c>
      <c r="B582" s="7">
        <v>43841</v>
      </c>
      <c r="C582" t="s">
        <v>314</v>
      </c>
      <c r="D582" t="s">
        <v>39</v>
      </c>
      <c r="E582" t="s">
        <v>315</v>
      </c>
      <c r="F582" t="s">
        <v>57</v>
      </c>
      <c r="G582" t="s">
        <v>312</v>
      </c>
    </row>
    <row r="583" spans="1:7" x14ac:dyDescent="0.2">
      <c r="A583">
        <v>12</v>
      </c>
      <c r="B583" s="7">
        <v>43841</v>
      </c>
      <c r="C583" t="s">
        <v>340</v>
      </c>
      <c r="D583" t="s">
        <v>86</v>
      </c>
      <c r="E583" t="s">
        <v>328</v>
      </c>
      <c r="F583" t="s">
        <v>66</v>
      </c>
      <c r="G583" t="s">
        <v>304</v>
      </c>
    </row>
    <row r="584" spans="1:7" x14ac:dyDescent="0.2">
      <c r="A584">
        <v>12</v>
      </c>
      <c r="B584" s="7">
        <v>43841</v>
      </c>
      <c r="C584" t="s">
        <v>326</v>
      </c>
      <c r="D584" t="s">
        <v>37</v>
      </c>
      <c r="E584" t="s">
        <v>327</v>
      </c>
      <c r="F584" t="s">
        <v>71</v>
      </c>
      <c r="G584" t="s">
        <v>333</v>
      </c>
    </row>
    <row r="585" spans="1:7" x14ac:dyDescent="0.2">
      <c r="A585">
        <v>12</v>
      </c>
      <c r="B585" s="7">
        <v>43842</v>
      </c>
      <c r="C585" t="s">
        <v>344</v>
      </c>
      <c r="D585" t="s">
        <v>106</v>
      </c>
      <c r="E585" t="s">
        <v>319</v>
      </c>
      <c r="F585" t="s">
        <v>53</v>
      </c>
      <c r="G585" t="s">
        <v>309</v>
      </c>
    </row>
    <row r="586" spans="1:7" x14ac:dyDescent="0.2">
      <c r="A586">
        <v>12</v>
      </c>
      <c r="B586" s="7">
        <v>43842</v>
      </c>
      <c r="C586" t="s">
        <v>348</v>
      </c>
      <c r="D586" t="s">
        <v>64</v>
      </c>
      <c r="E586" t="s">
        <v>316</v>
      </c>
      <c r="F586" t="s">
        <v>81</v>
      </c>
      <c r="G586" t="s">
        <v>321</v>
      </c>
    </row>
    <row r="587" spans="1:7" x14ac:dyDescent="0.2">
      <c r="A587">
        <v>12</v>
      </c>
      <c r="B587" s="7">
        <v>43842</v>
      </c>
      <c r="C587" t="s">
        <v>305</v>
      </c>
      <c r="D587" t="s">
        <v>49</v>
      </c>
      <c r="E587" t="s">
        <v>306</v>
      </c>
      <c r="F587" t="s">
        <v>51</v>
      </c>
      <c r="G587" t="s">
        <v>330</v>
      </c>
    </row>
    <row r="588" spans="1:7" x14ac:dyDescent="0.2">
      <c r="A588">
        <v>12</v>
      </c>
      <c r="B588" s="7">
        <v>43842</v>
      </c>
      <c r="C588" t="s">
        <v>290</v>
      </c>
      <c r="D588" t="s">
        <v>62</v>
      </c>
      <c r="E588" t="s">
        <v>291</v>
      </c>
      <c r="F588" t="s">
        <v>113</v>
      </c>
      <c r="G588" t="s">
        <v>318</v>
      </c>
    </row>
    <row r="589" spans="1:7" x14ac:dyDescent="0.2">
      <c r="A589">
        <v>12</v>
      </c>
      <c r="B589" s="7">
        <v>43842</v>
      </c>
      <c r="C589" t="s">
        <v>337</v>
      </c>
      <c r="D589" t="s">
        <v>152</v>
      </c>
      <c r="E589" t="s">
        <v>310</v>
      </c>
      <c r="F589" t="s">
        <v>59</v>
      </c>
      <c r="G589" t="s">
        <v>335</v>
      </c>
    </row>
    <row r="590" spans="1:7" x14ac:dyDescent="0.2">
      <c r="A590">
        <v>12</v>
      </c>
      <c r="B590" s="7">
        <v>43842</v>
      </c>
      <c r="C590" t="s">
        <v>340</v>
      </c>
      <c r="D590" t="s">
        <v>86</v>
      </c>
      <c r="E590" t="s">
        <v>328</v>
      </c>
      <c r="F590" t="s">
        <v>35</v>
      </c>
      <c r="G590" t="s">
        <v>294</v>
      </c>
    </row>
    <row r="591" spans="1:7" x14ac:dyDescent="0.2">
      <c r="A591">
        <v>12</v>
      </c>
      <c r="B591" s="7">
        <v>43842</v>
      </c>
      <c r="C591" t="s">
        <v>323</v>
      </c>
      <c r="D591" t="s">
        <v>69</v>
      </c>
      <c r="E591" t="s">
        <v>324</v>
      </c>
      <c r="F591" t="s">
        <v>96</v>
      </c>
      <c r="G591" t="s">
        <v>297</v>
      </c>
    </row>
    <row r="592" spans="1:7" x14ac:dyDescent="0.2">
      <c r="A592">
        <v>12</v>
      </c>
      <c r="B592" s="7">
        <v>43843</v>
      </c>
      <c r="C592" t="s">
        <v>329</v>
      </c>
      <c r="D592" t="s">
        <v>55</v>
      </c>
      <c r="E592" t="s">
        <v>301</v>
      </c>
      <c r="F592" t="s">
        <v>73</v>
      </c>
      <c r="G592" t="s">
        <v>292</v>
      </c>
    </row>
    <row r="593" spans="1:7" x14ac:dyDescent="0.2">
      <c r="A593">
        <v>12</v>
      </c>
      <c r="B593" s="7">
        <v>43843</v>
      </c>
      <c r="C593" t="s">
        <v>299</v>
      </c>
      <c r="D593" t="s">
        <v>75</v>
      </c>
      <c r="E593" t="s">
        <v>300</v>
      </c>
      <c r="F593" t="s">
        <v>57</v>
      </c>
      <c r="G593" t="s">
        <v>312</v>
      </c>
    </row>
    <row r="594" spans="1:7" x14ac:dyDescent="0.2">
      <c r="A594">
        <v>12</v>
      </c>
      <c r="B594" s="7">
        <v>43843</v>
      </c>
      <c r="C594" t="s">
        <v>336</v>
      </c>
      <c r="D594" t="s">
        <v>47</v>
      </c>
      <c r="E594" t="s">
        <v>313</v>
      </c>
      <c r="F594" t="s">
        <v>88</v>
      </c>
      <c r="G594" t="s">
        <v>298</v>
      </c>
    </row>
    <row r="595" spans="1:7" x14ac:dyDescent="0.2">
      <c r="A595">
        <v>12</v>
      </c>
      <c r="B595" s="7">
        <v>43843</v>
      </c>
      <c r="C595" t="s">
        <v>347</v>
      </c>
      <c r="D595" t="s">
        <v>44</v>
      </c>
      <c r="E595" t="s">
        <v>307</v>
      </c>
      <c r="F595" t="s">
        <v>94</v>
      </c>
      <c r="G595" t="s">
        <v>322</v>
      </c>
    </row>
    <row r="596" spans="1:7" x14ac:dyDescent="0.2">
      <c r="A596">
        <v>12</v>
      </c>
      <c r="B596" s="7">
        <v>43843</v>
      </c>
      <c r="C596" t="s">
        <v>326</v>
      </c>
      <c r="D596" t="s">
        <v>37</v>
      </c>
      <c r="E596" t="s">
        <v>327</v>
      </c>
      <c r="F596" t="s">
        <v>96</v>
      </c>
      <c r="G596" t="s">
        <v>297</v>
      </c>
    </row>
    <row r="597" spans="1:7" x14ac:dyDescent="0.2">
      <c r="A597">
        <v>12</v>
      </c>
      <c r="B597" s="7">
        <v>43843</v>
      </c>
      <c r="C597" t="s">
        <v>341</v>
      </c>
      <c r="D597" t="s">
        <v>119</v>
      </c>
      <c r="E597" t="s">
        <v>325</v>
      </c>
      <c r="F597" t="s">
        <v>78</v>
      </c>
      <c r="G597" t="s">
        <v>303</v>
      </c>
    </row>
    <row r="598" spans="1:7" x14ac:dyDescent="0.2">
      <c r="A598">
        <v>12</v>
      </c>
      <c r="B598" s="7">
        <v>43843</v>
      </c>
      <c r="C598" t="s">
        <v>293</v>
      </c>
      <c r="D598" t="s">
        <v>42</v>
      </c>
      <c r="E598" t="s">
        <v>295</v>
      </c>
      <c r="F598" t="s">
        <v>66</v>
      </c>
      <c r="G598" t="s">
        <v>304</v>
      </c>
    </row>
    <row r="599" spans="1:7" x14ac:dyDescent="0.2">
      <c r="A599">
        <v>12</v>
      </c>
      <c r="B599" s="7">
        <v>43844</v>
      </c>
      <c r="C599" t="s">
        <v>343</v>
      </c>
      <c r="D599" t="s">
        <v>51</v>
      </c>
      <c r="E599" t="s">
        <v>330</v>
      </c>
      <c r="F599" t="s">
        <v>69</v>
      </c>
      <c r="G599" t="s">
        <v>324</v>
      </c>
    </row>
    <row r="600" spans="1:7" x14ac:dyDescent="0.2">
      <c r="A600">
        <v>12</v>
      </c>
      <c r="B600" s="7">
        <v>43844</v>
      </c>
      <c r="C600" t="s">
        <v>305</v>
      </c>
      <c r="D600" t="s">
        <v>49</v>
      </c>
      <c r="E600" t="s">
        <v>306</v>
      </c>
      <c r="F600" t="s">
        <v>81</v>
      </c>
      <c r="G600" t="s">
        <v>321</v>
      </c>
    </row>
    <row r="601" spans="1:7" x14ac:dyDescent="0.2">
      <c r="A601">
        <v>12</v>
      </c>
      <c r="B601" s="7">
        <v>43844</v>
      </c>
      <c r="C601" t="s">
        <v>337</v>
      </c>
      <c r="D601" t="s">
        <v>152</v>
      </c>
      <c r="E601" t="s">
        <v>310</v>
      </c>
      <c r="F601" t="s">
        <v>33</v>
      </c>
      <c r="G601" t="s">
        <v>332</v>
      </c>
    </row>
    <row r="602" spans="1:7" x14ac:dyDescent="0.2">
      <c r="A602">
        <v>12</v>
      </c>
      <c r="B602" s="7">
        <v>43844</v>
      </c>
      <c r="C602" t="s">
        <v>342</v>
      </c>
      <c r="D602" t="s">
        <v>71</v>
      </c>
      <c r="E602" t="s">
        <v>333</v>
      </c>
      <c r="F602" t="s">
        <v>106</v>
      </c>
      <c r="G602" t="s">
        <v>319</v>
      </c>
    </row>
    <row r="603" spans="1:7" x14ac:dyDescent="0.2">
      <c r="A603">
        <v>12</v>
      </c>
      <c r="B603" s="7">
        <v>43844</v>
      </c>
      <c r="C603" t="s">
        <v>334</v>
      </c>
      <c r="D603" t="s">
        <v>59</v>
      </c>
      <c r="E603" t="s">
        <v>335</v>
      </c>
      <c r="F603" t="s">
        <v>39</v>
      </c>
      <c r="G603" t="s">
        <v>315</v>
      </c>
    </row>
    <row r="604" spans="1:7" x14ac:dyDescent="0.2">
      <c r="A604">
        <v>12</v>
      </c>
      <c r="B604" s="7">
        <v>43844</v>
      </c>
      <c r="C604" t="s">
        <v>293</v>
      </c>
      <c r="D604" t="s">
        <v>35</v>
      </c>
      <c r="E604" t="s">
        <v>294</v>
      </c>
      <c r="F604" t="s">
        <v>66</v>
      </c>
      <c r="G604" t="s">
        <v>304</v>
      </c>
    </row>
    <row r="605" spans="1:7" x14ac:dyDescent="0.2">
      <c r="A605">
        <v>12</v>
      </c>
      <c r="B605" s="7">
        <v>43845</v>
      </c>
      <c r="C605" t="s">
        <v>336</v>
      </c>
      <c r="D605" t="s">
        <v>47</v>
      </c>
      <c r="E605" t="s">
        <v>313</v>
      </c>
      <c r="F605" t="s">
        <v>55</v>
      </c>
      <c r="G605" t="s">
        <v>301</v>
      </c>
    </row>
    <row r="606" spans="1:7" x14ac:dyDescent="0.2">
      <c r="A606">
        <v>12</v>
      </c>
      <c r="B606" s="7">
        <v>43845</v>
      </c>
      <c r="C606" t="s">
        <v>311</v>
      </c>
      <c r="D606" t="s">
        <v>57</v>
      </c>
      <c r="E606" t="s">
        <v>312</v>
      </c>
      <c r="F606" t="s">
        <v>49</v>
      </c>
      <c r="G606" t="s">
        <v>306</v>
      </c>
    </row>
    <row r="607" spans="1:7" x14ac:dyDescent="0.2">
      <c r="A607">
        <v>12</v>
      </c>
      <c r="B607" s="7">
        <v>43845</v>
      </c>
      <c r="C607" t="s">
        <v>308</v>
      </c>
      <c r="D607" t="s">
        <v>53</v>
      </c>
      <c r="E607" t="s">
        <v>309</v>
      </c>
      <c r="F607" t="s">
        <v>113</v>
      </c>
      <c r="G607" t="s">
        <v>318</v>
      </c>
    </row>
    <row r="608" spans="1:7" x14ac:dyDescent="0.2">
      <c r="A608">
        <v>12</v>
      </c>
      <c r="B608" s="7">
        <v>43845</v>
      </c>
      <c r="C608" t="s">
        <v>346</v>
      </c>
      <c r="D608" t="s">
        <v>88</v>
      </c>
      <c r="E608" t="s">
        <v>298</v>
      </c>
      <c r="F608" t="s">
        <v>64</v>
      </c>
      <c r="G608" t="s">
        <v>316</v>
      </c>
    </row>
    <row r="609" spans="1:7" x14ac:dyDescent="0.2">
      <c r="A609">
        <v>12</v>
      </c>
      <c r="B609" s="7">
        <v>43845</v>
      </c>
      <c r="C609" t="s">
        <v>347</v>
      </c>
      <c r="D609" t="s">
        <v>44</v>
      </c>
      <c r="E609" t="s">
        <v>307</v>
      </c>
      <c r="F609" t="s">
        <v>75</v>
      </c>
      <c r="G609" t="s">
        <v>300</v>
      </c>
    </row>
    <row r="610" spans="1:7" x14ac:dyDescent="0.2">
      <c r="A610">
        <v>12</v>
      </c>
      <c r="B610" s="7">
        <v>43845</v>
      </c>
      <c r="C610" t="s">
        <v>339</v>
      </c>
      <c r="D610" t="s">
        <v>94</v>
      </c>
      <c r="E610" t="s">
        <v>322</v>
      </c>
      <c r="F610" t="s">
        <v>62</v>
      </c>
      <c r="G610" t="s">
        <v>291</v>
      </c>
    </row>
    <row r="611" spans="1:7" x14ac:dyDescent="0.2">
      <c r="A611">
        <v>12</v>
      </c>
      <c r="B611" s="7">
        <v>43845</v>
      </c>
      <c r="C611" t="s">
        <v>340</v>
      </c>
      <c r="D611" t="s">
        <v>86</v>
      </c>
      <c r="E611" t="s">
        <v>328</v>
      </c>
      <c r="F611" t="s">
        <v>96</v>
      </c>
      <c r="G611" t="s">
        <v>297</v>
      </c>
    </row>
    <row r="612" spans="1:7" x14ac:dyDescent="0.2">
      <c r="A612">
        <v>12</v>
      </c>
      <c r="B612" s="7">
        <v>43845</v>
      </c>
      <c r="C612" t="s">
        <v>331</v>
      </c>
      <c r="D612" t="s">
        <v>33</v>
      </c>
      <c r="E612" t="s">
        <v>332</v>
      </c>
      <c r="F612" t="s">
        <v>37</v>
      </c>
      <c r="G612" t="s">
        <v>327</v>
      </c>
    </row>
    <row r="613" spans="1:7" x14ac:dyDescent="0.2">
      <c r="A613">
        <v>12</v>
      </c>
      <c r="B613" s="7">
        <v>43845</v>
      </c>
      <c r="C613" t="s">
        <v>341</v>
      </c>
      <c r="D613" t="s">
        <v>119</v>
      </c>
      <c r="E613" t="s">
        <v>325</v>
      </c>
      <c r="F613" t="s">
        <v>39</v>
      </c>
      <c r="G613" t="s">
        <v>315</v>
      </c>
    </row>
    <row r="614" spans="1:7" x14ac:dyDescent="0.2">
      <c r="A614">
        <v>12</v>
      </c>
      <c r="B614" s="7">
        <v>43845</v>
      </c>
      <c r="C614" t="s">
        <v>293</v>
      </c>
      <c r="D614" t="s">
        <v>42</v>
      </c>
      <c r="E614" t="s">
        <v>295</v>
      </c>
      <c r="F614" t="s">
        <v>78</v>
      </c>
      <c r="G614" t="s">
        <v>303</v>
      </c>
    </row>
    <row r="615" spans="1:7" x14ac:dyDescent="0.2">
      <c r="A615">
        <v>13</v>
      </c>
      <c r="B615" s="7">
        <v>43846</v>
      </c>
      <c r="C615" t="s">
        <v>344</v>
      </c>
      <c r="D615" t="s">
        <v>106</v>
      </c>
      <c r="E615" t="s">
        <v>319</v>
      </c>
      <c r="F615" t="s">
        <v>69</v>
      </c>
      <c r="G615" t="s">
        <v>324</v>
      </c>
    </row>
    <row r="616" spans="1:7" x14ac:dyDescent="0.2">
      <c r="A616">
        <v>13</v>
      </c>
      <c r="B616" s="7">
        <v>43846</v>
      </c>
      <c r="C616" t="s">
        <v>342</v>
      </c>
      <c r="D616" t="s">
        <v>71</v>
      </c>
      <c r="E616" t="s">
        <v>333</v>
      </c>
      <c r="F616" t="s">
        <v>47</v>
      </c>
      <c r="G616" t="s">
        <v>313</v>
      </c>
    </row>
    <row r="617" spans="1:7" x14ac:dyDescent="0.2">
      <c r="A617">
        <v>13</v>
      </c>
      <c r="B617" s="7">
        <v>43846</v>
      </c>
      <c r="C617" t="s">
        <v>338</v>
      </c>
      <c r="D617" t="s">
        <v>73</v>
      </c>
      <c r="E617" t="s">
        <v>292</v>
      </c>
      <c r="F617" t="s">
        <v>81</v>
      </c>
      <c r="G617" t="s">
        <v>321</v>
      </c>
    </row>
    <row r="618" spans="1:7" x14ac:dyDescent="0.2">
      <c r="A618">
        <v>13</v>
      </c>
      <c r="B618" s="7">
        <v>43846</v>
      </c>
      <c r="C618" t="s">
        <v>334</v>
      </c>
      <c r="D618" t="s">
        <v>59</v>
      </c>
      <c r="E618" t="s">
        <v>335</v>
      </c>
      <c r="F618" t="s">
        <v>86</v>
      </c>
      <c r="G618" t="s">
        <v>328</v>
      </c>
    </row>
    <row r="619" spans="1:7" x14ac:dyDescent="0.2">
      <c r="A619">
        <v>13</v>
      </c>
      <c r="B619" s="7">
        <v>43846</v>
      </c>
      <c r="C619" t="s">
        <v>293</v>
      </c>
      <c r="D619" t="s">
        <v>35</v>
      </c>
      <c r="E619" t="s">
        <v>294</v>
      </c>
      <c r="F619" t="s">
        <v>78</v>
      </c>
      <c r="G619" t="s">
        <v>303</v>
      </c>
    </row>
    <row r="620" spans="1:7" x14ac:dyDescent="0.2">
      <c r="A620">
        <v>13</v>
      </c>
      <c r="B620" s="7">
        <v>43847</v>
      </c>
      <c r="C620" t="s">
        <v>299</v>
      </c>
      <c r="D620" t="s">
        <v>75</v>
      </c>
      <c r="E620" t="s">
        <v>300</v>
      </c>
      <c r="F620" t="s">
        <v>44</v>
      </c>
      <c r="G620" t="s">
        <v>307</v>
      </c>
    </row>
    <row r="621" spans="1:7" x14ac:dyDescent="0.2">
      <c r="A621">
        <v>13</v>
      </c>
      <c r="B621" s="7">
        <v>43847</v>
      </c>
      <c r="C621" t="s">
        <v>311</v>
      </c>
      <c r="D621" t="s">
        <v>57</v>
      </c>
      <c r="E621" t="s">
        <v>312</v>
      </c>
      <c r="F621" t="s">
        <v>88</v>
      </c>
      <c r="G621" t="s">
        <v>298</v>
      </c>
    </row>
    <row r="622" spans="1:7" x14ac:dyDescent="0.2">
      <c r="A622">
        <v>13</v>
      </c>
      <c r="B622" s="7">
        <v>43847</v>
      </c>
      <c r="C622" t="s">
        <v>290</v>
      </c>
      <c r="D622" t="s">
        <v>62</v>
      </c>
      <c r="E622" t="s">
        <v>291</v>
      </c>
      <c r="F622" t="s">
        <v>64</v>
      </c>
      <c r="G622" t="s">
        <v>316</v>
      </c>
    </row>
    <row r="623" spans="1:7" x14ac:dyDescent="0.2">
      <c r="A623">
        <v>13</v>
      </c>
      <c r="B623" s="7">
        <v>43847</v>
      </c>
      <c r="C623" t="s">
        <v>337</v>
      </c>
      <c r="D623" t="s">
        <v>152</v>
      </c>
      <c r="E623" t="s">
        <v>310</v>
      </c>
      <c r="F623" t="s">
        <v>66</v>
      </c>
      <c r="G623" t="s">
        <v>304</v>
      </c>
    </row>
    <row r="624" spans="1:7" x14ac:dyDescent="0.2">
      <c r="A624">
        <v>13</v>
      </c>
      <c r="B624" s="7">
        <v>43847</v>
      </c>
      <c r="C624" t="s">
        <v>339</v>
      </c>
      <c r="D624" t="s">
        <v>94</v>
      </c>
      <c r="E624" t="s">
        <v>322</v>
      </c>
      <c r="F624" t="s">
        <v>53</v>
      </c>
      <c r="G624" t="s">
        <v>309</v>
      </c>
    </row>
    <row r="625" spans="1:7" x14ac:dyDescent="0.2">
      <c r="A625">
        <v>13</v>
      </c>
      <c r="B625" s="7">
        <v>43847</v>
      </c>
      <c r="C625" t="s">
        <v>317</v>
      </c>
      <c r="D625" t="s">
        <v>113</v>
      </c>
      <c r="E625" t="s">
        <v>318</v>
      </c>
      <c r="F625" t="s">
        <v>51</v>
      </c>
      <c r="G625" t="s">
        <v>330</v>
      </c>
    </row>
    <row r="626" spans="1:7" x14ac:dyDescent="0.2">
      <c r="A626">
        <v>13</v>
      </c>
      <c r="B626" s="7">
        <v>43847</v>
      </c>
      <c r="C626" t="s">
        <v>314</v>
      </c>
      <c r="D626" t="s">
        <v>39</v>
      </c>
      <c r="E626" t="s">
        <v>315</v>
      </c>
      <c r="F626" t="s">
        <v>37</v>
      </c>
      <c r="G626" t="s">
        <v>327</v>
      </c>
    </row>
    <row r="627" spans="1:7" x14ac:dyDescent="0.2">
      <c r="A627">
        <v>13</v>
      </c>
      <c r="B627" s="7">
        <v>43848</v>
      </c>
      <c r="C627" t="s">
        <v>338</v>
      </c>
      <c r="D627" t="s">
        <v>73</v>
      </c>
      <c r="E627" t="s">
        <v>292</v>
      </c>
      <c r="F627" t="s">
        <v>35</v>
      </c>
      <c r="G627" t="s">
        <v>294</v>
      </c>
    </row>
    <row r="628" spans="1:7" x14ac:dyDescent="0.2">
      <c r="A628">
        <v>13</v>
      </c>
      <c r="B628" s="7">
        <v>43848</v>
      </c>
      <c r="C628" t="s">
        <v>305</v>
      </c>
      <c r="D628" t="s">
        <v>49</v>
      </c>
      <c r="E628" t="s">
        <v>306</v>
      </c>
      <c r="F628" t="s">
        <v>71</v>
      </c>
      <c r="G628" t="s">
        <v>333</v>
      </c>
    </row>
    <row r="629" spans="1:7" x14ac:dyDescent="0.2">
      <c r="A629">
        <v>13</v>
      </c>
      <c r="B629" s="7">
        <v>43848</v>
      </c>
      <c r="C629" t="s">
        <v>336</v>
      </c>
      <c r="D629" t="s">
        <v>47</v>
      </c>
      <c r="E629" t="s">
        <v>313</v>
      </c>
      <c r="F629" t="s">
        <v>69</v>
      </c>
      <c r="G629" t="s">
        <v>324</v>
      </c>
    </row>
    <row r="630" spans="1:7" x14ac:dyDescent="0.2">
      <c r="A630">
        <v>13</v>
      </c>
      <c r="B630" s="7">
        <v>43848</v>
      </c>
      <c r="C630" t="s">
        <v>343</v>
      </c>
      <c r="D630" t="s">
        <v>51</v>
      </c>
      <c r="E630" t="s">
        <v>330</v>
      </c>
      <c r="F630" t="s">
        <v>55</v>
      </c>
      <c r="G630" t="s">
        <v>301</v>
      </c>
    </row>
    <row r="631" spans="1:7" x14ac:dyDescent="0.2">
      <c r="A631">
        <v>13</v>
      </c>
      <c r="B631" s="7">
        <v>43848</v>
      </c>
      <c r="C631" t="s">
        <v>344</v>
      </c>
      <c r="D631" t="s">
        <v>106</v>
      </c>
      <c r="E631" t="s">
        <v>319</v>
      </c>
      <c r="F631" t="s">
        <v>57</v>
      </c>
      <c r="G631" t="s">
        <v>312</v>
      </c>
    </row>
    <row r="632" spans="1:7" x14ac:dyDescent="0.2">
      <c r="A632">
        <v>13</v>
      </c>
      <c r="B632" s="7">
        <v>43848</v>
      </c>
      <c r="C632" t="s">
        <v>346</v>
      </c>
      <c r="D632" t="s">
        <v>88</v>
      </c>
      <c r="E632" t="s">
        <v>298</v>
      </c>
      <c r="F632" t="s">
        <v>66</v>
      </c>
      <c r="G632" t="s">
        <v>304</v>
      </c>
    </row>
    <row r="633" spans="1:7" x14ac:dyDescent="0.2">
      <c r="A633">
        <v>13</v>
      </c>
      <c r="B633" s="7">
        <v>43848</v>
      </c>
      <c r="C633" t="s">
        <v>347</v>
      </c>
      <c r="D633" t="s">
        <v>44</v>
      </c>
      <c r="E633" t="s">
        <v>307</v>
      </c>
      <c r="F633" t="s">
        <v>62</v>
      </c>
      <c r="G633" t="s">
        <v>291</v>
      </c>
    </row>
    <row r="634" spans="1:7" x14ac:dyDescent="0.2">
      <c r="A634">
        <v>13</v>
      </c>
      <c r="B634" s="7">
        <v>43848</v>
      </c>
      <c r="C634" t="s">
        <v>331</v>
      </c>
      <c r="D634" t="s">
        <v>33</v>
      </c>
      <c r="E634" t="s">
        <v>332</v>
      </c>
      <c r="F634" t="s">
        <v>42</v>
      </c>
      <c r="G634" t="s">
        <v>295</v>
      </c>
    </row>
    <row r="635" spans="1:7" x14ac:dyDescent="0.2">
      <c r="A635">
        <v>13</v>
      </c>
      <c r="B635" s="7">
        <v>43848</v>
      </c>
      <c r="C635" t="s">
        <v>334</v>
      </c>
      <c r="D635" t="s">
        <v>59</v>
      </c>
      <c r="E635" t="s">
        <v>335</v>
      </c>
      <c r="F635" t="s">
        <v>78</v>
      </c>
      <c r="G635" t="s">
        <v>303</v>
      </c>
    </row>
    <row r="636" spans="1:7" x14ac:dyDescent="0.2">
      <c r="A636">
        <v>13</v>
      </c>
      <c r="B636" s="7">
        <v>43848</v>
      </c>
      <c r="C636" t="s">
        <v>339</v>
      </c>
      <c r="D636" t="s">
        <v>94</v>
      </c>
      <c r="E636" t="s">
        <v>322</v>
      </c>
      <c r="F636" t="s">
        <v>37</v>
      </c>
      <c r="G636" t="s">
        <v>327</v>
      </c>
    </row>
    <row r="637" spans="1:7" x14ac:dyDescent="0.2">
      <c r="A637">
        <v>13</v>
      </c>
      <c r="B637" s="7">
        <v>43848</v>
      </c>
      <c r="C637" t="s">
        <v>320</v>
      </c>
      <c r="D637" t="s">
        <v>81</v>
      </c>
      <c r="E637" t="s">
        <v>321</v>
      </c>
      <c r="F637" t="s">
        <v>119</v>
      </c>
      <c r="G637" t="s">
        <v>325</v>
      </c>
    </row>
    <row r="638" spans="1:7" x14ac:dyDescent="0.2">
      <c r="A638">
        <v>13</v>
      </c>
      <c r="B638" s="7">
        <v>43849</v>
      </c>
      <c r="C638" t="s">
        <v>317</v>
      </c>
      <c r="D638" t="s">
        <v>113</v>
      </c>
      <c r="E638" t="s">
        <v>318</v>
      </c>
      <c r="F638" t="s">
        <v>53</v>
      </c>
      <c r="G638" t="s">
        <v>309</v>
      </c>
    </row>
    <row r="639" spans="1:7" x14ac:dyDescent="0.2">
      <c r="A639">
        <v>13</v>
      </c>
      <c r="B639" s="7">
        <v>43849</v>
      </c>
      <c r="C639" t="s">
        <v>340</v>
      </c>
      <c r="D639" t="s">
        <v>86</v>
      </c>
      <c r="E639" t="s">
        <v>328</v>
      </c>
      <c r="F639" t="s">
        <v>75</v>
      </c>
      <c r="G639" t="s">
        <v>300</v>
      </c>
    </row>
    <row r="640" spans="1:7" x14ac:dyDescent="0.2">
      <c r="A640">
        <v>13</v>
      </c>
      <c r="B640" s="7">
        <v>43850</v>
      </c>
      <c r="C640" t="s">
        <v>348</v>
      </c>
      <c r="D640" t="s">
        <v>64</v>
      </c>
      <c r="E640" t="s">
        <v>316</v>
      </c>
      <c r="F640" t="s">
        <v>55</v>
      </c>
      <c r="G640" t="s">
        <v>301</v>
      </c>
    </row>
    <row r="641" spans="1:7" x14ac:dyDescent="0.2">
      <c r="A641">
        <v>13</v>
      </c>
      <c r="B641" s="7">
        <v>43850</v>
      </c>
      <c r="C641" t="s">
        <v>343</v>
      </c>
      <c r="D641" t="s">
        <v>51</v>
      </c>
      <c r="E641" t="s">
        <v>330</v>
      </c>
      <c r="F641" t="s">
        <v>62</v>
      </c>
      <c r="G641" t="s">
        <v>291</v>
      </c>
    </row>
    <row r="642" spans="1:7" x14ac:dyDescent="0.2">
      <c r="A642">
        <v>13</v>
      </c>
      <c r="B642" s="7">
        <v>43850</v>
      </c>
      <c r="C642" t="s">
        <v>305</v>
      </c>
      <c r="D642" t="s">
        <v>49</v>
      </c>
      <c r="E642" t="s">
        <v>306</v>
      </c>
      <c r="F642" t="s">
        <v>57</v>
      </c>
      <c r="G642" t="s">
        <v>312</v>
      </c>
    </row>
    <row r="643" spans="1:7" x14ac:dyDescent="0.2">
      <c r="A643">
        <v>13</v>
      </c>
      <c r="B643" s="7">
        <v>43850</v>
      </c>
      <c r="C643" t="s">
        <v>296</v>
      </c>
      <c r="D643" t="s">
        <v>96</v>
      </c>
      <c r="E643" t="s">
        <v>297</v>
      </c>
      <c r="F643" t="s">
        <v>78</v>
      </c>
      <c r="G643" t="s">
        <v>303</v>
      </c>
    </row>
    <row r="644" spans="1:7" x14ac:dyDescent="0.2">
      <c r="A644">
        <v>13</v>
      </c>
      <c r="B644" s="7">
        <v>43850</v>
      </c>
      <c r="C644" t="s">
        <v>345</v>
      </c>
      <c r="D644" t="s">
        <v>66</v>
      </c>
      <c r="E644" t="s">
        <v>304</v>
      </c>
      <c r="F644" t="s">
        <v>106</v>
      </c>
      <c r="G644" t="s">
        <v>319</v>
      </c>
    </row>
    <row r="645" spans="1:7" x14ac:dyDescent="0.2">
      <c r="A645">
        <v>13</v>
      </c>
      <c r="B645" s="7">
        <v>43850</v>
      </c>
      <c r="C645" t="s">
        <v>308</v>
      </c>
      <c r="D645" t="s">
        <v>53</v>
      </c>
      <c r="E645" t="s">
        <v>309</v>
      </c>
      <c r="F645" t="s">
        <v>119</v>
      </c>
      <c r="G645" t="s">
        <v>325</v>
      </c>
    </row>
    <row r="646" spans="1:7" x14ac:dyDescent="0.2">
      <c r="A646">
        <v>13</v>
      </c>
      <c r="B646" s="7">
        <v>43850</v>
      </c>
      <c r="C646" t="s">
        <v>331</v>
      </c>
      <c r="D646" t="s">
        <v>33</v>
      </c>
      <c r="E646" t="s">
        <v>332</v>
      </c>
      <c r="F646" t="s">
        <v>94</v>
      </c>
      <c r="G646" t="s">
        <v>322</v>
      </c>
    </row>
    <row r="647" spans="1:7" x14ac:dyDescent="0.2">
      <c r="A647">
        <v>13</v>
      </c>
      <c r="B647" s="7">
        <v>43850</v>
      </c>
      <c r="C647" t="s">
        <v>337</v>
      </c>
      <c r="D647" t="s">
        <v>152</v>
      </c>
      <c r="E647" t="s">
        <v>310</v>
      </c>
      <c r="F647" t="s">
        <v>73</v>
      </c>
      <c r="G647" t="s">
        <v>292</v>
      </c>
    </row>
    <row r="648" spans="1:7" x14ac:dyDescent="0.2">
      <c r="A648">
        <v>13</v>
      </c>
      <c r="B648" s="7">
        <v>43850</v>
      </c>
      <c r="C648" t="s">
        <v>342</v>
      </c>
      <c r="D648" t="s">
        <v>71</v>
      </c>
      <c r="E648" t="s">
        <v>333</v>
      </c>
      <c r="F648" t="s">
        <v>88</v>
      </c>
      <c r="G648" t="s">
        <v>298</v>
      </c>
    </row>
    <row r="649" spans="1:7" x14ac:dyDescent="0.2">
      <c r="A649">
        <v>13</v>
      </c>
      <c r="B649" s="7">
        <v>43850</v>
      </c>
      <c r="C649" t="s">
        <v>336</v>
      </c>
      <c r="D649" t="s">
        <v>47</v>
      </c>
      <c r="E649" t="s">
        <v>313</v>
      </c>
      <c r="F649" t="s">
        <v>42</v>
      </c>
      <c r="G649" t="s">
        <v>295</v>
      </c>
    </row>
    <row r="650" spans="1:7" x14ac:dyDescent="0.2">
      <c r="A650">
        <v>13</v>
      </c>
      <c r="B650" s="7">
        <v>43850</v>
      </c>
      <c r="C650" t="s">
        <v>347</v>
      </c>
      <c r="D650" t="s">
        <v>44</v>
      </c>
      <c r="E650" t="s">
        <v>307</v>
      </c>
      <c r="F650" t="s">
        <v>86</v>
      </c>
      <c r="G650" t="s">
        <v>328</v>
      </c>
    </row>
    <row r="651" spans="1:7" x14ac:dyDescent="0.2">
      <c r="A651">
        <v>13</v>
      </c>
      <c r="B651" s="7">
        <v>43850</v>
      </c>
      <c r="C651" t="s">
        <v>323</v>
      </c>
      <c r="D651" t="s">
        <v>69</v>
      </c>
      <c r="E651" t="s">
        <v>324</v>
      </c>
      <c r="F651" t="s">
        <v>113</v>
      </c>
      <c r="G651" t="s">
        <v>318</v>
      </c>
    </row>
    <row r="652" spans="1:7" x14ac:dyDescent="0.2">
      <c r="A652">
        <v>13</v>
      </c>
      <c r="B652" s="7">
        <v>43850</v>
      </c>
      <c r="C652" t="s">
        <v>320</v>
      </c>
      <c r="D652" t="s">
        <v>81</v>
      </c>
      <c r="E652" t="s">
        <v>321</v>
      </c>
      <c r="F652" t="s">
        <v>75</v>
      </c>
      <c r="G652" t="s">
        <v>300</v>
      </c>
    </row>
    <row r="653" spans="1:7" x14ac:dyDescent="0.2">
      <c r="A653">
        <v>13</v>
      </c>
      <c r="B653" s="7">
        <v>43850</v>
      </c>
      <c r="C653" t="s">
        <v>326</v>
      </c>
      <c r="D653" t="s">
        <v>37</v>
      </c>
      <c r="E653" t="s">
        <v>327</v>
      </c>
      <c r="F653" t="s">
        <v>59</v>
      </c>
      <c r="G653" t="s">
        <v>335</v>
      </c>
    </row>
    <row r="654" spans="1:7" x14ac:dyDescent="0.2">
      <c r="A654">
        <v>13</v>
      </c>
      <c r="B654" s="7">
        <v>43851</v>
      </c>
      <c r="C654" t="s">
        <v>314</v>
      </c>
      <c r="D654" t="s">
        <v>39</v>
      </c>
      <c r="E654" t="s">
        <v>315</v>
      </c>
      <c r="F654" t="s">
        <v>35</v>
      </c>
      <c r="G654" t="s">
        <v>294</v>
      </c>
    </row>
    <row r="655" spans="1:7" x14ac:dyDescent="0.2">
      <c r="A655">
        <v>13</v>
      </c>
      <c r="B655" s="7">
        <v>43852</v>
      </c>
      <c r="C655" t="s">
        <v>329</v>
      </c>
      <c r="D655" t="s">
        <v>55</v>
      </c>
      <c r="E655" t="s">
        <v>301</v>
      </c>
      <c r="F655" t="s">
        <v>119</v>
      </c>
      <c r="G655" t="s">
        <v>325</v>
      </c>
    </row>
    <row r="656" spans="1:7" x14ac:dyDescent="0.2">
      <c r="A656">
        <v>13</v>
      </c>
      <c r="B656" s="7">
        <v>43852</v>
      </c>
      <c r="C656" t="s">
        <v>302</v>
      </c>
      <c r="D656" t="s">
        <v>78</v>
      </c>
      <c r="E656" t="s">
        <v>303</v>
      </c>
      <c r="F656" t="s">
        <v>94</v>
      </c>
      <c r="G656" t="s">
        <v>322</v>
      </c>
    </row>
    <row r="657" spans="1:7" x14ac:dyDescent="0.2">
      <c r="A657">
        <v>13</v>
      </c>
      <c r="B657" s="7">
        <v>43852</v>
      </c>
      <c r="C657" t="s">
        <v>343</v>
      </c>
      <c r="D657" t="s">
        <v>51</v>
      </c>
      <c r="E657" t="s">
        <v>330</v>
      </c>
      <c r="F657" t="s">
        <v>35</v>
      </c>
      <c r="G657" t="s">
        <v>294</v>
      </c>
    </row>
    <row r="658" spans="1:7" x14ac:dyDescent="0.2">
      <c r="A658">
        <v>13</v>
      </c>
      <c r="B658" s="7">
        <v>43852</v>
      </c>
      <c r="C658" t="s">
        <v>336</v>
      </c>
      <c r="D658" t="s">
        <v>47</v>
      </c>
      <c r="E658" t="s">
        <v>313</v>
      </c>
      <c r="F658" t="s">
        <v>152</v>
      </c>
      <c r="G658" t="s">
        <v>310</v>
      </c>
    </row>
    <row r="659" spans="1:7" x14ac:dyDescent="0.2">
      <c r="A659">
        <v>13</v>
      </c>
      <c r="B659" s="7">
        <v>43852</v>
      </c>
      <c r="C659" t="s">
        <v>308</v>
      </c>
      <c r="D659" t="s">
        <v>53</v>
      </c>
      <c r="E659" t="s">
        <v>309</v>
      </c>
      <c r="F659" t="s">
        <v>64</v>
      </c>
      <c r="G659" t="s">
        <v>316</v>
      </c>
    </row>
    <row r="660" spans="1:7" x14ac:dyDescent="0.2">
      <c r="A660">
        <v>13</v>
      </c>
      <c r="B660" s="7">
        <v>43852</v>
      </c>
      <c r="C660" t="s">
        <v>344</v>
      </c>
      <c r="D660" t="s">
        <v>106</v>
      </c>
      <c r="E660" t="s">
        <v>319</v>
      </c>
      <c r="F660" t="s">
        <v>42</v>
      </c>
      <c r="G660" t="s">
        <v>295</v>
      </c>
    </row>
    <row r="661" spans="1:7" x14ac:dyDescent="0.2">
      <c r="A661">
        <v>13</v>
      </c>
      <c r="B661" s="7">
        <v>43852</v>
      </c>
      <c r="C661" t="s">
        <v>290</v>
      </c>
      <c r="D661" t="s">
        <v>62</v>
      </c>
      <c r="E661" t="s">
        <v>291</v>
      </c>
      <c r="F661" t="s">
        <v>57</v>
      </c>
      <c r="G661" t="s">
        <v>312</v>
      </c>
    </row>
    <row r="662" spans="1:7" x14ac:dyDescent="0.2">
      <c r="A662">
        <v>13</v>
      </c>
      <c r="B662" s="7">
        <v>43852</v>
      </c>
      <c r="C662" t="s">
        <v>346</v>
      </c>
      <c r="D662" t="s">
        <v>88</v>
      </c>
      <c r="E662" t="s">
        <v>298</v>
      </c>
      <c r="F662" t="s">
        <v>44</v>
      </c>
      <c r="G662" t="s">
        <v>307</v>
      </c>
    </row>
    <row r="663" spans="1:7" x14ac:dyDescent="0.2">
      <c r="A663">
        <v>13</v>
      </c>
      <c r="B663" s="7">
        <v>43852</v>
      </c>
      <c r="C663" t="s">
        <v>331</v>
      </c>
      <c r="D663" t="s">
        <v>33</v>
      </c>
      <c r="E663" t="s">
        <v>332</v>
      </c>
      <c r="F663" t="s">
        <v>86</v>
      </c>
      <c r="G663" t="s">
        <v>328</v>
      </c>
    </row>
    <row r="664" spans="1:7" x14ac:dyDescent="0.2">
      <c r="A664">
        <v>13</v>
      </c>
      <c r="B664" s="7">
        <v>43852</v>
      </c>
      <c r="C664" t="s">
        <v>338</v>
      </c>
      <c r="D664" t="s">
        <v>73</v>
      </c>
      <c r="E664" t="s">
        <v>292</v>
      </c>
      <c r="F664" t="s">
        <v>113</v>
      </c>
      <c r="G664" t="s">
        <v>318</v>
      </c>
    </row>
    <row r="665" spans="1:7" x14ac:dyDescent="0.2">
      <c r="A665">
        <v>13</v>
      </c>
      <c r="B665" s="7">
        <v>43852</v>
      </c>
      <c r="C665" t="s">
        <v>323</v>
      </c>
      <c r="D665" t="s">
        <v>69</v>
      </c>
      <c r="E665" t="s">
        <v>324</v>
      </c>
      <c r="F665" t="s">
        <v>75</v>
      </c>
      <c r="G665" t="s">
        <v>300</v>
      </c>
    </row>
    <row r="666" spans="1:7" x14ac:dyDescent="0.2">
      <c r="A666">
        <v>13</v>
      </c>
      <c r="B666" s="7">
        <v>43852</v>
      </c>
      <c r="C666" t="s">
        <v>334</v>
      </c>
      <c r="D666" t="s">
        <v>59</v>
      </c>
      <c r="E666" t="s">
        <v>335</v>
      </c>
      <c r="F666" t="s">
        <v>81</v>
      </c>
      <c r="G666" t="s">
        <v>321</v>
      </c>
    </row>
    <row r="667" spans="1:7" x14ac:dyDescent="0.2">
      <c r="A667">
        <v>14</v>
      </c>
      <c r="B667" s="7">
        <v>43853</v>
      </c>
      <c r="C667" t="s">
        <v>345</v>
      </c>
      <c r="D667" t="s">
        <v>66</v>
      </c>
      <c r="E667" t="s">
        <v>304</v>
      </c>
      <c r="F667" t="s">
        <v>64</v>
      </c>
      <c r="G667" t="s">
        <v>316</v>
      </c>
    </row>
    <row r="668" spans="1:7" x14ac:dyDescent="0.2">
      <c r="A668">
        <v>14</v>
      </c>
      <c r="B668" s="7">
        <v>43853</v>
      </c>
      <c r="C668" t="s">
        <v>305</v>
      </c>
      <c r="D668" t="s">
        <v>49</v>
      </c>
      <c r="E668" t="s">
        <v>306</v>
      </c>
      <c r="F668" t="s">
        <v>42</v>
      </c>
      <c r="G668" t="s">
        <v>295</v>
      </c>
    </row>
    <row r="669" spans="1:7" x14ac:dyDescent="0.2">
      <c r="A669">
        <v>14</v>
      </c>
      <c r="B669" s="7">
        <v>43853</v>
      </c>
      <c r="C669" t="s">
        <v>326</v>
      </c>
      <c r="D669" t="s">
        <v>37</v>
      </c>
      <c r="E669" t="s">
        <v>327</v>
      </c>
      <c r="F669" t="s">
        <v>39</v>
      </c>
      <c r="G669" t="s">
        <v>315</v>
      </c>
    </row>
    <row r="670" spans="1:7" x14ac:dyDescent="0.2">
      <c r="A670">
        <v>14</v>
      </c>
      <c r="B670" s="7">
        <v>43854</v>
      </c>
      <c r="C670" t="s">
        <v>350</v>
      </c>
      <c r="D670" t="s">
        <v>96</v>
      </c>
      <c r="E670" t="s">
        <v>297</v>
      </c>
      <c r="F670" t="s">
        <v>71</v>
      </c>
      <c r="G670" t="s">
        <v>333</v>
      </c>
    </row>
    <row r="671" spans="1:7" x14ac:dyDescent="0.2">
      <c r="A671">
        <v>14</v>
      </c>
      <c r="B671" s="7">
        <v>43854</v>
      </c>
      <c r="C671" t="s">
        <v>329</v>
      </c>
      <c r="D671" t="s">
        <v>55</v>
      </c>
      <c r="E671" t="s">
        <v>301</v>
      </c>
      <c r="F671" t="s">
        <v>152</v>
      </c>
      <c r="G671" t="s">
        <v>310</v>
      </c>
    </row>
    <row r="672" spans="1:7" x14ac:dyDescent="0.2">
      <c r="A672">
        <v>14</v>
      </c>
      <c r="B672" s="7">
        <v>43854</v>
      </c>
      <c r="C672" t="s">
        <v>302</v>
      </c>
      <c r="D672" t="s">
        <v>78</v>
      </c>
      <c r="E672" t="s">
        <v>303</v>
      </c>
      <c r="F672" t="s">
        <v>47</v>
      </c>
      <c r="G672" t="s">
        <v>313</v>
      </c>
    </row>
    <row r="673" spans="1:7" x14ac:dyDescent="0.2">
      <c r="A673">
        <v>14</v>
      </c>
      <c r="B673" s="7">
        <v>43854</v>
      </c>
      <c r="C673" t="s">
        <v>344</v>
      </c>
      <c r="D673" t="s">
        <v>106</v>
      </c>
      <c r="E673" t="s">
        <v>319</v>
      </c>
      <c r="F673" t="s">
        <v>62</v>
      </c>
      <c r="G673" t="s">
        <v>291</v>
      </c>
    </row>
    <row r="674" spans="1:7" x14ac:dyDescent="0.2">
      <c r="A674">
        <v>14</v>
      </c>
      <c r="B674" s="7">
        <v>43854</v>
      </c>
      <c r="C674" t="s">
        <v>308</v>
      </c>
      <c r="D674" t="s">
        <v>53</v>
      </c>
      <c r="E674" t="s">
        <v>309</v>
      </c>
      <c r="F674" t="s">
        <v>35</v>
      </c>
      <c r="G674" t="s">
        <v>294</v>
      </c>
    </row>
    <row r="675" spans="1:7" x14ac:dyDescent="0.2">
      <c r="A675">
        <v>14</v>
      </c>
      <c r="B675" s="7">
        <v>43854</v>
      </c>
      <c r="C675" t="s">
        <v>346</v>
      </c>
      <c r="D675" t="s">
        <v>88</v>
      </c>
      <c r="E675" t="s">
        <v>298</v>
      </c>
      <c r="F675" t="s">
        <v>119</v>
      </c>
      <c r="G675" t="s">
        <v>325</v>
      </c>
    </row>
    <row r="676" spans="1:7" x14ac:dyDescent="0.2">
      <c r="A676">
        <v>14</v>
      </c>
      <c r="B676" s="7">
        <v>43854</v>
      </c>
      <c r="C676" t="s">
        <v>347</v>
      </c>
      <c r="D676" t="s">
        <v>44</v>
      </c>
      <c r="E676" t="s">
        <v>307</v>
      </c>
      <c r="F676" t="s">
        <v>33</v>
      </c>
      <c r="G676" t="s">
        <v>332</v>
      </c>
    </row>
    <row r="677" spans="1:7" x14ac:dyDescent="0.2">
      <c r="A677">
        <v>14</v>
      </c>
      <c r="B677" s="7">
        <v>43854</v>
      </c>
      <c r="C677" t="s">
        <v>338</v>
      </c>
      <c r="D677" t="s">
        <v>73</v>
      </c>
      <c r="E677" t="s">
        <v>292</v>
      </c>
      <c r="F677" t="s">
        <v>86</v>
      </c>
      <c r="G677" t="s">
        <v>328</v>
      </c>
    </row>
    <row r="678" spans="1:7" x14ac:dyDescent="0.2">
      <c r="A678">
        <v>14</v>
      </c>
      <c r="B678" s="7">
        <v>43854</v>
      </c>
      <c r="C678" t="s">
        <v>339</v>
      </c>
      <c r="D678" t="s">
        <v>94</v>
      </c>
      <c r="E678" t="s">
        <v>322</v>
      </c>
      <c r="F678" t="s">
        <v>51</v>
      </c>
      <c r="G678" t="s">
        <v>330</v>
      </c>
    </row>
    <row r="679" spans="1:7" x14ac:dyDescent="0.2">
      <c r="A679">
        <v>14</v>
      </c>
      <c r="B679" s="7">
        <v>43854</v>
      </c>
      <c r="C679" t="s">
        <v>317</v>
      </c>
      <c r="D679" t="s">
        <v>113</v>
      </c>
      <c r="E679" t="s">
        <v>318</v>
      </c>
      <c r="F679" t="s">
        <v>69</v>
      </c>
      <c r="G679" t="s">
        <v>324</v>
      </c>
    </row>
    <row r="680" spans="1:7" x14ac:dyDescent="0.2">
      <c r="A680">
        <v>14</v>
      </c>
      <c r="B680" s="7">
        <v>43854</v>
      </c>
      <c r="C680" t="s">
        <v>334</v>
      </c>
      <c r="D680" t="s">
        <v>59</v>
      </c>
      <c r="E680" t="s">
        <v>335</v>
      </c>
      <c r="F680" t="s">
        <v>75</v>
      </c>
      <c r="G680" t="s">
        <v>300</v>
      </c>
    </row>
    <row r="681" spans="1:7" x14ac:dyDescent="0.2">
      <c r="A681">
        <v>14</v>
      </c>
      <c r="B681" s="7">
        <v>43855</v>
      </c>
      <c r="C681" t="s">
        <v>320</v>
      </c>
      <c r="D681" t="s">
        <v>81</v>
      </c>
      <c r="E681" t="s">
        <v>321</v>
      </c>
      <c r="F681" t="s">
        <v>39</v>
      </c>
      <c r="G681" t="s">
        <v>315</v>
      </c>
    </row>
    <row r="682" spans="1:7" x14ac:dyDescent="0.2">
      <c r="A682">
        <v>14</v>
      </c>
      <c r="B682" s="7">
        <v>43855</v>
      </c>
      <c r="C682" t="s">
        <v>329</v>
      </c>
      <c r="D682" t="s">
        <v>55</v>
      </c>
      <c r="E682" t="s">
        <v>301</v>
      </c>
      <c r="F682" t="s">
        <v>49</v>
      </c>
      <c r="G682" t="s">
        <v>306</v>
      </c>
    </row>
    <row r="683" spans="1:7" x14ac:dyDescent="0.2">
      <c r="A683">
        <v>14</v>
      </c>
      <c r="B683" s="7">
        <v>43855</v>
      </c>
      <c r="C683" t="s">
        <v>345</v>
      </c>
      <c r="D683" t="s">
        <v>66</v>
      </c>
      <c r="E683" t="s">
        <v>304</v>
      </c>
      <c r="F683" t="s">
        <v>88</v>
      </c>
      <c r="G683" t="s">
        <v>298</v>
      </c>
    </row>
    <row r="684" spans="1:7" x14ac:dyDescent="0.2">
      <c r="A684">
        <v>14</v>
      </c>
      <c r="B684" s="7">
        <v>43855</v>
      </c>
      <c r="C684" t="s">
        <v>347</v>
      </c>
      <c r="D684" t="s">
        <v>44</v>
      </c>
      <c r="E684" t="s">
        <v>307</v>
      </c>
      <c r="F684" t="s">
        <v>94</v>
      </c>
      <c r="G684" t="s">
        <v>322</v>
      </c>
    </row>
    <row r="685" spans="1:7" x14ac:dyDescent="0.2">
      <c r="A685">
        <v>14</v>
      </c>
      <c r="B685" s="7">
        <v>43855</v>
      </c>
      <c r="C685" t="s">
        <v>311</v>
      </c>
      <c r="D685" t="s">
        <v>57</v>
      </c>
      <c r="E685" t="s">
        <v>312</v>
      </c>
      <c r="F685" t="s">
        <v>42</v>
      </c>
      <c r="G685" t="s">
        <v>295</v>
      </c>
    </row>
    <row r="686" spans="1:7" x14ac:dyDescent="0.2">
      <c r="A686">
        <v>14</v>
      </c>
      <c r="B686" s="7">
        <v>43856</v>
      </c>
      <c r="C686" t="s">
        <v>340</v>
      </c>
      <c r="D686" t="s">
        <v>86</v>
      </c>
      <c r="E686" t="s">
        <v>328</v>
      </c>
      <c r="F686" t="s">
        <v>33</v>
      </c>
      <c r="G686" t="s">
        <v>332</v>
      </c>
    </row>
    <row r="687" spans="1:7" x14ac:dyDescent="0.2">
      <c r="A687">
        <v>14</v>
      </c>
      <c r="B687" s="7">
        <v>43856</v>
      </c>
      <c r="C687" t="s">
        <v>317</v>
      </c>
      <c r="D687" t="s">
        <v>113</v>
      </c>
      <c r="E687" t="s">
        <v>318</v>
      </c>
      <c r="F687" t="s">
        <v>62</v>
      </c>
      <c r="G687" t="s">
        <v>291</v>
      </c>
    </row>
    <row r="688" spans="1:7" x14ac:dyDescent="0.2">
      <c r="A688">
        <v>14</v>
      </c>
      <c r="B688" s="7">
        <v>43856</v>
      </c>
      <c r="C688" t="s">
        <v>343</v>
      </c>
      <c r="D688" t="s">
        <v>51</v>
      </c>
      <c r="E688" t="s">
        <v>330</v>
      </c>
      <c r="F688" t="s">
        <v>64</v>
      </c>
      <c r="G688" t="s">
        <v>316</v>
      </c>
    </row>
    <row r="689" spans="1:7" x14ac:dyDescent="0.2">
      <c r="A689">
        <v>14</v>
      </c>
      <c r="B689" s="7">
        <v>43856</v>
      </c>
      <c r="C689" t="s">
        <v>344</v>
      </c>
      <c r="D689" t="s">
        <v>106</v>
      </c>
      <c r="E689" t="s">
        <v>319</v>
      </c>
      <c r="F689" t="s">
        <v>49</v>
      </c>
      <c r="G689" t="s">
        <v>306</v>
      </c>
    </row>
    <row r="690" spans="1:7" x14ac:dyDescent="0.2">
      <c r="A690">
        <v>14</v>
      </c>
      <c r="B690" s="7">
        <v>43856</v>
      </c>
      <c r="C690" t="s">
        <v>302</v>
      </c>
      <c r="D690" t="s">
        <v>78</v>
      </c>
      <c r="E690" t="s">
        <v>303</v>
      </c>
      <c r="F690" t="s">
        <v>35</v>
      </c>
      <c r="G690" t="s">
        <v>294</v>
      </c>
    </row>
    <row r="691" spans="1:7" x14ac:dyDescent="0.2">
      <c r="A691">
        <v>14</v>
      </c>
      <c r="B691" s="7">
        <v>43856</v>
      </c>
      <c r="C691" t="s">
        <v>337</v>
      </c>
      <c r="D691" t="s">
        <v>152</v>
      </c>
      <c r="E691" t="s">
        <v>310</v>
      </c>
      <c r="F691" t="s">
        <v>69</v>
      </c>
      <c r="G691" t="s">
        <v>324</v>
      </c>
    </row>
    <row r="692" spans="1:7" x14ac:dyDescent="0.2">
      <c r="A692">
        <v>14</v>
      </c>
      <c r="B692" s="7">
        <v>43856</v>
      </c>
      <c r="C692" t="s">
        <v>338</v>
      </c>
      <c r="D692" t="s">
        <v>73</v>
      </c>
      <c r="E692" t="s">
        <v>292</v>
      </c>
      <c r="F692" t="s">
        <v>47</v>
      </c>
      <c r="G692" t="s">
        <v>313</v>
      </c>
    </row>
    <row r="693" spans="1:7" x14ac:dyDescent="0.2">
      <c r="A693">
        <v>14</v>
      </c>
      <c r="B693" s="7">
        <v>43856</v>
      </c>
      <c r="C693" t="s">
        <v>326</v>
      </c>
      <c r="D693" t="s">
        <v>37</v>
      </c>
      <c r="E693" t="s">
        <v>327</v>
      </c>
      <c r="F693" t="s">
        <v>75</v>
      </c>
      <c r="G693" t="s">
        <v>300</v>
      </c>
    </row>
    <row r="694" spans="1:7" x14ac:dyDescent="0.2">
      <c r="A694">
        <v>14</v>
      </c>
      <c r="B694" s="7">
        <v>43857</v>
      </c>
      <c r="C694" t="s">
        <v>329</v>
      </c>
      <c r="D694" t="s">
        <v>55</v>
      </c>
      <c r="E694" t="s">
        <v>301</v>
      </c>
      <c r="F694" t="s">
        <v>66</v>
      </c>
      <c r="G694" t="s">
        <v>304</v>
      </c>
    </row>
    <row r="695" spans="1:7" x14ac:dyDescent="0.2">
      <c r="A695">
        <v>14</v>
      </c>
      <c r="B695" s="7">
        <v>43857</v>
      </c>
      <c r="C695" t="s">
        <v>308</v>
      </c>
      <c r="D695" t="s">
        <v>53</v>
      </c>
      <c r="E695" t="s">
        <v>309</v>
      </c>
      <c r="F695" t="s">
        <v>78</v>
      </c>
      <c r="G695" t="s">
        <v>303</v>
      </c>
    </row>
    <row r="696" spans="1:7" x14ac:dyDescent="0.2">
      <c r="A696">
        <v>14</v>
      </c>
      <c r="B696" s="7">
        <v>43857</v>
      </c>
      <c r="C696" t="s">
        <v>346</v>
      </c>
      <c r="D696" t="s">
        <v>88</v>
      </c>
      <c r="E696" t="s">
        <v>298</v>
      </c>
      <c r="F696" t="s">
        <v>113</v>
      </c>
      <c r="G696" t="s">
        <v>318</v>
      </c>
    </row>
    <row r="697" spans="1:7" x14ac:dyDescent="0.2">
      <c r="A697">
        <v>14</v>
      </c>
      <c r="B697" s="7">
        <v>43857</v>
      </c>
      <c r="C697" t="s">
        <v>347</v>
      </c>
      <c r="D697" t="s">
        <v>44</v>
      </c>
      <c r="E697" t="s">
        <v>307</v>
      </c>
      <c r="F697" t="s">
        <v>119</v>
      </c>
      <c r="G697" t="s">
        <v>325</v>
      </c>
    </row>
    <row r="698" spans="1:7" x14ac:dyDescent="0.2">
      <c r="A698">
        <v>14</v>
      </c>
      <c r="B698" s="7">
        <v>43857</v>
      </c>
      <c r="C698" t="s">
        <v>339</v>
      </c>
      <c r="D698" t="s">
        <v>94</v>
      </c>
      <c r="E698" t="s">
        <v>322</v>
      </c>
      <c r="F698" t="s">
        <v>39</v>
      </c>
      <c r="G698" t="s">
        <v>315</v>
      </c>
    </row>
    <row r="699" spans="1:7" x14ac:dyDescent="0.2">
      <c r="A699">
        <v>14</v>
      </c>
      <c r="B699" s="7">
        <v>43857</v>
      </c>
      <c r="C699" t="s">
        <v>320</v>
      </c>
      <c r="D699" t="s">
        <v>81</v>
      </c>
      <c r="E699" t="s">
        <v>321</v>
      </c>
      <c r="F699" t="s">
        <v>33</v>
      </c>
      <c r="G699" t="s">
        <v>332</v>
      </c>
    </row>
    <row r="700" spans="1:7" x14ac:dyDescent="0.2">
      <c r="A700">
        <v>14</v>
      </c>
      <c r="B700" s="7">
        <v>43858</v>
      </c>
      <c r="C700" t="s">
        <v>296</v>
      </c>
      <c r="D700" t="s">
        <v>96</v>
      </c>
      <c r="E700" t="s">
        <v>297</v>
      </c>
      <c r="F700" t="s">
        <v>106</v>
      </c>
      <c r="G700" t="s">
        <v>319</v>
      </c>
    </row>
    <row r="701" spans="1:7" x14ac:dyDescent="0.2">
      <c r="A701">
        <v>14</v>
      </c>
      <c r="B701" s="7">
        <v>43858</v>
      </c>
      <c r="C701" t="s">
        <v>345</v>
      </c>
      <c r="D701" t="s">
        <v>66</v>
      </c>
      <c r="E701" t="s">
        <v>304</v>
      </c>
      <c r="F701" t="s">
        <v>73</v>
      </c>
      <c r="G701" t="s">
        <v>292</v>
      </c>
    </row>
    <row r="702" spans="1:7" x14ac:dyDescent="0.2">
      <c r="A702">
        <v>14</v>
      </c>
      <c r="B702" s="7">
        <v>43858</v>
      </c>
      <c r="C702" t="s">
        <v>308</v>
      </c>
      <c r="D702" t="s">
        <v>53</v>
      </c>
      <c r="E702" t="s">
        <v>309</v>
      </c>
      <c r="F702" t="s">
        <v>47</v>
      </c>
      <c r="G702" t="s">
        <v>313</v>
      </c>
    </row>
    <row r="703" spans="1:7" x14ac:dyDescent="0.2">
      <c r="A703">
        <v>14</v>
      </c>
      <c r="B703" s="7">
        <v>43858</v>
      </c>
      <c r="C703" t="s">
        <v>311</v>
      </c>
      <c r="D703" t="s">
        <v>57</v>
      </c>
      <c r="E703" t="s">
        <v>312</v>
      </c>
      <c r="F703" t="s">
        <v>59</v>
      </c>
      <c r="G703" t="s">
        <v>335</v>
      </c>
    </row>
    <row r="704" spans="1:7" x14ac:dyDescent="0.2">
      <c r="A704">
        <v>14</v>
      </c>
      <c r="B704" s="7">
        <v>43858</v>
      </c>
      <c r="C704" t="s">
        <v>290</v>
      </c>
      <c r="D704" t="s">
        <v>62</v>
      </c>
      <c r="E704" t="s">
        <v>291</v>
      </c>
      <c r="F704" t="s">
        <v>51</v>
      </c>
      <c r="G704" t="s">
        <v>330</v>
      </c>
    </row>
    <row r="705" spans="1:7" x14ac:dyDescent="0.2">
      <c r="A705">
        <v>14</v>
      </c>
      <c r="B705" s="7">
        <v>43858</v>
      </c>
      <c r="C705" t="s">
        <v>337</v>
      </c>
      <c r="D705" t="s">
        <v>152</v>
      </c>
      <c r="E705" t="s">
        <v>310</v>
      </c>
      <c r="F705" t="s">
        <v>86</v>
      </c>
      <c r="G705" t="s">
        <v>328</v>
      </c>
    </row>
    <row r="706" spans="1:7" x14ac:dyDescent="0.2">
      <c r="A706">
        <v>14</v>
      </c>
      <c r="B706" s="7">
        <v>43858</v>
      </c>
      <c r="C706" t="s">
        <v>342</v>
      </c>
      <c r="D706" t="s">
        <v>71</v>
      </c>
      <c r="E706" t="s">
        <v>333</v>
      </c>
      <c r="F706" t="s">
        <v>64</v>
      </c>
      <c r="G706" t="s">
        <v>316</v>
      </c>
    </row>
    <row r="707" spans="1:7" x14ac:dyDescent="0.2">
      <c r="A707">
        <v>14</v>
      </c>
      <c r="B707" s="7">
        <v>43858</v>
      </c>
      <c r="C707" t="s">
        <v>314</v>
      </c>
      <c r="D707" t="s">
        <v>39</v>
      </c>
      <c r="E707" t="s">
        <v>315</v>
      </c>
      <c r="F707" t="s">
        <v>69</v>
      </c>
      <c r="G707" t="s">
        <v>324</v>
      </c>
    </row>
    <row r="708" spans="1:7" x14ac:dyDescent="0.2">
      <c r="A708">
        <v>14</v>
      </c>
      <c r="B708" s="7">
        <v>43858</v>
      </c>
      <c r="C708" t="s">
        <v>293</v>
      </c>
      <c r="D708" t="s">
        <v>42</v>
      </c>
      <c r="E708" t="s">
        <v>295</v>
      </c>
      <c r="F708" t="s">
        <v>35</v>
      </c>
      <c r="G708" t="s">
        <v>294</v>
      </c>
    </row>
    <row r="709" spans="1:7" x14ac:dyDescent="0.2">
      <c r="A709">
        <v>14</v>
      </c>
      <c r="B709" s="7">
        <v>43859</v>
      </c>
      <c r="C709" t="s">
        <v>299</v>
      </c>
      <c r="D709" t="s">
        <v>75</v>
      </c>
      <c r="E709" t="s">
        <v>300</v>
      </c>
      <c r="F709" t="s">
        <v>88</v>
      </c>
      <c r="G709" t="s">
        <v>298</v>
      </c>
    </row>
    <row r="710" spans="1:7" x14ac:dyDescent="0.2">
      <c r="A710">
        <v>14</v>
      </c>
      <c r="B710" s="7">
        <v>43859</v>
      </c>
      <c r="C710" t="s">
        <v>305</v>
      </c>
      <c r="D710" t="s">
        <v>49</v>
      </c>
      <c r="E710" t="s">
        <v>306</v>
      </c>
      <c r="F710" t="s">
        <v>55</v>
      </c>
      <c r="G710" t="s">
        <v>301</v>
      </c>
    </row>
    <row r="711" spans="1:7" x14ac:dyDescent="0.2">
      <c r="A711">
        <v>14</v>
      </c>
      <c r="B711" s="7">
        <v>43859</v>
      </c>
      <c r="C711" t="s">
        <v>344</v>
      </c>
      <c r="D711" t="s">
        <v>106</v>
      </c>
      <c r="E711" t="s">
        <v>319</v>
      </c>
      <c r="F711" t="s">
        <v>152</v>
      </c>
      <c r="G711" t="s">
        <v>310</v>
      </c>
    </row>
    <row r="712" spans="1:7" x14ac:dyDescent="0.2">
      <c r="A712">
        <v>14</v>
      </c>
      <c r="B712" s="7">
        <v>43859</v>
      </c>
      <c r="C712" t="s">
        <v>317</v>
      </c>
      <c r="D712" t="s">
        <v>113</v>
      </c>
      <c r="E712" t="s">
        <v>318</v>
      </c>
      <c r="F712" t="s">
        <v>81</v>
      </c>
      <c r="G712" t="s">
        <v>321</v>
      </c>
    </row>
    <row r="713" spans="1:7" x14ac:dyDescent="0.2">
      <c r="A713">
        <v>14</v>
      </c>
      <c r="B713" s="7">
        <v>43859</v>
      </c>
      <c r="C713" t="s">
        <v>326</v>
      </c>
      <c r="D713" t="s">
        <v>37</v>
      </c>
      <c r="E713" t="s">
        <v>327</v>
      </c>
      <c r="F713" t="s">
        <v>33</v>
      </c>
      <c r="G713" t="s">
        <v>332</v>
      </c>
    </row>
    <row r="714" spans="1:7" x14ac:dyDescent="0.2">
      <c r="A714">
        <v>14</v>
      </c>
      <c r="B714" s="7">
        <v>43859</v>
      </c>
      <c r="C714" t="s">
        <v>341</v>
      </c>
      <c r="D714" t="s">
        <v>119</v>
      </c>
      <c r="E714" t="s">
        <v>325</v>
      </c>
      <c r="F714" t="s">
        <v>94</v>
      </c>
      <c r="G714" t="s">
        <v>322</v>
      </c>
    </row>
    <row r="715" spans="1:7" x14ac:dyDescent="0.2">
      <c r="A715">
        <v>15</v>
      </c>
      <c r="B715" s="7">
        <v>43860</v>
      </c>
      <c r="C715" t="s">
        <v>345</v>
      </c>
      <c r="D715" t="s">
        <v>66</v>
      </c>
      <c r="E715" t="s">
        <v>304</v>
      </c>
      <c r="F715" t="s">
        <v>62</v>
      </c>
      <c r="G715" t="s">
        <v>291</v>
      </c>
    </row>
    <row r="716" spans="1:7" x14ac:dyDescent="0.2">
      <c r="A716">
        <v>15</v>
      </c>
      <c r="B716" s="7">
        <v>43860</v>
      </c>
      <c r="C716" t="s">
        <v>348</v>
      </c>
      <c r="D716" t="s">
        <v>64</v>
      </c>
      <c r="E716" t="s">
        <v>316</v>
      </c>
      <c r="F716" t="s">
        <v>96</v>
      </c>
      <c r="G716" t="s">
        <v>297</v>
      </c>
    </row>
    <row r="717" spans="1:7" x14ac:dyDescent="0.2">
      <c r="A717">
        <v>15</v>
      </c>
      <c r="B717" s="7">
        <v>43860</v>
      </c>
      <c r="C717" t="s">
        <v>343</v>
      </c>
      <c r="D717" t="s">
        <v>51</v>
      </c>
      <c r="E717" t="s">
        <v>330</v>
      </c>
      <c r="F717" t="s">
        <v>57</v>
      </c>
      <c r="G717" t="s">
        <v>312</v>
      </c>
    </row>
    <row r="718" spans="1:7" x14ac:dyDescent="0.2">
      <c r="A718">
        <v>15</v>
      </c>
      <c r="B718" s="7">
        <v>43860</v>
      </c>
      <c r="C718" t="s">
        <v>336</v>
      </c>
      <c r="D718" t="s">
        <v>47</v>
      </c>
      <c r="E718" t="s">
        <v>313</v>
      </c>
      <c r="F718" t="s">
        <v>59</v>
      </c>
      <c r="G718" t="s">
        <v>335</v>
      </c>
    </row>
    <row r="719" spans="1:7" x14ac:dyDescent="0.2">
      <c r="A719">
        <v>15</v>
      </c>
      <c r="B719" s="7">
        <v>43860</v>
      </c>
      <c r="C719" t="s">
        <v>340</v>
      </c>
      <c r="D719" t="s">
        <v>86</v>
      </c>
      <c r="E719" t="s">
        <v>328</v>
      </c>
      <c r="F719" t="s">
        <v>81</v>
      </c>
      <c r="G719" t="s">
        <v>321</v>
      </c>
    </row>
    <row r="720" spans="1:7" x14ac:dyDescent="0.2">
      <c r="A720">
        <v>15</v>
      </c>
      <c r="B720" s="7">
        <v>43860</v>
      </c>
      <c r="C720" t="s">
        <v>293</v>
      </c>
      <c r="D720" t="s">
        <v>35</v>
      </c>
      <c r="E720" t="s">
        <v>294</v>
      </c>
      <c r="F720" t="s">
        <v>119</v>
      </c>
      <c r="G720" t="s">
        <v>325</v>
      </c>
    </row>
    <row r="721" spans="1:7" x14ac:dyDescent="0.2">
      <c r="A721">
        <v>15</v>
      </c>
      <c r="B721" s="7">
        <v>43861</v>
      </c>
      <c r="C721" t="s">
        <v>329</v>
      </c>
      <c r="D721" t="s">
        <v>55</v>
      </c>
      <c r="E721" t="s">
        <v>301</v>
      </c>
      <c r="F721" t="s">
        <v>62</v>
      </c>
      <c r="G721" t="s">
        <v>291</v>
      </c>
    </row>
    <row r="722" spans="1:7" x14ac:dyDescent="0.2">
      <c r="A722">
        <v>15</v>
      </c>
      <c r="B722" s="7">
        <v>43861</v>
      </c>
      <c r="C722" t="s">
        <v>305</v>
      </c>
      <c r="D722" t="s">
        <v>49</v>
      </c>
      <c r="E722" t="s">
        <v>306</v>
      </c>
      <c r="F722" t="s">
        <v>88</v>
      </c>
      <c r="G722" t="s">
        <v>298</v>
      </c>
    </row>
    <row r="723" spans="1:7" x14ac:dyDescent="0.2">
      <c r="A723">
        <v>15</v>
      </c>
      <c r="B723" s="7">
        <v>43861</v>
      </c>
      <c r="C723" t="s">
        <v>331</v>
      </c>
      <c r="D723" t="s">
        <v>33</v>
      </c>
      <c r="E723" t="s">
        <v>332</v>
      </c>
      <c r="F723" t="s">
        <v>39</v>
      </c>
      <c r="G723" t="s">
        <v>315</v>
      </c>
    </row>
    <row r="724" spans="1:7" x14ac:dyDescent="0.2">
      <c r="A724">
        <v>15</v>
      </c>
      <c r="B724" s="7">
        <v>43861</v>
      </c>
      <c r="C724" t="s">
        <v>338</v>
      </c>
      <c r="D724" t="s">
        <v>73</v>
      </c>
      <c r="E724" t="s">
        <v>292</v>
      </c>
      <c r="F724" t="s">
        <v>152</v>
      </c>
      <c r="G724" t="s">
        <v>310</v>
      </c>
    </row>
    <row r="725" spans="1:7" x14ac:dyDescent="0.2">
      <c r="A725">
        <v>15</v>
      </c>
      <c r="B725" s="7">
        <v>43861</v>
      </c>
      <c r="C725" t="s">
        <v>342</v>
      </c>
      <c r="D725" t="s">
        <v>71</v>
      </c>
      <c r="E725" t="s">
        <v>333</v>
      </c>
      <c r="F725" t="s">
        <v>86</v>
      </c>
      <c r="G725" t="s">
        <v>328</v>
      </c>
    </row>
    <row r="726" spans="1:7" x14ac:dyDescent="0.2">
      <c r="A726">
        <v>15</v>
      </c>
      <c r="B726" s="7">
        <v>43861</v>
      </c>
      <c r="C726" t="s">
        <v>323</v>
      </c>
      <c r="D726" t="s">
        <v>69</v>
      </c>
      <c r="E726" t="s">
        <v>324</v>
      </c>
      <c r="F726" t="s">
        <v>94</v>
      </c>
      <c r="G726" t="s">
        <v>322</v>
      </c>
    </row>
    <row r="727" spans="1:7" x14ac:dyDescent="0.2">
      <c r="A727">
        <v>15</v>
      </c>
      <c r="B727" s="7">
        <v>43861</v>
      </c>
      <c r="C727" t="s">
        <v>293</v>
      </c>
      <c r="D727" t="s">
        <v>42</v>
      </c>
      <c r="E727" t="s">
        <v>295</v>
      </c>
      <c r="F727" t="s">
        <v>37</v>
      </c>
      <c r="G727" t="s">
        <v>327</v>
      </c>
    </row>
    <row r="728" spans="1:7" x14ac:dyDescent="0.2">
      <c r="A728">
        <v>15</v>
      </c>
      <c r="B728" s="7">
        <v>43862</v>
      </c>
      <c r="C728" t="s">
        <v>293</v>
      </c>
      <c r="D728" t="s">
        <v>35</v>
      </c>
      <c r="E728" t="s">
        <v>294</v>
      </c>
      <c r="F728" t="s">
        <v>44</v>
      </c>
      <c r="G728" t="s">
        <v>307</v>
      </c>
    </row>
    <row r="729" spans="1:7" x14ac:dyDescent="0.2">
      <c r="A729">
        <v>15</v>
      </c>
      <c r="B729" s="7">
        <v>43862</v>
      </c>
      <c r="C729" t="s">
        <v>299</v>
      </c>
      <c r="D729" t="s">
        <v>75</v>
      </c>
      <c r="E729" t="s">
        <v>300</v>
      </c>
      <c r="F729" t="s">
        <v>106</v>
      </c>
      <c r="G729" t="s">
        <v>319</v>
      </c>
    </row>
    <row r="730" spans="1:7" x14ac:dyDescent="0.2">
      <c r="A730">
        <v>15</v>
      </c>
      <c r="B730" s="7">
        <v>43862</v>
      </c>
      <c r="C730" t="s">
        <v>302</v>
      </c>
      <c r="D730" t="s">
        <v>78</v>
      </c>
      <c r="E730" t="s">
        <v>303</v>
      </c>
      <c r="F730" t="s">
        <v>53</v>
      </c>
      <c r="G730" t="s">
        <v>309</v>
      </c>
    </row>
    <row r="731" spans="1:7" x14ac:dyDescent="0.2">
      <c r="A731">
        <v>15</v>
      </c>
      <c r="B731" s="7">
        <v>43862</v>
      </c>
      <c r="C731" t="s">
        <v>345</v>
      </c>
      <c r="D731" t="s">
        <v>66</v>
      </c>
      <c r="E731" t="s">
        <v>304</v>
      </c>
      <c r="F731" t="s">
        <v>59</v>
      </c>
      <c r="G731" t="s">
        <v>335</v>
      </c>
    </row>
    <row r="732" spans="1:7" x14ac:dyDescent="0.2">
      <c r="A732">
        <v>15</v>
      </c>
      <c r="B732" s="7">
        <v>43862</v>
      </c>
      <c r="C732" t="s">
        <v>348</v>
      </c>
      <c r="D732" t="s">
        <v>64</v>
      </c>
      <c r="E732" t="s">
        <v>316</v>
      </c>
      <c r="F732" t="s">
        <v>49</v>
      </c>
      <c r="G732" t="s">
        <v>306</v>
      </c>
    </row>
    <row r="733" spans="1:7" x14ac:dyDescent="0.2">
      <c r="A733">
        <v>15</v>
      </c>
      <c r="B733" s="7">
        <v>43862</v>
      </c>
      <c r="C733" t="s">
        <v>336</v>
      </c>
      <c r="D733" t="s">
        <v>47</v>
      </c>
      <c r="E733" t="s">
        <v>313</v>
      </c>
      <c r="F733" t="s">
        <v>57</v>
      </c>
      <c r="G733" t="s">
        <v>312</v>
      </c>
    </row>
    <row r="734" spans="1:7" x14ac:dyDescent="0.2">
      <c r="A734">
        <v>15</v>
      </c>
      <c r="B734" s="7">
        <v>43862</v>
      </c>
      <c r="C734" t="s">
        <v>314</v>
      </c>
      <c r="D734" t="s">
        <v>39</v>
      </c>
      <c r="E734" t="s">
        <v>315</v>
      </c>
      <c r="F734" t="s">
        <v>51</v>
      </c>
      <c r="G734" t="s">
        <v>330</v>
      </c>
    </row>
    <row r="735" spans="1:7" x14ac:dyDescent="0.2">
      <c r="A735">
        <v>15</v>
      </c>
      <c r="B735" s="7">
        <v>43862</v>
      </c>
      <c r="C735" t="s">
        <v>317</v>
      </c>
      <c r="D735" t="s">
        <v>113</v>
      </c>
      <c r="E735" t="s">
        <v>318</v>
      </c>
      <c r="F735" t="s">
        <v>96</v>
      </c>
      <c r="G735" t="s">
        <v>297</v>
      </c>
    </row>
    <row r="736" spans="1:7" x14ac:dyDescent="0.2">
      <c r="A736">
        <v>15</v>
      </c>
      <c r="B736" s="7">
        <v>43862</v>
      </c>
      <c r="C736" t="s">
        <v>326</v>
      </c>
      <c r="D736" t="s">
        <v>37</v>
      </c>
      <c r="E736" t="s">
        <v>327</v>
      </c>
      <c r="F736" t="s">
        <v>81</v>
      </c>
      <c r="G736" t="s">
        <v>321</v>
      </c>
    </row>
    <row r="737" spans="1:7" x14ac:dyDescent="0.2">
      <c r="A737">
        <v>15</v>
      </c>
      <c r="B737" s="7">
        <v>43862</v>
      </c>
      <c r="C737" t="s">
        <v>341</v>
      </c>
      <c r="D737" t="s">
        <v>119</v>
      </c>
      <c r="E737" t="s">
        <v>325</v>
      </c>
      <c r="F737" t="s">
        <v>42</v>
      </c>
      <c r="G737" t="s">
        <v>295</v>
      </c>
    </row>
    <row r="738" spans="1:7" x14ac:dyDescent="0.2">
      <c r="A738">
        <v>15</v>
      </c>
      <c r="B738" s="7">
        <v>43863</v>
      </c>
      <c r="C738" t="s">
        <v>329</v>
      </c>
      <c r="D738" t="s">
        <v>55</v>
      </c>
      <c r="E738" t="s">
        <v>301</v>
      </c>
      <c r="F738" t="s">
        <v>86</v>
      </c>
      <c r="G738" t="s">
        <v>328</v>
      </c>
    </row>
    <row r="739" spans="1:7" x14ac:dyDescent="0.2">
      <c r="A739">
        <v>15</v>
      </c>
      <c r="B739" s="7">
        <v>43863</v>
      </c>
      <c r="C739" t="s">
        <v>331</v>
      </c>
      <c r="D739" t="s">
        <v>33</v>
      </c>
      <c r="E739" t="s">
        <v>332</v>
      </c>
      <c r="F739" t="s">
        <v>73</v>
      </c>
      <c r="G739" t="s">
        <v>292</v>
      </c>
    </row>
    <row r="740" spans="1:7" x14ac:dyDescent="0.2">
      <c r="A740">
        <v>15</v>
      </c>
      <c r="B740" s="7">
        <v>43863</v>
      </c>
      <c r="C740" t="s">
        <v>342</v>
      </c>
      <c r="D740" t="s">
        <v>71</v>
      </c>
      <c r="E740" t="s">
        <v>333</v>
      </c>
      <c r="F740" t="s">
        <v>69</v>
      </c>
      <c r="G740" t="s">
        <v>324</v>
      </c>
    </row>
    <row r="741" spans="1:7" x14ac:dyDescent="0.2">
      <c r="A741">
        <v>15</v>
      </c>
      <c r="B741" s="7">
        <v>43863</v>
      </c>
      <c r="C741" t="s">
        <v>290</v>
      </c>
      <c r="D741" t="s">
        <v>62</v>
      </c>
      <c r="E741" t="s">
        <v>291</v>
      </c>
      <c r="F741" t="s">
        <v>88</v>
      </c>
      <c r="G741" t="s">
        <v>298</v>
      </c>
    </row>
    <row r="742" spans="1:7" x14ac:dyDescent="0.2">
      <c r="A742">
        <v>15</v>
      </c>
      <c r="B742" s="7">
        <v>43864</v>
      </c>
      <c r="C742" t="s">
        <v>296</v>
      </c>
      <c r="D742" t="s">
        <v>96</v>
      </c>
      <c r="E742" t="s">
        <v>297</v>
      </c>
      <c r="F742" t="s">
        <v>78</v>
      </c>
      <c r="G742" t="s">
        <v>303</v>
      </c>
    </row>
    <row r="743" spans="1:7" x14ac:dyDescent="0.2">
      <c r="A743">
        <v>15</v>
      </c>
      <c r="B743" s="7">
        <v>43864</v>
      </c>
      <c r="C743" t="s">
        <v>345</v>
      </c>
      <c r="D743" t="s">
        <v>66</v>
      </c>
      <c r="E743" t="s">
        <v>304</v>
      </c>
      <c r="F743" t="s">
        <v>106</v>
      </c>
      <c r="G743" t="s">
        <v>319</v>
      </c>
    </row>
    <row r="744" spans="1:7" x14ac:dyDescent="0.2">
      <c r="A744">
        <v>15</v>
      </c>
      <c r="B744" s="7">
        <v>43864</v>
      </c>
      <c r="C744" t="s">
        <v>299</v>
      </c>
      <c r="D744" t="s">
        <v>75</v>
      </c>
      <c r="E744" t="s">
        <v>300</v>
      </c>
      <c r="F744" t="s">
        <v>39</v>
      </c>
      <c r="G744" t="s">
        <v>315</v>
      </c>
    </row>
    <row r="745" spans="1:7" x14ac:dyDescent="0.2">
      <c r="A745">
        <v>15</v>
      </c>
      <c r="B745" s="7">
        <v>43864</v>
      </c>
      <c r="C745" t="s">
        <v>348</v>
      </c>
      <c r="D745" t="s">
        <v>64</v>
      </c>
      <c r="E745" t="s">
        <v>316</v>
      </c>
      <c r="F745" t="s">
        <v>59</v>
      </c>
      <c r="G745" t="s">
        <v>335</v>
      </c>
    </row>
    <row r="746" spans="1:7" x14ac:dyDescent="0.2">
      <c r="A746">
        <v>15</v>
      </c>
      <c r="B746" s="7">
        <v>43864</v>
      </c>
      <c r="C746" t="s">
        <v>343</v>
      </c>
      <c r="D746" t="s">
        <v>51</v>
      </c>
      <c r="E746" t="s">
        <v>330</v>
      </c>
      <c r="F746" t="s">
        <v>47</v>
      </c>
      <c r="G746" t="s">
        <v>313</v>
      </c>
    </row>
    <row r="747" spans="1:7" x14ac:dyDescent="0.2">
      <c r="A747">
        <v>15</v>
      </c>
      <c r="B747" s="7">
        <v>43864</v>
      </c>
      <c r="C747" t="s">
        <v>305</v>
      </c>
      <c r="D747" t="s">
        <v>49</v>
      </c>
      <c r="E747" t="s">
        <v>306</v>
      </c>
      <c r="F747" t="s">
        <v>69</v>
      </c>
      <c r="G747" t="s">
        <v>324</v>
      </c>
    </row>
    <row r="748" spans="1:7" x14ac:dyDescent="0.2">
      <c r="A748">
        <v>15</v>
      </c>
      <c r="B748" s="7">
        <v>43864</v>
      </c>
      <c r="C748" t="s">
        <v>308</v>
      </c>
      <c r="D748" t="s">
        <v>53</v>
      </c>
      <c r="E748" t="s">
        <v>309</v>
      </c>
      <c r="F748" t="s">
        <v>57</v>
      </c>
      <c r="G748" t="s">
        <v>312</v>
      </c>
    </row>
    <row r="749" spans="1:7" x14ac:dyDescent="0.2">
      <c r="A749">
        <v>15</v>
      </c>
      <c r="B749" s="7">
        <v>43864</v>
      </c>
      <c r="C749" t="s">
        <v>337</v>
      </c>
      <c r="D749" t="s">
        <v>152</v>
      </c>
      <c r="E749" t="s">
        <v>310</v>
      </c>
      <c r="F749" t="s">
        <v>55</v>
      </c>
      <c r="G749" t="s">
        <v>301</v>
      </c>
    </row>
    <row r="750" spans="1:7" x14ac:dyDescent="0.2">
      <c r="A750">
        <v>15</v>
      </c>
      <c r="B750" s="7">
        <v>43864</v>
      </c>
      <c r="C750" t="s">
        <v>341</v>
      </c>
      <c r="D750" t="s">
        <v>119</v>
      </c>
      <c r="E750" t="s">
        <v>325</v>
      </c>
      <c r="F750" t="s">
        <v>44</v>
      </c>
      <c r="G750" t="s">
        <v>307</v>
      </c>
    </row>
    <row r="751" spans="1:7" x14ac:dyDescent="0.2">
      <c r="A751">
        <v>15</v>
      </c>
      <c r="B751" s="7">
        <v>43864</v>
      </c>
      <c r="C751" t="s">
        <v>293</v>
      </c>
      <c r="D751" t="s">
        <v>35</v>
      </c>
      <c r="E751" t="s">
        <v>294</v>
      </c>
      <c r="F751" t="s">
        <v>113</v>
      </c>
      <c r="G751" t="s">
        <v>318</v>
      </c>
    </row>
    <row r="752" spans="1:7" x14ac:dyDescent="0.2">
      <c r="A752">
        <v>15</v>
      </c>
      <c r="B752" s="7">
        <v>43865</v>
      </c>
      <c r="C752" t="s">
        <v>338</v>
      </c>
      <c r="D752" t="s">
        <v>73</v>
      </c>
      <c r="E752" t="s">
        <v>292</v>
      </c>
      <c r="F752" t="s">
        <v>71</v>
      </c>
      <c r="G752" t="s">
        <v>333</v>
      </c>
    </row>
    <row r="753" spans="1:7" x14ac:dyDescent="0.2">
      <c r="A753">
        <v>15</v>
      </c>
      <c r="B753" s="7">
        <v>43865</v>
      </c>
      <c r="C753" t="s">
        <v>331</v>
      </c>
      <c r="D753" t="s">
        <v>33</v>
      </c>
      <c r="E753" t="s">
        <v>332</v>
      </c>
      <c r="F753" t="s">
        <v>96</v>
      </c>
      <c r="G753" t="s">
        <v>297</v>
      </c>
    </row>
    <row r="754" spans="1:7" x14ac:dyDescent="0.2">
      <c r="A754">
        <v>15</v>
      </c>
      <c r="B754" s="7">
        <v>43865</v>
      </c>
      <c r="C754" t="s">
        <v>340</v>
      </c>
      <c r="D754" t="s">
        <v>86</v>
      </c>
      <c r="E754" t="s">
        <v>328</v>
      </c>
      <c r="F754" t="s">
        <v>37</v>
      </c>
      <c r="G754" t="s">
        <v>327</v>
      </c>
    </row>
    <row r="755" spans="1:7" x14ac:dyDescent="0.2">
      <c r="A755">
        <v>15</v>
      </c>
      <c r="B755" s="7">
        <v>43865</v>
      </c>
      <c r="C755" t="s">
        <v>293</v>
      </c>
      <c r="D755" t="s">
        <v>42</v>
      </c>
      <c r="E755" t="s">
        <v>295</v>
      </c>
      <c r="F755" t="s">
        <v>113</v>
      </c>
      <c r="G755" t="s">
        <v>318</v>
      </c>
    </row>
    <row r="756" spans="1:7" x14ac:dyDescent="0.2">
      <c r="A756">
        <v>15</v>
      </c>
      <c r="B756" s="7">
        <v>43866</v>
      </c>
      <c r="C756" t="s">
        <v>329</v>
      </c>
      <c r="D756" t="s">
        <v>55</v>
      </c>
      <c r="E756" t="s">
        <v>301</v>
      </c>
      <c r="F756" t="s">
        <v>69</v>
      </c>
      <c r="G756" t="s">
        <v>324</v>
      </c>
    </row>
    <row r="757" spans="1:7" x14ac:dyDescent="0.2">
      <c r="A757">
        <v>15</v>
      </c>
      <c r="B757" s="7">
        <v>43866</v>
      </c>
      <c r="C757" t="s">
        <v>336</v>
      </c>
      <c r="D757" t="s">
        <v>47</v>
      </c>
      <c r="E757" t="s">
        <v>313</v>
      </c>
      <c r="F757" t="s">
        <v>78</v>
      </c>
      <c r="G757" t="s">
        <v>303</v>
      </c>
    </row>
    <row r="758" spans="1:7" x14ac:dyDescent="0.2">
      <c r="A758">
        <v>15</v>
      </c>
      <c r="B758" s="7">
        <v>43866</v>
      </c>
      <c r="C758" t="s">
        <v>305</v>
      </c>
      <c r="D758" t="s">
        <v>49</v>
      </c>
      <c r="E758" t="s">
        <v>306</v>
      </c>
      <c r="F758" t="s">
        <v>59</v>
      </c>
      <c r="G758" t="s">
        <v>335</v>
      </c>
    </row>
    <row r="759" spans="1:7" x14ac:dyDescent="0.2">
      <c r="A759">
        <v>15</v>
      </c>
      <c r="B759" s="7">
        <v>43866</v>
      </c>
      <c r="C759" t="s">
        <v>290</v>
      </c>
      <c r="D759" t="s">
        <v>62</v>
      </c>
      <c r="E759" t="s">
        <v>291</v>
      </c>
      <c r="F759" t="s">
        <v>75</v>
      </c>
      <c r="G759" t="s">
        <v>300</v>
      </c>
    </row>
    <row r="760" spans="1:7" x14ac:dyDescent="0.2">
      <c r="A760">
        <v>15</v>
      </c>
      <c r="B760" s="7">
        <v>43866</v>
      </c>
      <c r="C760" t="s">
        <v>347</v>
      </c>
      <c r="D760" t="s">
        <v>44</v>
      </c>
      <c r="E760" t="s">
        <v>307</v>
      </c>
      <c r="F760" t="s">
        <v>51</v>
      </c>
      <c r="G760" t="s">
        <v>330</v>
      </c>
    </row>
    <row r="761" spans="1:7" x14ac:dyDescent="0.2">
      <c r="A761">
        <v>15</v>
      </c>
      <c r="B761" s="7">
        <v>43866</v>
      </c>
      <c r="C761" t="s">
        <v>339</v>
      </c>
      <c r="D761" t="s">
        <v>94</v>
      </c>
      <c r="E761" t="s">
        <v>322</v>
      </c>
      <c r="F761" t="s">
        <v>66</v>
      </c>
      <c r="G761" t="s">
        <v>304</v>
      </c>
    </row>
    <row r="762" spans="1:7" x14ac:dyDescent="0.2">
      <c r="A762">
        <v>15</v>
      </c>
      <c r="B762" s="7">
        <v>43866</v>
      </c>
      <c r="C762" t="s">
        <v>314</v>
      </c>
      <c r="D762" t="s">
        <v>39</v>
      </c>
      <c r="E762" t="s">
        <v>315</v>
      </c>
      <c r="F762" t="s">
        <v>152</v>
      </c>
      <c r="G762" t="s">
        <v>310</v>
      </c>
    </row>
    <row r="763" spans="1:7" x14ac:dyDescent="0.2">
      <c r="A763">
        <v>15</v>
      </c>
      <c r="B763" s="7">
        <v>43866</v>
      </c>
      <c r="C763" t="s">
        <v>320</v>
      </c>
      <c r="D763" t="s">
        <v>81</v>
      </c>
      <c r="E763" t="s">
        <v>321</v>
      </c>
      <c r="F763" t="s">
        <v>86</v>
      </c>
      <c r="G763" t="s">
        <v>328</v>
      </c>
    </row>
    <row r="764" spans="1:7" x14ac:dyDescent="0.2">
      <c r="A764">
        <v>15</v>
      </c>
      <c r="B764" s="7">
        <v>43866</v>
      </c>
      <c r="C764" t="s">
        <v>293</v>
      </c>
      <c r="D764" t="s">
        <v>35</v>
      </c>
      <c r="E764" t="s">
        <v>294</v>
      </c>
      <c r="F764" t="s">
        <v>53</v>
      </c>
      <c r="G764" t="s">
        <v>309</v>
      </c>
    </row>
    <row r="765" spans="1:7" x14ac:dyDescent="0.2">
      <c r="A765">
        <v>16</v>
      </c>
      <c r="B765" s="7">
        <v>43867</v>
      </c>
      <c r="C765" t="s">
        <v>344</v>
      </c>
      <c r="D765" t="s">
        <v>106</v>
      </c>
      <c r="E765" t="s">
        <v>319</v>
      </c>
      <c r="F765" t="s">
        <v>78</v>
      </c>
      <c r="G765" t="s">
        <v>303</v>
      </c>
    </row>
    <row r="766" spans="1:7" x14ac:dyDescent="0.2">
      <c r="A766">
        <v>16</v>
      </c>
      <c r="B766" s="7">
        <v>43867</v>
      </c>
      <c r="C766" t="s">
        <v>346</v>
      </c>
      <c r="D766" t="s">
        <v>88</v>
      </c>
      <c r="E766" t="s">
        <v>298</v>
      </c>
      <c r="F766" t="s">
        <v>73</v>
      </c>
      <c r="G766" t="s">
        <v>292</v>
      </c>
    </row>
    <row r="767" spans="1:7" x14ac:dyDescent="0.2">
      <c r="A767">
        <v>16</v>
      </c>
      <c r="B767" s="7">
        <v>43867</v>
      </c>
      <c r="C767" t="s">
        <v>342</v>
      </c>
      <c r="D767" t="s">
        <v>71</v>
      </c>
      <c r="E767" t="s">
        <v>333</v>
      </c>
      <c r="F767" t="s">
        <v>57</v>
      </c>
      <c r="G767" t="s">
        <v>312</v>
      </c>
    </row>
    <row r="768" spans="1:7" x14ac:dyDescent="0.2">
      <c r="A768">
        <v>16</v>
      </c>
      <c r="B768" s="7">
        <v>43867</v>
      </c>
      <c r="C768" t="s">
        <v>326</v>
      </c>
      <c r="D768" t="s">
        <v>37</v>
      </c>
      <c r="E768" t="s">
        <v>327</v>
      </c>
      <c r="F768" t="s">
        <v>113</v>
      </c>
      <c r="G768" t="s">
        <v>318</v>
      </c>
    </row>
    <row r="769" spans="1:7" x14ac:dyDescent="0.2">
      <c r="A769">
        <v>16</v>
      </c>
      <c r="B769" s="7">
        <v>43867</v>
      </c>
      <c r="C769" t="s">
        <v>293</v>
      </c>
      <c r="D769" t="s">
        <v>42</v>
      </c>
      <c r="E769" t="s">
        <v>295</v>
      </c>
      <c r="F769" t="s">
        <v>33</v>
      </c>
      <c r="G769" t="s">
        <v>332</v>
      </c>
    </row>
    <row r="770" spans="1:7" x14ac:dyDescent="0.2">
      <c r="A770">
        <v>16</v>
      </c>
      <c r="B770" s="7">
        <v>43868</v>
      </c>
      <c r="C770" t="s">
        <v>311</v>
      </c>
      <c r="D770" t="s">
        <v>57</v>
      </c>
      <c r="E770" t="s">
        <v>312</v>
      </c>
      <c r="F770" t="s">
        <v>152</v>
      </c>
      <c r="G770" t="s">
        <v>310</v>
      </c>
    </row>
    <row r="771" spans="1:7" x14ac:dyDescent="0.2">
      <c r="A771">
        <v>16</v>
      </c>
      <c r="B771" s="7">
        <v>43868</v>
      </c>
      <c r="C771" t="s">
        <v>348</v>
      </c>
      <c r="D771" t="s">
        <v>64</v>
      </c>
      <c r="E771" t="s">
        <v>316</v>
      </c>
      <c r="F771" t="s">
        <v>39</v>
      </c>
      <c r="G771" t="s">
        <v>315</v>
      </c>
    </row>
    <row r="772" spans="1:7" x14ac:dyDescent="0.2">
      <c r="A772">
        <v>16</v>
      </c>
      <c r="B772" s="7">
        <v>43868</v>
      </c>
      <c r="C772" t="s">
        <v>336</v>
      </c>
      <c r="D772" t="s">
        <v>47</v>
      </c>
      <c r="E772" t="s">
        <v>313</v>
      </c>
      <c r="F772" t="s">
        <v>51</v>
      </c>
      <c r="G772" t="s">
        <v>330</v>
      </c>
    </row>
    <row r="773" spans="1:7" x14ac:dyDescent="0.2">
      <c r="A773">
        <v>16</v>
      </c>
      <c r="B773" s="7">
        <v>43868</v>
      </c>
      <c r="C773" t="s">
        <v>299</v>
      </c>
      <c r="D773" t="s">
        <v>75</v>
      </c>
      <c r="E773" t="s">
        <v>300</v>
      </c>
      <c r="F773" t="s">
        <v>62</v>
      </c>
      <c r="G773" t="s">
        <v>291</v>
      </c>
    </row>
    <row r="774" spans="1:7" x14ac:dyDescent="0.2">
      <c r="A774">
        <v>16</v>
      </c>
      <c r="B774" s="7">
        <v>43868</v>
      </c>
      <c r="C774" t="s">
        <v>339</v>
      </c>
      <c r="D774" t="s">
        <v>94</v>
      </c>
      <c r="E774" t="s">
        <v>322</v>
      </c>
      <c r="F774" t="s">
        <v>55</v>
      </c>
      <c r="G774" t="s">
        <v>301</v>
      </c>
    </row>
    <row r="775" spans="1:7" x14ac:dyDescent="0.2">
      <c r="A775">
        <v>16</v>
      </c>
      <c r="B775" s="7">
        <v>43868</v>
      </c>
      <c r="C775" t="s">
        <v>323</v>
      </c>
      <c r="D775" t="s">
        <v>69</v>
      </c>
      <c r="E775" t="s">
        <v>324</v>
      </c>
      <c r="F775" t="s">
        <v>33</v>
      </c>
      <c r="G775" t="s">
        <v>332</v>
      </c>
    </row>
    <row r="776" spans="1:7" x14ac:dyDescent="0.2">
      <c r="A776">
        <v>16</v>
      </c>
      <c r="B776" s="7">
        <v>43868</v>
      </c>
      <c r="C776" t="s">
        <v>341</v>
      </c>
      <c r="D776" t="s">
        <v>119</v>
      </c>
      <c r="E776" t="s">
        <v>325</v>
      </c>
      <c r="F776" t="s">
        <v>53</v>
      </c>
      <c r="G776" t="s">
        <v>309</v>
      </c>
    </row>
    <row r="777" spans="1:7" x14ac:dyDescent="0.2">
      <c r="A777">
        <v>16</v>
      </c>
      <c r="B777" s="7">
        <v>43868</v>
      </c>
      <c r="C777" t="s">
        <v>320</v>
      </c>
      <c r="D777" t="s">
        <v>81</v>
      </c>
      <c r="E777" t="s">
        <v>321</v>
      </c>
      <c r="F777" t="s">
        <v>37</v>
      </c>
      <c r="G777" t="s">
        <v>327</v>
      </c>
    </row>
    <row r="778" spans="1:7" x14ac:dyDescent="0.2">
      <c r="A778">
        <v>16</v>
      </c>
      <c r="B778" s="7">
        <v>43869</v>
      </c>
      <c r="C778" t="s">
        <v>302</v>
      </c>
      <c r="D778" t="s">
        <v>78</v>
      </c>
      <c r="E778" t="s">
        <v>303</v>
      </c>
      <c r="F778" t="s">
        <v>71</v>
      </c>
      <c r="G778" t="s">
        <v>333</v>
      </c>
    </row>
    <row r="779" spans="1:7" x14ac:dyDescent="0.2">
      <c r="A779">
        <v>16</v>
      </c>
      <c r="B779" s="7">
        <v>43869</v>
      </c>
      <c r="C779" t="s">
        <v>296</v>
      </c>
      <c r="D779" t="s">
        <v>96</v>
      </c>
      <c r="E779" t="s">
        <v>297</v>
      </c>
      <c r="F779" t="s">
        <v>39</v>
      </c>
      <c r="G779" t="s">
        <v>315</v>
      </c>
    </row>
    <row r="780" spans="1:7" x14ac:dyDescent="0.2">
      <c r="A780">
        <v>16</v>
      </c>
      <c r="B780" s="7">
        <v>43869</v>
      </c>
      <c r="C780" t="s">
        <v>329</v>
      </c>
      <c r="D780" t="s">
        <v>55</v>
      </c>
      <c r="E780" t="s">
        <v>301</v>
      </c>
      <c r="F780" t="s">
        <v>106</v>
      </c>
      <c r="G780" t="s">
        <v>319</v>
      </c>
    </row>
    <row r="781" spans="1:7" x14ac:dyDescent="0.2">
      <c r="A781">
        <v>16</v>
      </c>
      <c r="B781" s="7">
        <v>43869</v>
      </c>
      <c r="C781" t="s">
        <v>299</v>
      </c>
      <c r="D781" t="s">
        <v>75</v>
      </c>
      <c r="E781" t="s">
        <v>300</v>
      </c>
      <c r="F781" t="s">
        <v>73</v>
      </c>
      <c r="G781" t="s">
        <v>292</v>
      </c>
    </row>
    <row r="782" spans="1:7" x14ac:dyDescent="0.2">
      <c r="A782">
        <v>16</v>
      </c>
      <c r="B782" s="7">
        <v>43869</v>
      </c>
      <c r="C782" t="s">
        <v>290</v>
      </c>
      <c r="D782" t="s">
        <v>62</v>
      </c>
      <c r="E782" t="s">
        <v>291</v>
      </c>
      <c r="F782" t="s">
        <v>49</v>
      </c>
      <c r="G782" t="s">
        <v>306</v>
      </c>
    </row>
    <row r="783" spans="1:7" x14ac:dyDescent="0.2">
      <c r="A783">
        <v>16</v>
      </c>
      <c r="B783" s="7">
        <v>43869</v>
      </c>
      <c r="C783" t="s">
        <v>347</v>
      </c>
      <c r="D783" t="s">
        <v>44</v>
      </c>
      <c r="E783" t="s">
        <v>307</v>
      </c>
      <c r="F783" t="s">
        <v>35</v>
      </c>
      <c r="G783" t="s">
        <v>294</v>
      </c>
    </row>
    <row r="784" spans="1:7" x14ac:dyDescent="0.2">
      <c r="A784">
        <v>16</v>
      </c>
      <c r="B784" s="7">
        <v>43869</v>
      </c>
      <c r="C784" t="s">
        <v>334</v>
      </c>
      <c r="D784" t="s">
        <v>59</v>
      </c>
      <c r="E784" t="s">
        <v>335</v>
      </c>
      <c r="F784" t="s">
        <v>42</v>
      </c>
      <c r="G784" t="s">
        <v>295</v>
      </c>
    </row>
    <row r="785" spans="1:7" x14ac:dyDescent="0.2">
      <c r="A785">
        <v>16</v>
      </c>
      <c r="B785" s="7">
        <v>43869</v>
      </c>
      <c r="C785" t="s">
        <v>323</v>
      </c>
      <c r="D785" t="s">
        <v>69</v>
      </c>
      <c r="E785" t="s">
        <v>324</v>
      </c>
      <c r="F785" t="s">
        <v>86</v>
      </c>
      <c r="G785" t="s">
        <v>328</v>
      </c>
    </row>
    <row r="786" spans="1:7" x14ac:dyDescent="0.2">
      <c r="A786">
        <v>16</v>
      </c>
      <c r="B786" s="7">
        <v>43869</v>
      </c>
      <c r="C786" t="s">
        <v>341</v>
      </c>
      <c r="D786" t="s">
        <v>119</v>
      </c>
      <c r="E786" t="s">
        <v>325</v>
      </c>
      <c r="F786" t="s">
        <v>113</v>
      </c>
      <c r="G786" t="s">
        <v>318</v>
      </c>
    </row>
    <row r="787" spans="1:7" x14ac:dyDescent="0.2">
      <c r="A787">
        <v>16</v>
      </c>
      <c r="B787" s="7">
        <v>43870</v>
      </c>
      <c r="C787" t="s">
        <v>339</v>
      </c>
      <c r="D787" t="s">
        <v>94</v>
      </c>
      <c r="E787" t="s">
        <v>322</v>
      </c>
      <c r="F787" t="s">
        <v>47</v>
      </c>
      <c r="G787" t="s">
        <v>313</v>
      </c>
    </row>
    <row r="788" spans="1:7" x14ac:dyDescent="0.2">
      <c r="A788">
        <v>16</v>
      </c>
      <c r="B788" s="7">
        <v>43870</v>
      </c>
      <c r="C788" t="s">
        <v>343</v>
      </c>
      <c r="D788" t="s">
        <v>51</v>
      </c>
      <c r="E788" t="s">
        <v>330</v>
      </c>
      <c r="F788" t="s">
        <v>106</v>
      </c>
      <c r="G788" t="s">
        <v>319</v>
      </c>
    </row>
    <row r="789" spans="1:7" x14ac:dyDescent="0.2">
      <c r="A789">
        <v>16</v>
      </c>
      <c r="B789" s="7">
        <v>43870</v>
      </c>
      <c r="C789" t="s">
        <v>311</v>
      </c>
      <c r="D789" t="s">
        <v>57</v>
      </c>
      <c r="E789" t="s">
        <v>312</v>
      </c>
      <c r="F789" t="s">
        <v>88</v>
      </c>
      <c r="G789" t="s">
        <v>298</v>
      </c>
    </row>
    <row r="790" spans="1:7" x14ac:dyDescent="0.2">
      <c r="A790">
        <v>16</v>
      </c>
      <c r="B790" s="7">
        <v>43870</v>
      </c>
      <c r="C790" t="s">
        <v>348</v>
      </c>
      <c r="D790" t="s">
        <v>64</v>
      </c>
      <c r="E790" t="s">
        <v>316</v>
      </c>
      <c r="F790" t="s">
        <v>152</v>
      </c>
      <c r="G790" t="s">
        <v>310</v>
      </c>
    </row>
    <row r="791" spans="1:7" x14ac:dyDescent="0.2">
      <c r="A791">
        <v>16</v>
      </c>
      <c r="B791" s="7">
        <v>43870</v>
      </c>
      <c r="C791" t="s">
        <v>331</v>
      </c>
      <c r="D791" t="s">
        <v>33</v>
      </c>
      <c r="E791" t="s">
        <v>332</v>
      </c>
      <c r="F791" t="s">
        <v>81</v>
      </c>
      <c r="G791" t="s">
        <v>321</v>
      </c>
    </row>
    <row r="792" spans="1:7" x14ac:dyDescent="0.2">
      <c r="A792">
        <v>16</v>
      </c>
      <c r="B792" s="7">
        <v>43870</v>
      </c>
      <c r="C792" t="s">
        <v>345</v>
      </c>
      <c r="D792" t="s">
        <v>66</v>
      </c>
      <c r="E792" t="s">
        <v>304</v>
      </c>
      <c r="F792" t="s">
        <v>35</v>
      </c>
      <c r="G792" t="s">
        <v>294</v>
      </c>
    </row>
    <row r="793" spans="1:7" x14ac:dyDescent="0.2">
      <c r="A793">
        <v>16</v>
      </c>
      <c r="B793" s="7">
        <v>43870</v>
      </c>
      <c r="C793" t="s">
        <v>326</v>
      </c>
      <c r="D793" t="s">
        <v>37</v>
      </c>
      <c r="E793" t="s">
        <v>327</v>
      </c>
      <c r="F793" t="s">
        <v>53</v>
      </c>
      <c r="G793" t="s">
        <v>309</v>
      </c>
    </row>
    <row r="794" spans="1:7" x14ac:dyDescent="0.2">
      <c r="A794">
        <v>16</v>
      </c>
      <c r="B794" s="7">
        <v>43871</v>
      </c>
      <c r="C794" t="s">
        <v>329</v>
      </c>
      <c r="D794" t="s">
        <v>55</v>
      </c>
      <c r="E794" t="s">
        <v>301</v>
      </c>
      <c r="F794" t="s">
        <v>96</v>
      </c>
      <c r="G794" t="s">
        <v>297</v>
      </c>
    </row>
    <row r="795" spans="1:7" x14ac:dyDescent="0.2">
      <c r="A795">
        <v>16</v>
      </c>
      <c r="B795" s="7">
        <v>43871</v>
      </c>
      <c r="C795" t="s">
        <v>299</v>
      </c>
      <c r="D795" t="s">
        <v>75</v>
      </c>
      <c r="E795" t="s">
        <v>300</v>
      </c>
      <c r="F795" t="s">
        <v>49</v>
      </c>
      <c r="G795" t="s">
        <v>306</v>
      </c>
    </row>
    <row r="796" spans="1:7" x14ac:dyDescent="0.2">
      <c r="A796">
        <v>16</v>
      </c>
      <c r="B796" s="7">
        <v>43871</v>
      </c>
      <c r="C796" t="s">
        <v>302</v>
      </c>
      <c r="D796" t="s">
        <v>78</v>
      </c>
      <c r="E796" t="s">
        <v>303</v>
      </c>
      <c r="F796" t="s">
        <v>51</v>
      </c>
      <c r="G796" t="s">
        <v>330</v>
      </c>
    </row>
    <row r="797" spans="1:7" x14ac:dyDescent="0.2">
      <c r="A797">
        <v>16</v>
      </c>
      <c r="B797" s="7">
        <v>43871</v>
      </c>
      <c r="C797" t="s">
        <v>290</v>
      </c>
      <c r="D797" t="s">
        <v>62</v>
      </c>
      <c r="E797" t="s">
        <v>291</v>
      </c>
      <c r="F797" t="s">
        <v>44</v>
      </c>
      <c r="G797" t="s">
        <v>307</v>
      </c>
    </row>
    <row r="798" spans="1:7" x14ac:dyDescent="0.2">
      <c r="A798">
        <v>16</v>
      </c>
      <c r="B798" s="7">
        <v>43871</v>
      </c>
      <c r="C798" t="s">
        <v>342</v>
      </c>
      <c r="D798" t="s">
        <v>71</v>
      </c>
      <c r="E798" t="s">
        <v>333</v>
      </c>
      <c r="F798" t="s">
        <v>119</v>
      </c>
      <c r="G798" t="s">
        <v>325</v>
      </c>
    </row>
    <row r="799" spans="1:7" x14ac:dyDescent="0.2">
      <c r="A799">
        <v>16</v>
      </c>
      <c r="B799" s="7">
        <v>43871</v>
      </c>
      <c r="C799" t="s">
        <v>314</v>
      </c>
      <c r="D799" t="s">
        <v>39</v>
      </c>
      <c r="E799" t="s">
        <v>315</v>
      </c>
      <c r="F799" t="s">
        <v>81</v>
      </c>
      <c r="G799" t="s">
        <v>321</v>
      </c>
    </row>
    <row r="800" spans="1:7" x14ac:dyDescent="0.2">
      <c r="A800">
        <v>16</v>
      </c>
      <c r="B800" s="7">
        <v>43871</v>
      </c>
      <c r="C800" t="s">
        <v>340</v>
      </c>
      <c r="D800" t="s">
        <v>86</v>
      </c>
      <c r="E800" t="s">
        <v>328</v>
      </c>
      <c r="F800" t="s">
        <v>113</v>
      </c>
      <c r="G800" t="s">
        <v>318</v>
      </c>
    </row>
    <row r="801" spans="1:7" x14ac:dyDescent="0.2">
      <c r="A801">
        <v>16</v>
      </c>
      <c r="B801" s="7">
        <v>43871</v>
      </c>
      <c r="C801" t="s">
        <v>334</v>
      </c>
      <c r="D801" t="s">
        <v>59</v>
      </c>
      <c r="E801" t="s">
        <v>335</v>
      </c>
      <c r="F801" t="s">
        <v>53</v>
      </c>
      <c r="G801" t="s">
        <v>309</v>
      </c>
    </row>
    <row r="802" spans="1:7" x14ac:dyDescent="0.2">
      <c r="A802">
        <v>16</v>
      </c>
      <c r="B802" s="7">
        <v>43871</v>
      </c>
      <c r="C802" t="s">
        <v>293</v>
      </c>
      <c r="D802" t="s">
        <v>42</v>
      </c>
      <c r="E802" t="s">
        <v>295</v>
      </c>
      <c r="F802" t="s">
        <v>69</v>
      </c>
      <c r="G802" t="s">
        <v>324</v>
      </c>
    </row>
    <row r="803" spans="1:7" x14ac:dyDescent="0.2">
      <c r="A803">
        <v>16</v>
      </c>
      <c r="B803" s="7">
        <v>43872</v>
      </c>
      <c r="C803" t="s">
        <v>311</v>
      </c>
      <c r="D803" t="s">
        <v>57</v>
      </c>
      <c r="E803" t="s">
        <v>312</v>
      </c>
      <c r="F803" t="s">
        <v>35</v>
      </c>
      <c r="G803" t="s">
        <v>294</v>
      </c>
    </row>
    <row r="804" spans="1:7" x14ac:dyDescent="0.2">
      <c r="A804">
        <v>16</v>
      </c>
      <c r="B804" s="7">
        <v>43872</v>
      </c>
      <c r="C804" t="s">
        <v>348</v>
      </c>
      <c r="D804" t="s">
        <v>64</v>
      </c>
      <c r="E804" t="s">
        <v>316</v>
      </c>
      <c r="F804" t="s">
        <v>88</v>
      </c>
      <c r="G804" t="s">
        <v>298</v>
      </c>
    </row>
    <row r="805" spans="1:7" x14ac:dyDescent="0.2">
      <c r="A805">
        <v>16</v>
      </c>
      <c r="B805" s="7">
        <v>43872</v>
      </c>
      <c r="C805" t="s">
        <v>338</v>
      </c>
      <c r="D805" t="s">
        <v>73</v>
      </c>
      <c r="E805" t="s">
        <v>292</v>
      </c>
      <c r="F805" t="s">
        <v>37</v>
      </c>
      <c r="G805" t="s">
        <v>327</v>
      </c>
    </row>
    <row r="806" spans="1:7" x14ac:dyDescent="0.2">
      <c r="A806">
        <v>16</v>
      </c>
      <c r="B806" s="7">
        <v>43872</v>
      </c>
      <c r="C806" t="s">
        <v>339</v>
      </c>
      <c r="D806" t="s">
        <v>94</v>
      </c>
      <c r="E806" t="s">
        <v>322</v>
      </c>
      <c r="F806" t="s">
        <v>113</v>
      </c>
      <c r="G806" t="s">
        <v>318</v>
      </c>
    </row>
    <row r="807" spans="1:7" x14ac:dyDescent="0.2">
      <c r="A807">
        <v>16</v>
      </c>
      <c r="B807" s="7">
        <v>43872</v>
      </c>
      <c r="C807" t="s">
        <v>331</v>
      </c>
      <c r="D807" t="s">
        <v>33</v>
      </c>
      <c r="E807" t="s">
        <v>332</v>
      </c>
      <c r="F807" t="s">
        <v>47</v>
      </c>
      <c r="G807" t="s">
        <v>313</v>
      </c>
    </row>
    <row r="808" spans="1:7" x14ac:dyDescent="0.2">
      <c r="A808">
        <v>16</v>
      </c>
      <c r="B808" s="7">
        <v>43873</v>
      </c>
      <c r="C808" t="s">
        <v>345</v>
      </c>
      <c r="D808" t="s">
        <v>66</v>
      </c>
      <c r="E808" t="s">
        <v>304</v>
      </c>
      <c r="F808" t="s">
        <v>51</v>
      </c>
      <c r="G808" t="s">
        <v>330</v>
      </c>
    </row>
    <row r="809" spans="1:7" x14ac:dyDescent="0.2">
      <c r="A809">
        <v>16</v>
      </c>
      <c r="B809" s="7">
        <v>43873</v>
      </c>
      <c r="C809" t="s">
        <v>302</v>
      </c>
      <c r="D809" t="s">
        <v>78</v>
      </c>
      <c r="E809" t="s">
        <v>303</v>
      </c>
      <c r="F809" t="s">
        <v>55</v>
      </c>
      <c r="G809" t="s">
        <v>301</v>
      </c>
    </row>
    <row r="810" spans="1:7" x14ac:dyDescent="0.2">
      <c r="A810">
        <v>16</v>
      </c>
      <c r="B810" s="7">
        <v>43873</v>
      </c>
      <c r="C810" t="s">
        <v>305</v>
      </c>
      <c r="D810" t="s">
        <v>49</v>
      </c>
      <c r="E810" t="s">
        <v>306</v>
      </c>
      <c r="F810" t="s">
        <v>62</v>
      </c>
      <c r="G810" t="s">
        <v>291</v>
      </c>
    </row>
    <row r="811" spans="1:7" x14ac:dyDescent="0.2">
      <c r="A811">
        <v>16</v>
      </c>
      <c r="B811" s="7">
        <v>43873</v>
      </c>
      <c r="C811" t="s">
        <v>299</v>
      </c>
      <c r="D811" t="s">
        <v>75</v>
      </c>
      <c r="E811" t="s">
        <v>300</v>
      </c>
      <c r="F811" t="s">
        <v>71</v>
      </c>
      <c r="G811" t="s">
        <v>333</v>
      </c>
    </row>
    <row r="812" spans="1:7" x14ac:dyDescent="0.2">
      <c r="A812">
        <v>16</v>
      </c>
      <c r="B812" s="7">
        <v>43873</v>
      </c>
      <c r="C812" t="s">
        <v>344</v>
      </c>
      <c r="D812" t="s">
        <v>106</v>
      </c>
      <c r="E812" t="s">
        <v>319</v>
      </c>
      <c r="F812" t="s">
        <v>64</v>
      </c>
      <c r="G812" t="s">
        <v>316</v>
      </c>
    </row>
    <row r="813" spans="1:7" x14ac:dyDescent="0.2">
      <c r="A813">
        <v>16</v>
      </c>
      <c r="B813" s="7">
        <v>43873</v>
      </c>
      <c r="C813" t="s">
        <v>337</v>
      </c>
      <c r="D813" t="s">
        <v>152</v>
      </c>
      <c r="E813" t="s">
        <v>310</v>
      </c>
      <c r="F813" t="s">
        <v>37</v>
      </c>
      <c r="G813" t="s">
        <v>327</v>
      </c>
    </row>
    <row r="814" spans="1:7" x14ac:dyDescent="0.2">
      <c r="A814">
        <v>16</v>
      </c>
      <c r="B814" s="7">
        <v>43873</v>
      </c>
      <c r="C814" t="s">
        <v>347</v>
      </c>
      <c r="D814" t="s">
        <v>44</v>
      </c>
      <c r="E814" t="s">
        <v>307</v>
      </c>
      <c r="F814" t="s">
        <v>96</v>
      </c>
      <c r="G814" t="s">
        <v>297</v>
      </c>
    </row>
    <row r="815" spans="1:7" x14ac:dyDescent="0.2">
      <c r="A815">
        <v>16</v>
      </c>
      <c r="B815" s="7">
        <v>43873</v>
      </c>
      <c r="C815" t="s">
        <v>314</v>
      </c>
      <c r="D815" t="s">
        <v>39</v>
      </c>
      <c r="E815" t="s">
        <v>315</v>
      </c>
      <c r="F815" t="s">
        <v>119</v>
      </c>
      <c r="G815" t="s">
        <v>325</v>
      </c>
    </row>
    <row r="816" spans="1:7" x14ac:dyDescent="0.2">
      <c r="A816">
        <v>16</v>
      </c>
      <c r="B816" s="7">
        <v>43873</v>
      </c>
      <c r="C816" t="s">
        <v>323</v>
      </c>
      <c r="D816" t="s">
        <v>69</v>
      </c>
      <c r="E816" t="s">
        <v>324</v>
      </c>
      <c r="F816" t="s">
        <v>59</v>
      </c>
      <c r="G816" t="s">
        <v>335</v>
      </c>
    </row>
    <row r="817" spans="1:7" x14ac:dyDescent="0.2">
      <c r="A817">
        <v>16</v>
      </c>
      <c r="B817" s="7">
        <v>43873</v>
      </c>
      <c r="C817" t="s">
        <v>320</v>
      </c>
      <c r="D817" t="s">
        <v>81</v>
      </c>
      <c r="E817" t="s">
        <v>321</v>
      </c>
      <c r="F817" t="s">
        <v>53</v>
      </c>
      <c r="G817" t="s">
        <v>309</v>
      </c>
    </row>
    <row r="818" spans="1:7" x14ac:dyDescent="0.2">
      <c r="A818">
        <v>16</v>
      </c>
      <c r="B818" s="7">
        <v>43873</v>
      </c>
      <c r="C818" t="s">
        <v>340</v>
      </c>
      <c r="D818" t="s">
        <v>86</v>
      </c>
      <c r="E818" t="s">
        <v>328</v>
      </c>
      <c r="F818" t="s">
        <v>42</v>
      </c>
      <c r="G818" t="s">
        <v>295</v>
      </c>
    </row>
    <row r="819" spans="1:7" x14ac:dyDescent="0.2">
      <c r="A819">
        <v>16</v>
      </c>
      <c r="B819" s="7">
        <v>43874</v>
      </c>
      <c r="C819" t="s">
        <v>336</v>
      </c>
      <c r="D819" t="s">
        <v>47</v>
      </c>
      <c r="E819" t="s">
        <v>313</v>
      </c>
      <c r="F819" t="s">
        <v>35</v>
      </c>
      <c r="G819" t="s">
        <v>294</v>
      </c>
    </row>
    <row r="820" spans="1:7" x14ac:dyDescent="0.2">
      <c r="A820">
        <v>16</v>
      </c>
      <c r="B820" s="7">
        <v>43874</v>
      </c>
      <c r="C820" t="s">
        <v>338</v>
      </c>
      <c r="D820" t="s">
        <v>73</v>
      </c>
      <c r="E820" t="s">
        <v>292</v>
      </c>
      <c r="F820" t="s">
        <v>94</v>
      </c>
      <c r="G820" t="s">
        <v>322</v>
      </c>
    </row>
    <row r="821" spans="1:7" x14ac:dyDescent="0.2">
      <c r="A821">
        <v>17</v>
      </c>
      <c r="B821" s="7">
        <v>43881</v>
      </c>
      <c r="C821" t="s">
        <v>329</v>
      </c>
      <c r="D821" t="s">
        <v>55</v>
      </c>
      <c r="E821" t="s">
        <v>301</v>
      </c>
      <c r="F821" t="s">
        <v>71</v>
      </c>
      <c r="G821" t="s">
        <v>333</v>
      </c>
    </row>
    <row r="822" spans="1:7" x14ac:dyDescent="0.2">
      <c r="A822">
        <v>17</v>
      </c>
      <c r="B822" s="7">
        <v>43881</v>
      </c>
      <c r="C822" t="s">
        <v>343</v>
      </c>
      <c r="D822" t="s">
        <v>51</v>
      </c>
      <c r="E822" t="s">
        <v>330</v>
      </c>
      <c r="F822" t="s">
        <v>53</v>
      </c>
      <c r="G822" t="s">
        <v>309</v>
      </c>
    </row>
    <row r="823" spans="1:7" x14ac:dyDescent="0.2">
      <c r="A823">
        <v>17</v>
      </c>
      <c r="B823" s="7">
        <v>43881</v>
      </c>
      <c r="C823" t="s">
        <v>311</v>
      </c>
      <c r="D823" t="s">
        <v>57</v>
      </c>
      <c r="E823" t="s">
        <v>312</v>
      </c>
      <c r="F823" t="s">
        <v>49</v>
      </c>
      <c r="G823" t="s">
        <v>306</v>
      </c>
    </row>
    <row r="824" spans="1:7" x14ac:dyDescent="0.2">
      <c r="A824">
        <v>17</v>
      </c>
      <c r="B824" s="7">
        <v>43881</v>
      </c>
      <c r="C824" t="s">
        <v>346</v>
      </c>
      <c r="D824" t="s">
        <v>88</v>
      </c>
      <c r="E824" t="s">
        <v>298</v>
      </c>
      <c r="F824" t="s">
        <v>96</v>
      </c>
      <c r="G824" t="s">
        <v>297</v>
      </c>
    </row>
    <row r="825" spans="1:7" x14ac:dyDescent="0.2">
      <c r="A825">
        <v>17</v>
      </c>
      <c r="B825" s="7">
        <v>43881</v>
      </c>
      <c r="C825" t="s">
        <v>341</v>
      </c>
      <c r="D825" t="s">
        <v>119</v>
      </c>
      <c r="E825" t="s">
        <v>325</v>
      </c>
      <c r="F825" t="s">
        <v>152</v>
      </c>
      <c r="G825" t="s">
        <v>310</v>
      </c>
    </row>
    <row r="826" spans="1:7" x14ac:dyDescent="0.2">
      <c r="A826">
        <v>17</v>
      </c>
      <c r="B826" s="7">
        <v>43881</v>
      </c>
      <c r="C826" t="s">
        <v>334</v>
      </c>
      <c r="D826" t="s">
        <v>59</v>
      </c>
      <c r="E826" t="s">
        <v>335</v>
      </c>
      <c r="F826" t="s">
        <v>33</v>
      </c>
      <c r="G826" t="s">
        <v>332</v>
      </c>
    </row>
    <row r="827" spans="1:7" x14ac:dyDescent="0.2">
      <c r="A827">
        <v>17</v>
      </c>
      <c r="B827" s="7">
        <v>43882</v>
      </c>
      <c r="C827" t="s">
        <v>302</v>
      </c>
      <c r="D827" t="s">
        <v>78</v>
      </c>
      <c r="E827" t="s">
        <v>303</v>
      </c>
      <c r="F827" t="s">
        <v>39</v>
      </c>
      <c r="G827" t="s">
        <v>315</v>
      </c>
    </row>
    <row r="828" spans="1:7" x14ac:dyDescent="0.2">
      <c r="A828">
        <v>17</v>
      </c>
      <c r="B828" s="7">
        <v>43882</v>
      </c>
      <c r="C828" t="s">
        <v>348</v>
      </c>
      <c r="D828" t="s">
        <v>64</v>
      </c>
      <c r="E828" t="s">
        <v>316</v>
      </c>
      <c r="F828" t="s">
        <v>66</v>
      </c>
      <c r="G828" t="s">
        <v>304</v>
      </c>
    </row>
    <row r="829" spans="1:7" x14ac:dyDescent="0.2">
      <c r="A829">
        <v>17</v>
      </c>
      <c r="B829" s="7">
        <v>43882</v>
      </c>
      <c r="C829" t="s">
        <v>344</v>
      </c>
      <c r="D829" t="s">
        <v>106</v>
      </c>
      <c r="E829" t="s">
        <v>319</v>
      </c>
      <c r="F829" t="s">
        <v>75</v>
      </c>
      <c r="G829" t="s">
        <v>300</v>
      </c>
    </row>
    <row r="830" spans="1:7" x14ac:dyDescent="0.2">
      <c r="A830">
        <v>17</v>
      </c>
      <c r="B830" s="7">
        <v>43882</v>
      </c>
      <c r="C830" t="s">
        <v>290</v>
      </c>
      <c r="D830" t="s">
        <v>62</v>
      </c>
      <c r="E830" t="s">
        <v>291</v>
      </c>
      <c r="F830" t="s">
        <v>69</v>
      </c>
      <c r="G830" t="s">
        <v>324</v>
      </c>
    </row>
    <row r="831" spans="1:7" x14ac:dyDescent="0.2">
      <c r="A831">
        <v>17</v>
      </c>
      <c r="B831" s="7">
        <v>43882</v>
      </c>
      <c r="C831" t="s">
        <v>347</v>
      </c>
      <c r="D831" t="s">
        <v>44</v>
      </c>
      <c r="E831" t="s">
        <v>307</v>
      </c>
      <c r="F831" t="s">
        <v>47</v>
      </c>
      <c r="G831" t="s">
        <v>313</v>
      </c>
    </row>
    <row r="832" spans="1:7" x14ac:dyDescent="0.2">
      <c r="A832">
        <v>17</v>
      </c>
      <c r="B832" s="7">
        <v>43882</v>
      </c>
      <c r="C832" t="s">
        <v>339</v>
      </c>
      <c r="D832" t="s">
        <v>94</v>
      </c>
      <c r="E832" t="s">
        <v>322</v>
      </c>
      <c r="F832" t="s">
        <v>86</v>
      </c>
      <c r="G832" t="s">
        <v>328</v>
      </c>
    </row>
    <row r="833" spans="1:7" x14ac:dyDescent="0.2">
      <c r="A833">
        <v>17</v>
      </c>
      <c r="B833" s="7">
        <v>43882</v>
      </c>
      <c r="C833" t="s">
        <v>320</v>
      </c>
      <c r="D833" t="s">
        <v>81</v>
      </c>
      <c r="E833" t="s">
        <v>321</v>
      </c>
      <c r="F833" t="s">
        <v>113</v>
      </c>
      <c r="G833" t="s">
        <v>318</v>
      </c>
    </row>
    <row r="834" spans="1:7" x14ac:dyDescent="0.2">
      <c r="A834">
        <v>17</v>
      </c>
      <c r="B834" s="7">
        <v>43882</v>
      </c>
      <c r="C834" t="s">
        <v>293</v>
      </c>
      <c r="D834" t="s">
        <v>42</v>
      </c>
      <c r="E834" t="s">
        <v>295</v>
      </c>
      <c r="F834" t="s">
        <v>152</v>
      </c>
      <c r="G834" t="s">
        <v>310</v>
      </c>
    </row>
    <row r="835" spans="1:7" x14ac:dyDescent="0.2">
      <c r="A835">
        <v>17</v>
      </c>
      <c r="B835" s="7">
        <v>43882</v>
      </c>
      <c r="C835" t="s">
        <v>326</v>
      </c>
      <c r="D835" t="s">
        <v>37</v>
      </c>
      <c r="E835" t="s">
        <v>327</v>
      </c>
      <c r="F835" t="s">
        <v>73</v>
      </c>
      <c r="G835" t="s">
        <v>292</v>
      </c>
    </row>
    <row r="836" spans="1:7" x14ac:dyDescent="0.2">
      <c r="A836">
        <v>17</v>
      </c>
      <c r="B836" s="7">
        <v>43883</v>
      </c>
      <c r="C836" t="s">
        <v>293</v>
      </c>
      <c r="D836" t="s">
        <v>35</v>
      </c>
      <c r="E836" t="s">
        <v>294</v>
      </c>
      <c r="F836" t="s">
        <v>119</v>
      </c>
      <c r="G836" t="s">
        <v>325</v>
      </c>
    </row>
    <row r="837" spans="1:7" x14ac:dyDescent="0.2">
      <c r="A837">
        <v>17</v>
      </c>
      <c r="B837" s="7">
        <v>43883</v>
      </c>
      <c r="C837" t="s">
        <v>296</v>
      </c>
      <c r="D837" t="s">
        <v>96</v>
      </c>
      <c r="E837" t="s">
        <v>297</v>
      </c>
      <c r="F837" t="s">
        <v>49</v>
      </c>
      <c r="G837" t="s">
        <v>306</v>
      </c>
    </row>
    <row r="838" spans="1:7" x14ac:dyDescent="0.2">
      <c r="A838">
        <v>17</v>
      </c>
      <c r="B838" s="7">
        <v>43883</v>
      </c>
      <c r="C838" t="s">
        <v>343</v>
      </c>
      <c r="D838" t="s">
        <v>51</v>
      </c>
      <c r="E838" t="s">
        <v>330</v>
      </c>
      <c r="F838" t="s">
        <v>39</v>
      </c>
      <c r="G838" t="s">
        <v>315</v>
      </c>
    </row>
    <row r="839" spans="1:7" x14ac:dyDescent="0.2">
      <c r="A839">
        <v>17</v>
      </c>
      <c r="B839" s="7">
        <v>43883</v>
      </c>
      <c r="C839" t="s">
        <v>308</v>
      </c>
      <c r="D839" t="s">
        <v>53</v>
      </c>
      <c r="E839" t="s">
        <v>309</v>
      </c>
      <c r="F839" t="s">
        <v>66</v>
      </c>
      <c r="G839" t="s">
        <v>304</v>
      </c>
    </row>
    <row r="840" spans="1:7" x14ac:dyDescent="0.2">
      <c r="A840">
        <v>17</v>
      </c>
      <c r="B840" s="7">
        <v>43883</v>
      </c>
      <c r="C840" t="s">
        <v>346</v>
      </c>
      <c r="D840" t="s">
        <v>88</v>
      </c>
      <c r="E840" t="s">
        <v>298</v>
      </c>
      <c r="F840" t="s">
        <v>69</v>
      </c>
      <c r="G840" t="s">
        <v>324</v>
      </c>
    </row>
    <row r="841" spans="1:7" x14ac:dyDescent="0.2">
      <c r="A841">
        <v>17</v>
      </c>
      <c r="B841" s="7">
        <v>43883</v>
      </c>
      <c r="C841" t="s">
        <v>342</v>
      </c>
      <c r="D841" t="s">
        <v>71</v>
      </c>
      <c r="E841" t="s">
        <v>333</v>
      </c>
      <c r="F841" t="s">
        <v>57</v>
      </c>
      <c r="G841" t="s">
        <v>312</v>
      </c>
    </row>
    <row r="842" spans="1:7" x14ac:dyDescent="0.2">
      <c r="A842">
        <v>17</v>
      </c>
      <c r="B842" s="7">
        <v>43883</v>
      </c>
      <c r="C842" t="s">
        <v>320</v>
      </c>
      <c r="D842" t="s">
        <v>81</v>
      </c>
      <c r="E842" t="s">
        <v>321</v>
      </c>
      <c r="F842" t="s">
        <v>33</v>
      </c>
      <c r="G842" t="s">
        <v>332</v>
      </c>
    </row>
    <row r="843" spans="1:7" x14ac:dyDescent="0.2">
      <c r="A843">
        <v>17</v>
      </c>
      <c r="B843" s="7">
        <v>43884</v>
      </c>
      <c r="C843" t="s">
        <v>293</v>
      </c>
      <c r="D843" t="s">
        <v>42</v>
      </c>
      <c r="E843" t="s">
        <v>295</v>
      </c>
      <c r="F843" t="s">
        <v>47</v>
      </c>
      <c r="G843" t="s">
        <v>313</v>
      </c>
    </row>
    <row r="844" spans="1:7" x14ac:dyDescent="0.2">
      <c r="A844">
        <v>17</v>
      </c>
      <c r="B844" s="7">
        <v>43884</v>
      </c>
      <c r="C844" t="s">
        <v>290</v>
      </c>
      <c r="D844" t="s">
        <v>62</v>
      </c>
      <c r="E844" t="s">
        <v>291</v>
      </c>
      <c r="F844" t="s">
        <v>75</v>
      </c>
      <c r="G844" t="s">
        <v>300</v>
      </c>
    </row>
    <row r="845" spans="1:7" x14ac:dyDescent="0.2">
      <c r="A845">
        <v>17</v>
      </c>
      <c r="B845" s="7">
        <v>43884</v>
      </c>
      <c r="C845" t="s">
        <v>340</v>
      </c>
      <c r="D845" t="s">
        <v>86</v>
      </c>
      <c r="E845" t="s">
        <v>328</v>
      </c>
      <c r="F845" t="s">
        <v>44</v>
      </c>
      <c r="G845" t="s">
        <v>307</v>
      </c>
    </row>
    <row r="846" spans="1:7" x14ac:dyDescent="0.2">
      <c r="A846">
        <v>17</v>
      </c>
      <c r="B846" s="7">
        <v>43884</v>
      </c>
      <c r="C846" t="s">
        <v>346</v>
      </c>
      <c r="D846" t="s">
        <v>88</v>
      </c>
      <c r="E846" t="s">
        <v>298</v>
      </c>
      <c r="F846" t="s">
        <v>64</v>
      </c>
      <c r="G846" t="s">
        <v>316</v>
      </c>
    </row>
    <row r="847" spans="1:7" x14ac:dyDescent="0.2">
      <c r="A847">
        <v>17</v>
      </c>
      <c r="B847" s="7">
        <v>43884</v>
      </c>
      <c r="C847" t="s">
        <v>339</v>
      </c>
      <c r="D847" t="s">
        <v>94</v>
      </c>
      <c r="E847" t="s">
        <v>322</v>
      </c>
      <c r="F847" t="s">
        <v>113</v>
      </c>
      <c r="G847" t="s">
        <v>318</v>
      </c>
    </row>
    <row r="848" spans="1:7" x14ac:dyDescent="0.2">
      <c r="A848">
        <v>17</v>
      </c>
      <c r="B848" s="7">
        <v>43884</v>
      </c>
      <c r="C848" t="s">
        <v>334</v>
      </c>
      <c r="D848" t="s">
        <v>59</v>
      </c>
      <c r="E848" t="s">
        <v>335</v>
      </c>
      <c r="F848" t="s">
        <v>73</v>
      </c>
      <c r="G848" t="s">
        <v>292</v>
      </c>
    </row>
    <row r="849" spans="1:7" x14ac:dyDescent="0.2">
      <c r="A849">
        <v>17</v>
      </c>
      <c r="B849" s="7">
        <v>43884</v>
      </c>
      <c r="C849" t="s">
        <v>326</v>
      </c>
      <c r="D849" t="s">
        <v>37</v>
      </c>
      <c r="E849" t="s">
        <v>327</v>
      </c>
      <c r="F849" t="s">
        <v>55</v>
      </c>
      <c r="G849" t="s">
        <v>301</v>
      </c>
    </row>
    <row r="850" spans="1:7" x14ac:dyDescent="0.2">
      <c r="A850">
        <v>17</v>
      </c>
      <c r="B850" s="7">
        <v>43885</v>
      </c>
      <c r="C850" t="s">
        <v>345</v>
      </c>
      <c r="D850" t="s">
        <v>66</v>
      </c>
      <c r="E850" t="s">
        <v>304</v>
      </c>
      <c r="F850" t="s">
        <v>53</v>
      </c>
      <c r="G850" t="s">
        <v>309</v>
      </c>
    </row>
    <row r="851" spans="1:7" x14ac:dyDescent="0.2">
      <c r="A851">
        <v>17</v>
      </c>
      <c r="B851" s="7">
        <v>43885</v>
      </c>
      <c r="C851" t="s">
        <v>311</v>
      </c>
      <c r="D851" t="s">
        <v>57</v>
      </c>
      <c r="E851" t="s">
        <v>312</v>
      </c>
      <c r="F851" t="s">
        <v>51</v>
      </c>
      <c r="G851" t="s">
        <v>330</v>
      </c>
    </row>
    <row r="852" spans="1:7" x14ac:dyDescent="0.2">
      <c r="A852">
        <v>17</v>
      </c>
      <c r="B852" s="7">
        <v>43885</v>
      </c>
      <c r="C852" t="s">
        <v>348</v>
      </c>
      <c r="D852" t="s">
        <v>64</v>
      </c>
      <c r="E852" t="s">
        <v>316</v>
      </c>
      <c r="F852" t="s">
        <v>71</v>
      </c>
      <c r="G852" t="s">
        <v>333</v>
      </c>
    </row>
    <row r="853" spans="1:7" x14ac:dyDescent="0.2">
      <c r="A853">
        <v>17</v>
      </c>
      <c r="B853" s="7">
        <v>43885</v>
      </c>
      <c r="C853" t="s">
        <v>305</v>
      </c>
      <c r="D853" t="s">
        <v>49</v>
      </c>
      <c r="E853" t="s">
        <v>306</v>
      </c>
      <c r="F853" t="s">
        <v>78</v>
      </c>
      <c r="G853" t="s">
        <v>303</v>
      </c>
    </row>
    <row r="854" spans="1:7" x14ac:dyDescent="0.2">
      <c r="A854">
        <v>17</v>
      </c>
      <c r="B854" s="7">
        <v>43885</v>
      </c>
      <c r="C854" t="s">
        <v>331</v>
      </c>
      <c r="D854" t="s">
        <v>33</v>
      </c>
      <c r="E854" t="s">
        <v>332</v>
      </c>
      <c r="F854" t="s">
        <v>106</v>
      </c>
      <c r="G854" t="s">
        <v>319</v>
      </c>
    </row>
    <row r="855" spans="1:7" x14ac:dyDescent="0.2">
      <c r="A855">
        <v>17</v>
      </c>
      <c r="B855" s="7">
        <v>43885</v>
      </c>
      <c r="C855" t="s">
        <v>314</v>
      </c>
      <c r="D855" t="s">
        <v>39</v>
      </c>
      <c r="E855" t="s">
        <v>315</v>
      </c>
      <c r="F855" t="s">
        <v>44</v>
      </c>
      <c r="G855" t="s">
        <v>307</v>
      </c>
    </row>
    <row r="856" spans="1:7" x14ac:dyDescent="0.2">
      <c r="A856">
        <v>17</v>
      </c>
      <c r="B856" s="7">
        <v>43885</v>
      </c>
      <c r="C856" t="s">
        <v>320</v>
      </c>
      <c r="D856" t="s">
        <v>81</v>
      </c>
      <c r="E856" t="s">
        <v>321</v>
      </c>
      <c r="F856" t="s">
        <v>69</v>
      </c>
      <c r="G856" t="s">
        <v>324</v>
      </c>
    </row>
    <row r="857" spans="1:7" x14ac:dyDescent="0.2">
      <c r="A857">
        <v>17</v>
      </c>
      <c r="B857" s="7">
        <v>43885</v>
      </c>
      <c r="C857" t="s">
        <v>293</v>
      </c>
      <c r="D857" t="s">
        <v>35</v>
      </c>
      <c r="E857" t="s">
        <v>294</v>
      </c>
      <c r="F857" t="s">
        <v>152</v>
      </c>
      <c r="G857" t="s">
        <v>310</v>
      </c>
    </row>
    <row r="858" spans="1:7" x14ac:dyDescent="0.2">
      <c r="A858">
        <v>17</v>
      </c>
      <c r="B858" s="7">
        <v>43886</v>
      </c>
      <c r="C858" t="s">
        <v>299</v>
      </c>
      <c r="D858" t="s">
        <v>75</v>
      </c>
      <c r="E858" t="s">
        <v>300</v>
      </c>
      <c r="F858" t="s">
        <v>96</v>
      </c>
      <c r="G858" t="s">
        <v>297</v>
      </c>
    </row>
    <row r="859" spans="1:7" x14ac:dyDescent="0.2">
      <c r="A859">
        <v>17</v>
      </c>
      <c r="B859" s="7">
        <v>43886</v>
      </c>
      <c r="C859" t="s">
        <v>290</v>
      </c>
      <c r="D859" t="s">
        <v>62</v>
      </c>
      <c r="E859" t="s">
        <v>291</v>
      </c>
      <c r="F859" t="s">
        <v>71</v>
      </c>
      <c r="G859" t="s">
        <v>333</v>
      </c>
    </row>
    <row r="860" spans="1:7" x14ac:dyDescent="0.2">
      <c r="A860">
        <v>17</v>
      </c>
      <c r="B860" s="7">
        <v>43886</v>
      </c>
      <c r="C860" t="s">
        <v>346</v>
      </c>
      <c r="D860" t="s">
        <v>88</v>
      </c>
      <c r="E860" t="s">
        <v>298</v>
      </c>
      <c r="F860" t="s">
        <v>94</v>
      </c>
      <c r="G860" t="s">
        <v>322</v>
      </c>
    </row>
    <row r="861" spans="1:7" x14ac:dyDescent="0.2">
      <c r="A861">
        <v>17</v>
      </c>
      <c r="B861" s="7">
        <v>43886</v>
      </c>
      <c r="C861" t="s">
        <v>340</v>
      </c>
      <c r="D861" t="s">
        <v>86</v>
      </c>
      <c r="E861" t="s">
        <v>328</v>
      </c>
      <c r="F861" t="s">
        <v>55</v>
      </c>
      <c r="G861" t="s">
        <v>301</v>
      </c>
    </row>
    <row r="862" spans="1:7" x14ac:dyDescent="0.2">
      <c r="A862">
        <v>17</v>
      </c>
      <c r="B862" s="7">
        <v>43886</v>
      </c>
      <c r="C862" t="s">
        <v>293</v>
      </c>
      <c r="D862" t="s">
        <v>42</v>
      </c>
      <c r="E862" t="s">
        <v>295</v>
      </c>
      <c r="F862" t="s">
        <v>73</v>
      </c>
      <c r="G862" t="s">
        <v>292</v>
      </c>
    </row>
    <row r="863" spans="1:7" x14ac:dyDescent="0.2">
      <c r="A863">
        <v>17</v>
      </c>
      <c r="B863" s="7">
        <v>43886</v>
      </c>
      <c r="C863" t="s">
        <v>326</v>
      </c>
      <c r="D863" t="s">
        <v>37</v>
      </c>
      <c r="E863" t="s">
        <v>327</v>
      </c>
      <c r="F863" t="s">
        <v>47</v>
      </c>
      <c r="G863" t="s">
        <v>313</v>
      </c>
    </row>
    <row r="864" spans="1:7" x14ac:dyDescent="0.2">
      <c r="A864">
        <v>17</v>
      </c>
      <c r="B864" s="7">
        <v>43886</v>
      </c>
      <c r="C864" t="s">
        <v>334</v>
      </c>
      <c r="D864" t="s">
        <v>59</v>
      </c>
      <c r="E864" t="s">
        <v>335</v>
      </c>
      <c r="F864" t="s">
        <v>119</v>
      </c>
      <c r="G864" t="s">
        <v>325</v>
      </c>
    </row>
    <row r="865" spans="1:7" x14ac:dyDescent="0.2">
      <c r="A865">
        <v>17</v>
      </c>
      <c r="B865" s="7">
        <v>43887</v>
      </c>
      <c r="C865" t="s">
        <v>296</v>
      </c>
      <c r="D865" t="s">
        <v>96</v>
      </c>
      <c r="E865" t="s">
        <v>297</v>
      </c>
      <c r="F865" t="s">
        <v>106</v>
      </c>
      <c r="G865" t="s">
        <v>319</v>
      </c>
    </row>
    <row r="866" spans="1:7" x14ac:dyDescent="0.2">
      <c r="A866">
        <v>17</v>
      </c>
      <c r="B866" s="7">
        <v>43887</v>
      </c>
      <c r="C866" t="s">
        <v>345</v>
      </c>
      <c r="D866" t="s">
        <v>66</v>
      </c>
      <c r="E866" t="s">
        <v>304</v>
      </c>
      <c r="F866" t="s">
        <v>57</v>
      </c>
      <c r="G866" t="s">
        <v>312</v>
      </c>
    </row>
    <row r="867" spans="1:7" x14ac:dyDescent="0.2">
      <c r="A867">
        <v>17</v>
      </c>
      <c r="B867" s="7">
        <v>43887</v>
      </c>
      <c r="C867" t="s">
        <v>348</v>
      </c>
      <c r="D867" t="s">
        <v>64</v>
      </c>
      <c r="E867" t="s">
        <v>316</v>
      </c>
      <c r="F867" t="s">
        <v>49</v>
      </c>
      <c r="G867" t="s">
        <v>306</v>
      </c>
    </row>
    <row r="868" spans="1:7" x14ac:dyDescent="0.2">
      <c r="A868">
        <v>17</v>
      </c>
      <c r="B868" s="7">
        <v>43887</v>
      </c>
      <c r="C868" t="s">
        <v>343</v>
      </c>
      <c r="D868" t="s">
        <v>51</v>
      </c>
      <c r="E868" t="s">
        <v>330</v>
      </c>
      <c r="F868" t="s">
        <v>78</v>
      </c>
      <c r="G868" t="s">
        <v>303</v>
      </c>
    </row>
    <row r="869" spans="1:7" x14ac:dyDescent="0.2">
      <c r="A869">
        <v>17</v>
      </c>
      <c r="B869" s="7">
        <v>43887</v>
      </c>
      <c r="C869" t="s">
        <v>308</v>
      </c>
      <c r="D869" t="s">
        <v>53</v>
      </c>
      <c r="E869" t="s">
        <v>309</v>
      </c>
      <c r="F869" t="s">
        <v>44</v>
      </c>
      <c r="G869" t="s">
        <v>307</v>
      </c>
    </row>
    <row r="870" spans="1:7" x14ac:dyDescent="0.2">
      <c r="A870">
        <v>17</v>
      </c>
      <c r="B870" s="7">
        <v>43887</v>
      </c>
      <c r="C870" t="s">
        <v>317</v>
      </c>
      <c r="D870" t="s">
        <v>113</v>
      </c>
      <c r="E870" t="s">
        <v>318</v>
      </c>
      <c r="F870" t="s">
        <v>39</v>
      </c>
      <c r="G870" t="s">
        <v>315</v>
      </c>
    </row>
    <row r="871" spans="1:7" x14ac:dyDescent="0.2">
      <c r="A871">
        <v>17</v>
      </c>
      <c r="B871" s="7">
        <v>43887</v>
      </c>
      <c r="C871" t="s">
        <v>331</v>
      </c>
      <c r="D871" t="s">
        <v>33</v>
      </c>
      <c r="E871" t="s">
        <v>332</v>
      </c>
      <c r="F871" t="s">
        <v>152</v>
      </c>
      <c r="G871" t="s">
        <v>310</v>
      </c>
    </row>
    <row r="872" spans="1:7" x14ac:dyDescent="0.2">
      <c r="A872">
        <v>17</v>
      </c>
      <c r="B872" s="7">
        <v>43887</v>
      </c>
      <c r="C872" t="s">
        <v>323</v>
      </c>
      <c r="D872" t="s">
        <v>69</v>
      </c>
      <c r="E872" t="s">
        <v>324</v>
      </c>
      <c r="F872" t="s">
        <v>35</v>
      </c>
      <c r="G872" t="s">
        <v>294</v>
      </c>
    </row>
    <row r="873" spans="1:7" x14ac:dyDescent="0.2">
      <c r="A873">
        <v>17</v>
      </c>
      <c r="B873" s="7">
        <v>43887</v>
      </c>
      <c r="C873" t="s">
        <v>320</v>
      </c>
      <c r="D873" t="s">
        <v>81</v>
      </c>
      <c r="E873" t="s">
        <v>321</v>
      </c>
      <c r="F873" t="s">
        <v>47</v>
      </c>
      <c r="G873" t="s">
        <v>313</v>
      </c>
    </row>
    <row r="874" spans="1:7" x14ac:dyDescent="0.2">
      <c r="A874">
        <v>18</v>
      </c>
      <c r="B874" s="7">
        <v>43888</v>
      </c>
      <c r="C874" t="s">
        <v>311</v>
      </c>
      <c r="D874" t="s">
        <v>57</v>
      </c>
      <c r="E874" t="s">
        <v>312</v>
      </c>
      <c r="F874" t="s">
        <v>106</v>
      </c>
      <c r="G874" t="s">
        <v>319</v>
      </c>
    </row>
    <row r="875" spans="1:7" x14ac:dyDescent="0.2">
      <c r="A875">
        <v>18</v>
      </c>
      <c r="B875" s="7">
        <v>43888</v>
      </c>
      <c r="C875" t="s">
        <v>299</v>
      </c>
      <c r="D875" t="s">
        <v>75</v>
      </c>
      <c r="E875" t="s">
        <v>300</v>
      </c>
      <c r="F875" t="s">
        <v>37</v>
      </c>
      <c r="G875" t="s">
        <v>327</v>
      </c>
    </row>
    <row r="876" spans="1:7" x14ac:dyDescent="0.2">
      <c r="A876">
        <v>18</v>
      </c>
      <c r="B876" s="7">
        <v>43888</v>
      </c>
      <c r="C876" t="s">
        <v>339</v>
      </c>
      <c r="D876" t="s">
        <v>94</v>
      </c>
      <c r="E876" t="s">
        <v>322</v>
      </c>
      <c r="F876" t="s">
        <v>119</v>
      </c>
      <c r="G876" t="s">
        <v>325</v>
      </c>
    </row>
    <row r="877" spans="1:7" x14ac:dyDescent="0.2">
      <c r="A877">
        <v>18</v>
      </c>
      <c r="B877" s="7">
        <v>43888</v>
      </c>
      <c r="C877" t="s">
        <v>334</v>
      </c>
      <c r="D877" t="s">
        <v>59</v>
      </c>
      <c r="E877" t="s">
        <v>335</v>
      </c>
      <c r="F877" t="s">
        <v>42</v>
      </c>
      <c r="G877" t="s">
        <v>295</v>
      </c>
    </row>
    <row r="878" spans="1:7" x14ac:dyDescent="0.2">
      <c r="A878">
        <v>18</v>
      </c>
      <c r="B878" s="7">
        <v>43889</v>
      </c>
      <c r="C878" t="s">
        <v>302</v>
      </c>
      <c r="D878" t="s">
        <v>78</v>
      </c>
      <c r="E878" t="s">
        <v>303</v>
      </c>
      <c r="F878" t="s">
        <v>44</v>
      </c>
      <c r="G878" t="s">
        <v>307</v>
      </c>
    </row>
    <row r="879" spans="1:7" x14ac:dyDescent="0.2">
      <c r="A879">
        <v>18</v>
      </c>
      <c r="B879" s="7">
        <v>43889</v>
      </c>
      <c r="C879" t="s">
        <v>343</v>
      </c>
      <c r="D879" t="s">
        <v>51</v>
      </c>
      <c r="E879" t="s">
        <v>330</v>
      </c>
      <c r="F879" t="s">
        <v>49</v>
      </c>
      <c r="G879" t="s">
        <v>306</v>
      </c>
    </row>
    <row r="880" spans="1:7" x14ac:dyDescent="0.2">
      <c r="A880">
        <v>18</v>
      </c>
      <c r="B880" s="7">
        <v>43889</v>
      </c>
      <c r="C880" t="s">
        <v>290</v>
      </c>
      <c r="D880" t="s">
        <v>62</v>
      </c>
      <c r="E880" t="s">
        <v>291</v>
      </c>
      <c r="F880" t="s">
        <v>96</v>
      </c>
      <c r="G880" t="s">
        <v>297</v>
      </c>
    </row>
    <row r="881" spans="1:7" x14ac:dyDescent="0.2">
      <c r="A881">
        <v>18</v>
      </c>
      <c r="B881" s="7">
        <v>43889</v>
      </c>
      <c r="C881" t="s">
        <v>308</v>
      </c>
      <c r="D881" t="s">
        <v>53</v>
      </c>
      <c r="E881" t="s">
        <v>309</v>
      </c>
      <c r="F881" t="s">
        <v>39</v>
      </c>
      <c r="G881" t="s">
        <v>315</v>
      </c>
    </row>
    <row r="882" spans="1:7" x14ac:dyDescent="0.2">
      <c r="A882">
        <v>18</v>
      </c>
      <c r="B882" s="7">
        <v>43889</v>
      </c>
      <c r="C882" t="s">
        <v>337</v>
      </c>
      <c r="D882" t="s">
        <v>152</v>
      </c>
      <c r="E882" t="s">
        <v>310</v>
      </c>
      <c r="F882" t="s">
        <v>119</v>
      </c>
      <c r="G882" t="s">
        <v>325</v>
      </c>
    </row>
    <row r="883" spans="1:7" x14ac:dyDescent="0.2">
      <c r="A883">
        <v>18</v>
      </c>
      <c r="B883" s="7">
        <v>43889</v>
      </c>
      <c r="C883" t="s">
        <v>342</v>
      </c>
      <c r="D883" t="s">
        <v>71</v>
      </c>
      <c r="E883" t="s">
        <v>333</v>
      </c>
      <c r="F883" t="s">
        <v>94</v>
      </c>
      <c r="G883" t="s">
        <v>322</v>
      </c>
    </row>
    <row r="884" spans="1:7" x14ac:dyDescent="0.2">
      <c r="A884">
        <v>18</v>
      </c>
      <c r="B884" s="7">
        <v>43889</v>
      </c>
      <c r="C884" t="s">
        <v>338</v>
      </c>
      <c r="D884" t="s">
        <v>73</v>
      </c>
      <c r="E884" t="s">
        <v>292</v>
      </c>
      <c r="F884" t="s">
        <v>66</v>
      </c>
      <c r="G884" t="s">
        <v>304</v>
      </c>
    </row>
    <row r="885" spans="1:7" x14ac:dyDescent="0.2">
      <c r="A885">
        <v>18</v>
      </c>
      <c r="B885" s="7">
        <v>43889</v>
      </c>
      <c r="C885" t="s">
        <v>323</v>
      </c>
      <c r="D885" t="s">
        <v>69</v>
      </c>
      <c r="E885" t="s">
        <v>324</v>
      </c>
      <c r="F885" t="s">
        <v>55</v>
      </c>
      <c r="G885" t="s">
        <v>301</v>
      </c>
    </row>
    <row r="886" spans="1:7" x14ac:dyDescent="0.2">
      <c r="A886">
        <v>18</v>
      </c>
      <c r="B886" s="7">
        <v>43889</v>
      </c>
      <c r="C886" t="s">
        <v>320</v>
      </c>
      <c r="D886" t="s">
        <v>81</v>
      </c>
      <c r="E886" t="s">
        <v>321</v>
      </c>
      <c r="F886" t="s">
        <v>64</v>
      </c>
      <c r="G886" t="s">
        <v>316</v>
      </c>
    </row>
    <row r="887" spans="1:7" x14ac:dyDescent="0.2">
      <c r="A887">
        <v>18</v>
      </c>
      <c r="B887" s="7">
        <v>43889</v>
      </c>
      <c r="C887" t="s">
        <v>293</v>
      </c>
      <c r="D887" t="s">
        <v>35</v>
      </c>
      <c r="E887" t="s">
        <v>294</v>
      </c>
      <c r="F887" t="s">
        <v>86</v>
      </c>
      <c r="G887" t="s">
        <v>328</v>
      </c>
    </row>
    <row r="888" spans="1:7" x14ac:dyDescent="0.2">
      <c r="A888">
        <v>18</v>
      </c>
      <c r="B888" s="7">
        <v>43890</v>
      </c>
      <c r="C888" t="s">
        <v>344</v>
      </c>
      <c r="D888" t="s">
        <v>106</v>
      </c>
      <c r="E888" t="s">
        <v>319</v>
      </c>
      <c r="F888" t="s">
        <v>88</v>
      </c>
      <c r="G888" t="s">
        <v>298</v>
      </c>
    </row>
    <row r="889" spans="1:7" x14ac:dyDescent="0.2">
      <c r="A889">
        <v>18</v>
      </c>
      <c r="B889" s="7">
        <v>43890</v>
      </c>
      <c r="C889" t="s">
        <v>343</v>
      </c>
      <c r="D889" t="s">
        <v>51</v>
      </c>
      <c r="E889" t="s">
        <v>330</v>
      </c>
      <c r="F889" t="s">
        <v>37</v>
      </c>
      <c r="G889" t="s">
        <v>327</v>
      </c>
    </row>
    <row r="890" spans="1:7" x14ac:dyDescent="0.2">
      <c r="A890">
        <v>18</v>
      </c>
      <c r="B890" s="7">
        <v>43890</v>
      </c>
      <c r="C890" t="s">
        <v>308</v>
      </c>
      <c r="D890" t="s">
        <v>53</v>
      </c>
      <c r="E890" t="s">
        <v>309</v>
      </c>
      <c r="F890" t="s">
        <v>49</v>
      </c>
      <c r="G890" t="s">
        <v>306</v>
      </c>
    </row>
    <row r="891" spans="1:7" x14ac:dyDescent="0.2">
      <c r="A891">
        <v>18</v>
      </c>
      <c r="B891" s="7">
        <v>43890</v>
      </c>
      <c r="C891" t="s">
        <v>345</v>
      </c>
      <c r="D891" t="s">
        <v>66</v>
      </c>
      <c r="E891" t="s">
        <v>304</v>
      </c>
      <c r="F891" t="s">
        <v>75</v>
      </c>
      <c r="G891" t="s">
        <v>300</v>
      </c>
    </row>
    <row r="892" spans="1:7" x14ac:dyDescent="0.2">
      <c r="A892">
        <v>18</v>
      </c>
      <c r="B892" s="7">
        <v>43890</v>
      </c>
      <c r="C892" t="s">
        <v>337</v>
      </c>
      <c r="D892" t="s">
        <v>152</v>
      </c>
      <c r="E892" t="s">
        <v>310</v>
      </c>
      <c r="F892" t="s">
        <v>42</v>
      </c>
      <c r="G892" t="s">
        <v>295</v>
      </c>
    </row>
    <row r="893" spans="1:7" x14ac:dyDescent="0.2">
      <c r="A893">
        <v>18</v>
      </c>
      <c r="B893" s="7">
        <v>43890</v>
      </c>
      <c r="C893" t="s">
        <v>336</v>
      </c>
      <c r="D893" t="s">
        <v>47</v>
      </c>
      <c r="E893" t="s">
        <v>313</v>
      </c>
      <c r="F893" t="s">
        <v>33</v>
      </c>
      <c r="G893" t="s">
        <v>332</v>
      </c>
    </row>
    <row r="894" spans="1:7" x14ac:dyDescent="0.2">
      <c r="A894">
        <v>18</v>
      </c>
      <c r="B894" s="7">
        <v>43890</v>
      </c>
      <c r="C894" t="s">
        <v>317</v>
      </c>
      <c r="D894" t="s">
        <v>113</v>
      </c>
      <c r="E894" t="s">
        <v>318</v>
      </c>
      <c r="F894" t="s">
        <v>78</v>
      </c>
      <c r="G894" t="s">
        <v>303</v>
      </c>
    </row>
    <row r="895" spans="1:7" x14ac:dyDescent="0.2">
      <c r="A895">
        <v>18</v>
      </c>
      <c r="B895" s="7">
        <v>43890</v>
      </c>
      <c r="C895" t="s">
        <v>323</v>
      </c>
      <c r="D895" t="s">
        <v>69</v>
      </c>
      <c r="E895" t="s">
        <v>324</v>
      </c>
      <c r="F895" t="s">
        <v>59</v>
      </c>
      <c r="G895" t="s">
        <v>335</v>
      </c>
    </row>
    <row r="896" spans="1:7" x14ac:dyDescent="0.2">
      <c r="A896">
        <v>18</v>
      </c>
      <c r="B896" s="7">
        <v>43891</v>
      </c>
      <c r="C896" t="s">
        <v>296</v>
      </c>
      <c r="D896" t="s">
        <v>96</v>
      </c>
      <c r="E896" t="s">
        <v>297</v>
      </c>
      <c r="F896" t="s">
        <v>71</v>
      </c>
      <c r="G896" t="s">
        <v>333</v>
      </c>
    </row>
    <row r="897" spans="1:7" x14ac:dyDescent="0.2">
      <c r="A897">
        <v>18</v>
      </c>
      <c r="B897" s="7">
        <v>43891</v>
      </c>
      <c r="C897" t="s">
        <v>347</v>
      </c>
      <c r="D897" t="s">
        <v>44</v>
      </c>
      <c r="E897" t="s">
        <v>307</v>
      </c>
      <c r="F897" t="s">
        <v>39</v>
      </c>
      <c r="G897" t="s">
        <v>315</v>
      </c>
    </row>
    <row r="898" spans="1:7" x14ac:dyDescent="0.2">
      <c r="A898">
        <v>18</v>
      </c>
      <c r="B898" s="7">
        <v>43891</v>
      </c>
      <c r="C898" t="s">
        <v>293</v>
      </c>
      <c r="D898" t="s">
        <v>35</v>
      </c>
      <c r="E898" t="s">
        <v>294</v>
      </c>
      <c r="F898" t="s">
        <v>57</v>
      </c>
      <c r="G898" t="s">
        <v>312</v>
      </c>
    </row>
    <row r="899" spans="1:7" x14ac:dyDescent="0.2">
      <c r="A899">
        <v>18</v>
      </c>
      <c r="B899" s="7">
        <v>43891</v>
      </c>
      <c r="C899" t="s">
        <v>340</v>
      </c>
      <c r="D899" t="s">
        <v>86</v>
      </c>
      <c r="E899" t="s">
        <v>328</v>
      </c>
      <c r="F899" t="s">
        <v>62</v>
      </c>
      <c r="G899" t="s">
        <v>291</v>
      </c>
    </row>
    <row r="900" spans="1:7" x14ac:dyDescent="0.2">
      <c r="A900">
        <v>18</v>
      </c>
      <c r="B900" s="7">
        <v>43891</v>
      </c>
      <c r="C900" t="s">
        <v>341</v>
      </c>
      <c r="D900" t="s">
        <v>119</v>
      </c>
      <c r="E900" t="s">
        <v>325</v>
      </c>
      <c r="F900" t="s">
        <v>55</v>
      </c>
      <c r="G900" t="s">
        <v>301</v>
      </c>
    </row>
    <row r="901" spans="1:7" x14ac:dyDescent="0.2">
      <c r="A901">
        <v>18</v>
      </c>
      <c r="B901" s="7">
        <v>43891</v>
      </c>
      <c r="C901" t="s">
        <v>338</v>
      </c>
      <c r="D901" t="s">
        <v>73</v>
      </c>
      <c r="E901" t="s">
        <v>292</v>
      </c>
      <c r="F901" t="s">
        <v>42</v>
      </c>
      <c r="G901" t="s">
        <v>295</v>
      </c>
    </row>
    <row r="902" spans="1:7" x14ac:dyDescent="0.2">
      <c r="A902">
        <v>18</v>
      </c>
      <c r="B902" s="7">
        <v>43891</v>
      </c>
      <c r="C902" t="s">
        <v>334</v>
      </c>
      <c r="D902" t="s">
        <v>59</v>
      </c>
      <c r="E902" t="s">
        <v>335</v>
      </c>
      <c r="F902" t="s">
        <v>64</v>
      </c>
      <c r="G902" t="s">
        <v>316</v>
      </c>
    </row>
    <row r="903" spans="1:7" x14ac:dyDescent="0.2">
      <c r="A903">
        <v>18</v>
      </c>
      <c r="B903" s="7">
        <v>43892</v>
      </c>
      <c r="C903" t="s">
        <v>345</v>
      </c>
      <c r="D903" t="s">
        <v>66</v>
      </c>
      <c r="E903" t="s">
        <v>304</v>
      </c>
      <c r="F903" t="s">
        <v>81</v>
      </c>
      <c r="G903" t="s">
        <v>321</v>
      </c>
    </row>
    <row r="904" spans="1:7" x14ac:dyDescent="0.2">
      <c r="A904">
        <v>18</v>
      </c>
      <c r="B904" s="7">
        <v>43892</v>
      </c>
      <c r="C904" t="s">
        <v>344</v>
      </c>
      <c r="D904" t="s">
        <v>106</v>
      </c>
      <c r="E904" t="s">
        <v>319</v>
      </c>
      <c r="F904" t="s">
        <v>33</v>
      </c>
      <c r="G904" t="s">
        <v>332</v>
      </c>
    </row>
    <row r="905" spans="1:7" x14ac:dyDescent="0.2">
      <c r="A905">
        <v>18</v>
      </c>
      <c r="B905" s="7">
        <v>43892</v>
      </c>
      <c r="C905" t="s">
        <v>302</v>
      </c>
      <c r="D905" t="s">
        <v>78</v>
      </c>
      <c r="E905" t="s">
        <v>303</v>
      </c>
      <c r="F905" t="s">
        <v>37</v>
      </c>
      <c r="G905" t="s">
        <v>327</v>
      </c>
    </row>
    <row r="906" spans="1:7" x14ac:dyDescent="0.2">
      <c r="A906">
        <v>18</v>
      </c>
      <c r="B906" s="7">
        <v>43892</v>
      </c>
      <c r="C906" t="s">
        <v>343</v>
      </c>
      <c r="D906" t="s">
        <v>51</v>
      </c>
      <c r="E906" t="s">
        <v>330</v>
      </c>
      <c r="F906" t="s">
        <v>152</v>
      </c>
      <c r="G906" t="s">
        <v>310</v>
      </c>
    </row>
    <row r="907" spans="1:7" x14ac:dyDescent="0.2">
      <c r="A907">
        <v>18</v>
      </c>
      <c r="B907" s="7">
        <v>43892</v>
      </c>
      <c r="C907" t="s">
        <v>308</v>
      </c>
      <c r="D907" t="s">
        <v>53</v>
      </c>
      <c r="E907" t="s">
        <v>309</v>
      </c>
      <c r="F907" t="s">
        <v>71</v>
      </c>
      <c r="G907" t="s">
        <v>333</v>
      </c>
    </row>
    <row r="908" spans="1:7" x14ac:dyDescent="0.2">
      <c r="A908">
        <v>18</v>
      </c>
      <c r="B908" s="7">
        <v>43892</v>
      </c>
      <c r="C908" t="s">
        <v>346</v>
      </c>
      <c r="D908" t="s">
        <v>88</v>
      </c>
      <c r="E908" t="s">
        <v>298</v>
      </c>
      <c r="F908" t="s">
        <v>39</v>
      </c>
      <c r="G908" t="s">
        <v>315</v>
      </c>
    </row>
    <row r="909" spans="1:7" x14ac:dyDescent="0.2">
      <c r="A909">
        <v>18</v>
      </c>
      <c r="B909" s="7">
        <v>43892</v>
      </c>
      <c r="C909" t="s">
        <v>317</v>
      </c>
      <c r="D909" t="s">
        <v>113</v>
      </c>
      <c r="E909" t="s">
        <v>318</v>
      </c>
      <c r="F909" t="s">
        <v>75</v>
      </c>
      <c r="G909" t="s">
        <v>300</v>
      </c>
    </row>
    <row r="910" spans="1:7" x14ac:dyDescent="0.2">
      <c r="A910">
        <v>18</v>
      </c>
      <c r="B910" s="7">
        <v>43893</v>
      </c>
      <c r="C910" t="s">
        <v>296</v>
      </c>
      <c r="D910" t="s">
        <v>96</v>
      </c>
      <c r="E910" t="s">
        <v>297</v>
      </c>
      <c r="F910" t="s">
        <v>113</v>
      </c>
      <c r="G910" t="s">
        <v>318</v>
      </c>
    </row>
    <row r="911" spans="1:7" x14ac:dyDescent="0.2">
      <c r="A911">
        <v>18</v>
      </c>
      <c r="B911" s="7">
        <v>43893</v>
      </c>
      <c r="C911" t="s">
        <v>336</v>
      </c>
      <c r="D911" t="s">
        <v>47</v>
      </c>
      <c r="E911" t="s">
        <v>313</v>
      </c>
      <c r="F911" t="s">
        <v>49</v>
      </c>
      <c r="G911" t="s">
        <v>306</v>
      </c>
    </row>
    <row r="912" spans="1:7" x14ac:dyDescent="0.2">
      <c r="A912">
        <v>18</v>
      </c>
      <c r="B912" s="7">
        <v>43893</v>
      </c>
      <c r="C912" t="s">
        <v>338</v>
      </c>
      <c r="D912" t="s">
        <v>73</v>
      </c>
      <c r="E912" t="s">
        <v>292</v>
      </c>
      <c r="F912" t="s">
        <v>44</v>
      </c>
      <c r="G912" t="s">
        <v>307</v>
      </c>
    </row>
    <row r="913" spans="1:7" x14ac:dyDescent="0.2">
      <c r="A913">
        <v>18</v>
      </c>
      <c r="B913" s="7">
        <v>43893</v>
      </c>
      <c r="C913" t="s">
        <v>339</v>
      </c>
      <c r="D913" t="s">
        <v>94</v>
      </c>
      <c r="E913" t="s">
        <v>322</v>
      </c>
      <c r="F913" t="s">
        <v>35</v>
      </c>
      <c r="G913" t="s">
        <v>294</v>
      </c>
    </row>
    <row r="914" spans="1:7" x14ac:dyDescent="0.2">
      <c r="A914">
        <v>18</v>
      </c>
      <c r="B914" s="7">
        <v>43893</v>
      </c>
      <c r="C914" t="s">
        <v>340</v>
      </c>
      <c r="D914" t="s">
        <v>86</v>
      </c>
      <c r="E914" t="s">
        <v>328</v>
      </c>
      <c r="F914" t="s">
        <v>59</v>
      </c>
      <c r="G914" t="s">
        <v>335</v>
      </c>
    </row>
    <row r="915" spans="1:7" x14ac:dyDescent="0.2">
      <c r="A915">
        <v>18</v>
      </c>
      <c r="B915" s="7">
        <v>43893</v>
      </c>
      <c r="C915" t="s">
        <v>323</v>
      </c>
      <c r="D915" t="s">
        <v>69</v>
      </c>
      <c r="E915" t="s">
        <v>324</v>
      </c>
      <c r="F915" t="s">
        <v>62</v>
      </c>
      <c r="G915" t="s">
        <v>291</v>
      </c>
    </row>
    <row r="916" spans="1:7" x14ac:dyDescent="0.2">
      <c r="A916">
        <v>18</v>
      </c>
      <c r="B916" s="7">
        <v>43893</v>
      </c>
      <c r="C916" t="s">
        <v>293</v>
      </c>
      <c r="D916" t="s">
        <v>42</v>
      </c>
      <c r="E916" t="s">
        <v>295</v>
      </c>
      <c r="F916" t="s">
        <v>57</v>
      </c>
      <c r="G916" t="s">
        <v>312</v>
      </c>
    </row>
    <row r="917" spans="1:7" x14ac:dyDescent="0.2">
      <c r="A917">
        <v>18</v>
      </c>
      <c r="B917" s="7">
        <v>43893</v>
      </c>
      <c r="C917" t="s">
        <v>341</v>
      </c>
      <c r="D917" t="s">
        <v>119</v>
      </c>
      <c r="E917" t="s">
        <v>325</v>
      </c>
      <c r="F917" t="s">
        <v>64</v>
      </c>
      <c r="G917" t="s">
        <v>316</v>
      </c>
    </row>
    <row r="918" spans="1:7" x14ac:dyDescent="0.2">
      <c r="A918">
        <v>18</v>
      </c>
      <c r="B918" s="7">
        <v>43894</v>
      </c>
      <c r="C918" t="s">
        <v>345</v>
      </c>
      <c r="D918" t="s">
        <v>66</v>
      </c>
      <c r="E918" t="s">
        <v>304</v>
      </c>
      <c r="F918" t="s">
        <v>47</v>
      </c>
      <c r="G918" t="s">
        <v>313</v>
      </c>
    </row>
    <row r="919" spans="1:7" x14ac:dyDescent="0.2">
      <c r="A919">
        <v>18</v>
      </c>
      <c r="B919" s="7">
        <v>43894</v>
      </c>
      <c r="C919" t="s">
        <v>329</v>
      </c>
      <c r="D919" t="s">
        <v>55</v>
      </c>
      <c r="E919" t="s">
        <v>301</v>
      </c>
      <c r="F919" t="s">
        <v>94</v>
      </c>
      <c r="G919" t="s">
        <v>322</v>
      </c>
    </row>
    <row r="920" spans="1:7" x14ac:dyDescent="0.2">
      <c r="A920">
        <v>18</v>
      </c>
      <c r="B920" s="7">
        <v>43894</v>
      </c>
      <c r="C920" t="s">
        <v>308</v>
      </c>
      <c r="D920" t="s">
        <v>53</v>
      </c>
      <c r="E920" t="s">
        <v>309</v>
      </c>
      <c r="F920" t="s">
        <v>78</v>
      </c>
      <c r="G920" t="s">
        <v>303</v>
      </c>
    </row>
    <row r="921" spans="1:7" x14ac:dyDescent="0.2">
      <c r="A921">
        <v>18</v>
      </c>
      <c r="B921" s="7">
        <v>43894</v>
      </c>
      <c r="C921" t="s">
        <v>305</v>
      </c>
      <c r="D921" t="s">
        <v>49</v>
      </c>
      <c r="E921" t="s">
        <v>306</v>
      </c>
      <c r="F921" t="s">
        <v>152</v>
      </c>
      <c r="G921" t="s">
        <v>310</v>
      </c>
    </row>
    <row r="922" spans="1:7" x14ac:dyDescent="0.2">
      <c r="A922">
        <v>18</v>
      </c>
      <c r="B922" s="7">
        <v>43894</v>
      </c>
      <c r="C922" t="s">
        <v>344</v>
      </c>
      <c r="D922" t="s">
        <v>106</v>
      </c>
      <c r="E922" t="s">
        <v>319</v>
      </c>
      <c r="F922" t="s">
        <v>81</v>
      </c>
      <c r="G922" t="s">
        <v>321</v>
      </c>
    </row>
    <row r="923" spans="1:7" x14ac:dyDescent="0.2">
      <c r="A923">
        <v>18</v>
      </c>
      <c r="B923" s="7">
        <v>43894</v>
      </c>
      <c r="C923" t="s">
        <v>347</v>
      </c>
      <c r="D923" t="s">
        <v>44</v>
      </c>
      <c r="E923" t="s">
        <v>307</v>
      </c>
      <c r="F923" t="s">
        <v>88</v>
      </c>
      <c r="G923" t="s">
        <v>298</v>
      </c>
    </row>
    <row r="924" spans="1:7" x14ac:dyDescent="0.2">
      <c r="A924">
        <v>18</v>
      </c>
      <c r="B924" s="7">
        <v>43894</v>
      </c>
      <c r="C924" t="s">
        <v>314</v>
      </c>
      <c r="D924" t="s">
        <v>39</v>
      </c>
      <c r="E924" t="s">
        <v>315</v>
      </c>
      <c r="F924" t="s">
        <v>73</v>
      </c>
      <c r="G924" t="s">
        <v>292</v>
      </c>
    </row>
    <row r="925" spans="1:7" x14ac:dyDescent="0.2">
      <c r="A925">
        <v>18</v>
      </c>
      <c r="B925" s="7">
        <v>43894</v>
      </c>
      <c r="C925" t="s">
        <v>342</v>
      </c>
      <c r="D925" t="s">
        <v>71</v>
      </c>
      <c r="E925" t="s">
        <v>333</v>
      </c>
      <c r="F925" t="s">
        <v>75</v>
      </c>
      <c r="G925" t="s">
        <v>300</v>
      </c>
    </row>
    <row r="926" spans="1:7" x14ac:dyDescent="0.2">
      <c r="A926">
        <v>18</v>
      </c>
      <c r="B926" s="7">
        <v>43894</v>
      </c>
      <c r="C926" t="s">
        <v>326</v>
      </c>
      <c r="D926" t="s">
        <v>37</v>
      </c>
      <c r="E926" t="s">
        <v>327</v>
      </c>
      <c r="F926" t="s">
        <v>64</v>
      </c>
      <c r="G926" t="s">
        <v>316</v>
      </c>
    </row>
    <row r="927" spans="1:7" x14ac:dyDescent="0.2">
      <c r="A927">
        <v>19</v>
      </c>
      <c r="B927" s="7">
        <v>43895</v>
      </c>
      <c r="C927" t="s">
        <v>296</v>
      </c>
      <c r="D927" t="s">
        <v>96</v>
      </c>
      <c r="E927" t="s">
        <v>297</v>
      </c>
      <c r="F927" t="s">
        <v>86</v>
      </c>
      <c r="G927" t="s">
        <v>328</v>
      </c>
    </row>
    <row r="928" spans="1:7" x14ac:dyDescent="0.2">
      <c r="A928">
        <v>19</v>
      </c>
      <c r="B928" s="7">
        <v>43895</v>
      </c>
      <c r="C928" t="s">
        <v>331</v>
      </c>
      <c r="D928" t="s">
        <v>33</v>
      </c>
      <c r="E928" t="s">
        <v>332</v>
      </c>
      <c r="F928" t="s">
        <v>35</v>
      </c>
      <c r="G928" t="s">
        <v>294</v>
      </c>
    </row>
    <row r="929" spans="1:7" x14ac:dyDescent="0.2">
      <c r="A929">
        <v>19</v>
      </c>
      <c r="B929" s="7">
        <v>43895</v>
      </c>
      <c r="C929" t="s">
        <v>341</v>
      </c>
      <c r="D929" t="s">
        <v>119</v>
      </c>
      <c r="E929" t="s">
        <v>325</v>
      </c>
      <c r="F929" t="s">
        <v>57</v>
      </c>
      <c r="G929" t="s">
        <v>312</v>
      </c>
    </row>
    <row r="930" spans="1:7" x14ac:dyDescent="0.2">
      <c r="A930">
        <v>19</v>
      </c>
      <c r="B930" s="7">
        <v>43895</v>
      </c>
      <c r="C930" t="s">
        <v>334</v>
      </c>
      <c r="D930" t="s">
        <v>59</v>
      </c>
      <c r="E930" t="s">
        <v>335</v>
      </c>
      <c r="F930" t="s">
        <v>62</v>
      </c>
      <c r="G930" t="s">
        <v>291</v>
      </c>
    </row>
    <row r="931" spans="1:7" x14ac:dyDescent="0.2">
      <c r="A931">
        <v>19</v>
      </c>
      <c r="B931" s="7">
        <v>43896</v>
      </c>
      <c r="C931" t="s">
        <v>348</v>
      </c>
      <c r="D931" t="s">
        <v>64</v>
      </c>
      <c r="E931" t="s">
        <v>316</v>
      </c>
      <c r="F931" t="s">
        <v>51</v>
      </c>
      <c r="G931" t="s">
        <v>330</v>
      </c>
    </row>
    <row r="932" spans="1:7" x14ac:dyDescent="0.2">
      <c r="A932">
        <v>19</v>
      </c>
      <c r="B932" s="7">
        <v>43896</v>
      </c>
      <c r="C932" t="s">
        <v>305</v>
      </c>
      <c r="D932" t="s">
        <v>49</v>
      </c>
      <c r="E932" t="s">
        <v>306</v>
      </c>
      <c r="F932" t="s">
        <v>113</v>
      </c>
      <c r="G932" t="s">
        <v>318</v>
      </c>
    </row>
    <row r="933" spans="1:7" x14ac:dyDescent="0.2">
      <c r="A933">
        <v>19</v>
      </c>
      <c r="B933" s="7">
        <v>43896</v>
      </c>
      <c r="C933" t="s">
        <v>344</v>
      </c>
      <c r="D933" t="s">
        <v>106</v>
      </c>
      <c r="E933" t="s">
        <v>319</v>
      </c>
      <c r="F933" t="s">
        <v>94</v>
      </c>
      <c r="G933" t="s">
        <v>322</v>
      </c>
    </row>
    <row r="934" spans="1:7" x14ac:dyDescent="0.2">
      <c r="A934">
        <v>19</v>
      </c>
      <c r="B934" s="7">
        <v>43896</v>
      </c>
      <c r="C934" t="s">
        <v>336</v>
      </c>
      <c r="D934" t="s">
        <v>47</v>
      </c>
      <c r="E934" t="s">
        <v>313</v>
      </c>
      <c r="F934" t="s">
        <v>81</v>
      </c>
      <c r="G934" t="s">
        <v>321</v>
      </c>
    </row>
    <row r="935" spans="1:7" x14ac:dyDescent="0.2">
      <c r="A935">
        <v>19</v>
      </c>
      <c r="B935" s="7">
        <v>43896</v>
      </c>
      <c r="C935" t="s">
        <v>346</v>
      </c>
      <c r="D935" t="s">
        <v>88</v>
      </c>
      <c r="E935" t="s">
        <v>298</v>
      </c>
      <c r="F935" t="s">
        <v>75</v>
      </c>
      <c r="G935" t="s">
        <v>300</v>
      </c>
    </row>
    <row r="936" spans="1:7" x14ac:dyDescent="0.2">
      <c r="A936">
        <v>19</v>
      </c>
      <c r="B936" s="7">
        <v>43896</v>
      </c>
      <c r="C936" t="s">
        <v>347</v>
      </c>
      <c r="D936" t="s">
        <v>44</v>
      </c>
      <c r="E936" t="s">
        <v>307</v>
      </c>
      <c r="F936" t="s">
        <v>78</v>
      </c>
      <c r="G936" t="s">
        <v>303</v>
      </c>
    </row>
    <row r="937" spans="1:7" x14ac:dyDescent="0.2">
      <c r="A937">
        <v>19</v>
      </c>
      <c r="B937" s="7">
        <v>43896</v>
      </c>
      <c r="C937" t="s">
        <v>338</v>
      </c>
      <c r="D937" t="s">
        <v>73</v>
      </c>
      <c r="E937" t="s">
        <v>292</v>
      </c>
      <c r="F937" t="s">
        <v>53</v>
      </c>
      <c r="G937" t="s">
        <v>309</v>
      </c>
    </row>
    <row r="938" spans="1:7" x14ac:dyDescent="0.2">
      <c r="A938">
        <v>19</v>
      </c>
      <c r="B938" s="7">
        <v>43896</v>
      </c>
      <c r="C938" t="s">
        <v>314</v>
      </c>
      <c r="D938" t="s">
        <v>39</v>
      </c>
      <c r="E938" t="s">
        <v>315</v>
      </c>
      <c r="F938" t="s">
        <v>152</v>
      </c>
      <c r="G938" t="s">
        <v>310</v>
      </c>
    </row>
    <row r="939" spans="1:7" x14ac:dyDescent="0.2">
      <c r="A939">
        <v>19</v>
      </c>
      <c r="B939" s="7">
        <v>43896</v>
      </c>
      <c r="C939" t="s">
        <v>323</v>
      </c>
      <c r="D939" t="s">
        <v>69</v>
      </c>
      <c r="E939" t="s">
        <v>324</v>
      </c>
      <c r="F939" t="s">
        <v>37</v>
      </c>
      <c r="G939" t="s">
        <v>327</v>
      </c>
    </row>
    <row r="940" spans="1:7" x14ac:dyDescent="0.2">
      <c r="A940">
        <v>19</v>
      </c>
      <c r="B940" s="7">
        <v>43896</v>
      </c>
      <c r="C940" t="s">
        <v>293</v>
      </c>
      <c r="D940" t="s">
        <v>42</v>
      </c>
      <c r="E940" t="s">
        <v>295</v>
      </c>
      <c r="F940" t="s">
        <v>71</v>
      </c>
      <c r="G940" t="s">
        <v>333</v>
      </c>
    </row>
    <row r="941" spans="1:7" x14ac:dyDescent="0.2">
      <c r="A941">
        <v>19</v>
      </c>
      <c r="B941" s="7">
        <v>43897</v>
      </c>
      <c r="C941" t="s">
        <v>296</v>
      </c>
      <c r="D941" t="s">
        <v>96</v>
      </c>
      <c r="E941" t="s">
        <v>297</v>
      </c>
      <c r="F941" t="s">
        <v>33</v>
      </c>
      <c r="G941" t="s">
        <v>332</v>
      </c>
    </row>
    <row r="942" spans="1:7" x14ac:dyDescent="0.2">
      <c r="A942">
        <v>19</v>
      </c>
      <c r="B942" s="7">
        <v>43897</v>
      </c>
      <c r="C942" t="s">
        <v>329</v>
      </c>
      <c r="D942" t="s">
        <v>55</v>
      </c>
      <c r="E942" t="s">
        <v>301</v>
      </c>
      <c r="F942" t="s">
        <v>81</v>
      </c>
      <c r="G942" t="s">
        <v>321</v>
      </c>
    </row>
    <row r="943" spans="1:7" x14ac:dyDescent="0.2">
      <c r="A943">
        <v>19</v>
      </c>
      <c r="B943" s="7">
        <v>43897</v>
      </c>
      <c r="C943" t="s">
        <v>345</v>
      </c>
      <c r="D943" t="s">
        <v>66</v>
      </c>
      <c r="E943" t="s">
        <v>304</v>
      </c>
      <c r="F943" t="s">
        <v>86</v>
      </c>
      <c r="G943" t="s">
        <v>328</v>
      </c>
    </row>
    <row r="944" spans="1:7" x14ac:dyDescent="0.2">
      <c r="A944">
        <v>19</v>
      </c>
      <c r="B944" s="7">
        <v>43897</v>
      </c>
      <c r="C944" t="s">
        <v>337</v>
      </c>
      <c r="D944" t="s">
        <v>152</v>
      </c>
      <c r="E944" t="s">
        <v>310</v>
      </c>
      <c r="F944" t="s">
        <v>51</v>
      </c>
      <c r="G944" t="s">
        <v>330</v>
      </c>
    </row>
    <row r="945" spans="1:7" x14ac:dyDescent="0.2">
      <c r="A945">
        <v>19</v>
      </c>
      <c r="B945" s="7">
        <v>43897</v>
      </c>
      <c r="C945" t="s">
        <v>334</v>
      </c>
      <c r="D945" t="s">
        <v>59</v>
      </c>
      <c r="E945" t="s">
        <v>335</v>
      </c>
      <c r="F945" t="s">
        <v>57</v>
      </c>
      <c r="G945" t="s">
        <v>312</v>
      </c>
    </row>
    <row r="946" spans="1:7" x14ac:dyDescent="0.2">
      <c r="A946">
        <v>19</v>
      </c>
      <c r="B946" s="7">
        <v>43897</v>
      </c>
      <c r="C946" t="s">
        <v>326</v>
      </c>
      <c r="D946" t="s">
        <v>37</v>
      </c>
      <c r="E946" t="s">
        <v>327</v>
      </c>
      <c r="F946" t="s">
        <v>119</v>
      </c>
      <c r="G946" t="s">
        <v>325</v>
      </c>
    </row>
    <row r="947" spans="1:7" x14ac:dyDescent="0.2">
      <c r="A947">
        <v>19</v>
      </c>
      <c r="B947" s="7">
        <v>43898</v>
      </c>
      <c r="C947" t="s">
        <v>305</v>
      </c>
      <c r="D947" t="s">
        <v>49</v>
      </c>
      <c r="E947" t="s">
        <v>306</v>
      </c>
      <c r="F947" t="s">
        <v>88</v>
      </c>
      <c r="G947" t="s">
        <v>298</v>
      </c>
    </row>
    <row r="948" spans="1:7" x14ac:dyDescent="0.2">
      <c r="A948">
        <v>19</v>
      </c>
      <c r="B948" s="7">
        <v>43898</v>
      </c>
      <c r="C948" t="s">
        <v>347</v>
      </c>
      <c r="D948" t="s">
        <v>44</v>
      </c>
      <c r="E948" t="s">
        <v>307</v>
      </c>
      <c r="F948" t="s">
        <v>73</v>
      </c>
      <c r="G948" t="s">
        <v>292</v>
      </c>
    </row>
    <row r="949" spans="1:7" x14ac:dyDescent="0.2">
      <c r="A949">
        <v>19</v>
      </c>
      <c r="B949" s="7">
        <v>43898</v>
      </c>
      <c r="C949" t="s">
        <v>293</v>
      </c>
      <c r="D949" t="s">
        <v>35</v>
      </c>
      <c r="E949" t="s">
        <v>294</v>
      </c>
      <c r="F949" t="s">
        <v>42</v>
      </c>
      <c r="G949" t="s">
        <v>295</v>
      </c>
    </row>
    <row r="950" spans="1:7" x14ac:dyDescent="0.2">
      <c r="A950">
        <v>19</v>
      </c>
      <c r="B950" s="7">
        <v>43898</v>
      </c>
      <c r="C950" t="s">
        <v>336</v>
      </c>
      <c r="D950" t="s">
        <v>47</v>
      </c>
      <c r="E950" t="s">
        <v>313</v>
      </c>
      <c r="F950" t="s">
        <v>94</v>
      </c>
      <c r="G950" t="s">
        <v>322</v>
      </c>
    </row>
    <row r="951" spans="1:7" x14ac:dyDescent="0.2">
      <c r="A951">
        <v>19</v>
      </c>
      <c r="B951" s="7">
        <v>43898</v>
      </c>
      <c r="C951" t="s">
        <v>323</v>
      </c>
      <c r="D951" t="s">
        <v>69</v>
      </c>
      <c r="E951" t="s">
        <v>324</v>
      </c>
      <c r="F951" t="s">
        <v>71</v>
      </c>
      <c r="G951" t="s">
        <v>333</v>
      </c>
    </row>
    <row r="952" spans="1:7" x14ac:dyDescent="0.2">
      <c r="A952">
        <v>19</v>
      </c>
      <c r="B952" s="7">
        <v>43898</v>
      </c>
      <c r="C952" t="s">
        <v>348</v>
      </c>
      <c r="D952" t="s">
        <v>64</v>
      </c>
      <c r="E952" t="s">
        <v>316</v>
      </c>
      <c r="F952" t="s">
        <v>53</v>
      </c>
      <c r="G952" t="s">
        <v>309</v>
      </c>
    </row>
    <row r="953" spans="1:7" x14ac:dyDescent="0.2">
      <c r="A953">
        <v>19</v>
      </c>
      <c r="B953" s="7">
        <v>43898</v>
      </c>
      <c r="C953" t="s">
        <v>314</v>
      </c>
      <c r="D953" t="s">
        <v>39</v>
      </c>
      <c r="E953" t="s">
        <v>315</v>
      </c>
      <c r="F953" t="s">
        <v>75</v>
      </c>
      <c r="G953" t="s">
        <v>300</v>
      </c>
    </row>
    <row r="954" spans="1:7" x14ac:dyDescent="0.2">
      <c r="A954">
        <v>19</v>
      </c>
      <c r="B954" s="7">
        <v>43898</v>
      </c>
      <c r="C954" t="s">
        <v>331</v>
      </c>
      <c r="D954" t="s">
        <v>33</v>
      </c>
      <c r="E954" t="s">
        <v>332</v>
      </c>
      <c r="F954" t="s">
        <v>78</v>
      </c>
      <c r="G954" t="s">
        <v>303</v>
      </c>
    </row>
    <row r="955" spans="1:7" x14ac:dyDescent="0.2">
      <c r="A955">
        <v>19</v>
      </c>
      <c r="B955" s="7">
        <v>43898</v>
      </c>
      <c r="C955" t="s">
        <v>345</v>
      </c>
      <c r="D955" t="s">
        <v>66</v>
      </c>
      <c r="E955" t="s">
        <v>304</v>
      </c>
      <c r="F955" t="s">
        <v>113</v>
      </c>
      <c r="G955" t="s">
        <v>318</v>
      </c>
    </row>
    <row r="956" spans="1:7" x14ac:dyDescent="0.2">
      <c r="A956">
        <v>19</v>
      </c>
      <c r="B956" s="7">
        <v>43898</v>
      </c>
      <c r="C956" t="s">
        <v>344</v>
      </c>
      <c r="D956" t="s">
        <v>106</v>
      </c>
      <c r="E956" t="s">
        <v>319</v>
      </c>
      <c r="F956" t="s">
        <v>55</v>
      </c>
      <c r="G956" t="s">
        <v>301</v>
      </c>
    </row>
    <row r="957" spans="1:7" x14ac:dyDescent="0.2">
      <c r="A957">
        <v>19</v>
      </c>
      <c r="B957" s="7">
        <v>43898</v>
      </c>
      <c r="C957" t="s">
        <v>341</v>
      </c>
      <c r="D957" t="s">
        <v>119</v>
      </c>
      <c r="E957" t="s">
        <v>325</v>
      </c>
      <c r="F957" t="s">
        <v>62</v>
      </c>
      <c r="G957" t="s">
        <v>291</v>
      </c>
    </row>
    <row r="958" spans="1:7" x14ac:dyDescent="0.2">
      <c r="A958">
        <v>19</v>
      </c>
      <c r="B958" s="7">
        <v>43899</v>
      </c>
      <c r="C958" t="s">
        <v>343</v>
      </c>
      <c r="D958" t="s">
        <v>51</v>
      </c>
      <c r="E958" t="s">
        <v>330</v>
      </c>
      <c r="F958" t="s">
        <v>96</v>
      </c>
      <c r="G958" t="s">
        <v>297</v>
      </c>
    </row>
    <row r="959" spans="1:7" x14ac:dyDescent="0.2">
      <c r="A959">
        <v>19</v>
      </c>
      <c r="B959" s="7">
        <v>43899</v>
      </c>
      <c r="C959" t="s">
        <v>340</v>
      </c>
      <c r="D959" t="s">
        <v>86</v>
      </c>
      <c r="E959" t="s">
        <v>328</v>
      </c>
      <c r="F959" t="s">
        <v>71</v>
      </c>
      <c r="G959" t="s">
        <v>333</v>
      </c>
    </row>
    <row r="960" spans="1:7" x14ac:dyDescent="0.2">
      <c r="A960">
        <v>19</v>
      </c>
      <c r="B960" s="7">
        <v>43899</v>
      </c>
      <c r="C960" t="s">
        <v>320</v>
      </c>
      <c r="D960" t="s">
        <v>81</v>
      </c>
      <c r="E960" t="s">
        <v>321</v>
      </c>
      <c r="F960" t="s">
        <v>62</v>
      </c>
      <c r="G960" t="s">
        <v>291</v>
      </c>
    </row>
    <row r="961" spans="1:7" x14ac:dyDescent="0.2">
      <c r="A961">
        <v>19</v>
      </c>
      <c r="B961" s="7">
        <v>43900</v>
      </c>
      <c r="C961" t="s">
        <v>299</v>
      </c>
      <c r="D961" t="s">
        <v>75</v>
      </c>
      <c r="E961" t="s">
        <v>300</v>
      </c>
      <c r="F961" t="s">
        <v>47</v>
      </c>
      <c r="G961" t="s">
        <v>313</v>
      </c>
    </row>
    <row r="962" spans="1:7" x14ac:dyDescent="0.2">
      <c r="A962">
        <v>19</v>
      </c>
      <c r="B962" s="7">
        <v>43900</v>
      </c>
      <c r="C962" t="s">
        <v>348</v>
      </c>
      <c r="D962" t="s">
        <v>64</v>
      </c>
      <c r="E962" t="s">
        <v>316</v>
      </c>
      <c r="F962" t="s">
        <v>106</v>
      </c>
      <c r="G962" t="s">
        <v>319</v>
      </c>
    </row>
    <row r="963" spans="1:7" x14ac:dyDescent="0.2">
      <c r="A963">
        <v>19</v>
      </c>
      <c r="B963" s="7">
        <v>43900</v>
      </c>
      <c r="C963" t="s">
        <v>346</v>
      </c>
      <c r="D963" t="s">
        <v>88</v>
      </c>
      <c r="E963" t="s">
        <v>298</v>
      </c>
      <c r="F963" t="s">
        <v>66</v>
      </c>
      <c r="G963" t="s">
        <v>304</v>
      </c>
    </row>
    <row r="964" spans="1:7" x14ac:dyDescent="0.2">
      <c r="A964">
        <v>19</v>
      </c>
      <c r="B964" s="7">
        <v>43900</v>
      </c>
      <c r="C964" t="s">
        <v>331</v>
      </c>
      <c r="D964" t="s">
        <v>33</v>
      </c>
      <c r="E964" t="s">
        <v>332</v>
      </c>
      <c r="F964" t="s">
        <v>44</v>
      </c>
      <c r="G964" t="s">
        <v>307</v>
      </c>
    </row>
    <row r="965" spans="1:7" x14ac:dyDescent="0.2">
      <c r="A965">
        <v>19</v>
      </c>
      <c r="B965" s="7">
        <v>43900</v>
      </c>
      <c r="C965" t="s">
        <v>337</v>
      </c>
      <c r="D965" t="s">
        <v>152</v>
      </c>
      <c r="E965" t="s">
        <v>310</v>
      </c>
      <c r="F965" t="s">
        <v>78</v>
      </c>
      <c r="G965" t="s">
        <v>303</v>
      </c>
    </row>
    <row r="966" spans="1:7" x14ac:dyDescent="0.2">
      <c r="A966">
        <v>19</v>
      </c>
      <c r="B966" s="7">
        <v>43900</v>
      </c>
      <c r="C966" t="s">
        <v>317</v>
      </c>
      <c r="D966" t="s">
        <v>113</v>
      </c>
      <c r="E966" t="s">
        <v>318</v>
      </c>
      <c r="F966" t="s">
        <v>39</v>
      </c>
      <c r="G966" t="s">
        <v>315</v>
      </c>
    </row>
    <row r="967" spans="1:7" x14ac:dyDescent="0.2">
      <c r="A967">
        <v>19</v>
      </c>
      <c r="B967" s="7">
        <v>43900</v>
      </c>
      <c r="C967" t="s">
        <v>326</v>
      </c>
      <c r="D967" t="s">
        <v>37</v>
      </c>
      <c r="E967" t="s">
        <v>327</v>
      </c>
      <c r="F967" t="s">
        <v>69</v>
      </c>
      <c r="G967" t="s">
        <v>324</v>
      </c>
    </row>
    <row r="968" spans="1:7" x14ac:dyDescent="0.2">
      <c r="A968">
        <v>19</v>
      </c>
      <c r="B968" s="7">
        <v>43900</v>
      </c>
      <c r="C968" t="s">
        <v>334</v>
      </c>
      <c r="D968" t="s">
        <v>59</v>
      </c>
      <c r="E968" t="s">
        <v>335</v>
      </c>
      <c r="F968" t="s">
        <v>35</v>
      </c>
      <c r="G968" t="s">
        <v>294</v>
      </c>
    </row>
    <row r="969" spans="1:7" x14ac:dyDescent="0.2">
      <c r="A969">
        <v>19</v>
      </c>
      <c r="B969" s="7">
        <v>43900</v>
      </c>
      <c r="C969" t="s">
        <v>293</v>
      </c>
      <c r="D969" t="s">
        <v>42</v>
      </c>
      <c r="E969" t="s">
        <v>295</v>
      </c>
      <c r="F969" t="s">
        <v>49</v>
      </c>
      <c r="G969" t="s">
        <v>306</v>
      </c>
    </row>
    <row r="970" spans="1:7" x14ac:dyDescent="0.2">
      <c r="A970">
        <v>19</v>
      </c>
      <c r="B970" s="7">
        <v>43901</v>
      </c>
      <c r="C970" t="s">
        <v>343</v>
      </c>
      <c r="D970" t="s">
        <v>51</v>
      </c>
      <c r="E970" t="s">
        <v>330</v>
      </c>
      <c r="F970" t="s">
        <v>106</v>
      </c>
      <c r="G970" t="s">
        <v>319</v>
      </c>
    </row>
    <row r="971" spans="1:7" x14ac:dyDescent="0.2">
      <c r="A971">
        <v>19</v>
      </c>
      <c r="B971" s="7">
        <v>43901</v>
      </c>
      <c r="C971" t="s">
        <v>308</v>
      </c>
      <c r="D971" t="s">
        <v>53</v>
      </c>
      <c r="E971" t="s">
        <v>309</v>
      </c>
      <c r="F971" t="s">
        <v>96</v>
      </c>
      <c r="G971" t="s">
        <v>297</v>
      </c>
    </row>
    <row r="972" spans="1:7" x14ac:dyDescent="0.2">
      <c r="A972">
        <v>19</v>
      </c>
      <c r="B972" s="7">
        <v>43901</v>
      </c>
      <c r="C972" t="s">
        <v>311</v>
      </c>
      <c r="D972" t="s">
        <v>57</v>
      </c>
      <c r="E972" t="s">
        <v>312</v>
      </c>
      <c r="F972" t="s">
        <v>55</v>
      </c>
      <c r="G972" t="s">
        <v>301</v>
      </c>
    </row>
    <row r="973" spans="1:7" x14ac:dyDescent="0.2">
      <c r="A973">
        <v>19</v>
      </c>
      <c r="B973" s="7">
        <v>43901</v>
      </c>
      <c r="C973" t="s">
        <v>339</v>
      </c>
      <c r="D973" t="s">
        <v>94</v>
      </c>
      <c r="E973" t="s">
        <v>322</v>
      </c>
      <c r="F973" t="s">
        <v>81</v>
      </c>
      <c r="G973" t="s">
        <v>321</v>
      </c>
    </row>
    <row r="974" spans="1:7" x14ac:dyDescent="0.2">
      <c r="A974">
        <v>19</v>
      </c>
      <c r="B974" s="7">
        <v>43901</v>
      </c>
      <c r="C974" t="s">
        <v>314</v>
      </c>
      <c r="D974" t="s">
        <v>39</v>
      </c>
      <c r="E974" t="s">
        <v>315</v>
      </c>
      <c r="F974" t="s">
        <v>86</v>
      </c>
      <c r="G974" t="s">
        <v>328</v>
      </c>
    </row>
    <row r="975" spans="1:7" x14ac:dyDescent="0.2">
      <c r="A975">
        <v>19</v>
      </c>
      <c r="B975" s="7">
        <v>43901</v>
      </c>
      <c r="C975" t="s">
        <v>341</v>
      </c>
      <c r="D975" t="s">
        <v>119</v>
      </c>
      <c r="E975" t="s">
        <v>325</v>
      </c>
      <c r="F975" t="s">
        <v>73</v>
      </c>
      <c r="G975" t="s">
        <v>292</v>
      </c>
    </row>
    <row r="976" spans="1:7" x14ac:dyDescent="0.2">
      <c r="A976">
        <v>19</v>
      </c>
      <c r="B976" s="7">
        <v>43902</v>
      </c>
      <c r="C976" t="s">
        <v>302</v>
      </c>
      <c r="D976" t="s">
        <v>78</v>
      </c>
      <c r="E976" t="s">
        <v>303</v>
      </c>
      <c r="F976" t="s">
        <v>88</v>
      </c>
      <c r="G976" t="s">
        <v>298</v>
      </c>
    </row>
    <row r="977" spans="1:7" x14ac:dyDescent="0.2">
      <c r="A977">
        <v>20</v>
      </c>
      <c r="B977" s="7">
        <v>43902</v>
      </c>
      <c r="C977" t="s">
        <v>342</v>
      </c>
      <c r="D977" t="s">
        <v>71</v>
      </c>
      <c r="E977" t="s">
        <v>333</v>
      </c>
      <c r="F977" t="s">
        <v>47</v>
      </c>
      <c r="G977" t="s">
        <v>313</v>
      </c>
    </row>
    <row r="978" spans="1:7" x14ac:dyDescent="0.2">
      <c r="A978">
        <v>20</v>
      </c>
      <c r="B978" s="7">
        <v>43902</v>
      </c>
      <c r="C978" t="s">
        <v>326</v>
      </c>
      <c r="D978" t="s">
        <v>37</v>
      </c>
      <c r="E978" t="s">
        <v>327</v>
      </c>
      <c r="F978" t="s">
        <v>152</v>
      </c>
      <c r="G978" t="s">
        <v>310</v>
      </c>
    </row>
    <row r="979" spans="1:7" x14ac:dyDescent="0.2">
      <c r="A979">
        <v>20</v>
      </c>
      <c r="B979" s="7">
        <v>43902</v>
      </c>
      <c r="C979" t="s">
        <v>334</v>
      </c>
      <c r="D979" t="s">
        <v>59</v>
      </c>
      <c r="E979" t="s">
        <v>335</v>
      </c>
      <c r="F979" t="s">
        <v>49</v>
      </c>
      <c r="G979" t="s">
        <v>306</v>
      </c>
    </row>
    <row r="980" spans="1:7" x14ac:dyDescent="0.2">
      <c r="A980">
        <v>20</v>
      </c>
      <c r="B980" s="7">
        <v>43902</v>
      </c>
      <c r="C980" t="s">
        <v>293</v>
      </c>
      <c r="D980" t="s">
        <v>42</v>
      </c>
      <c r="E980" t="s">
        <v>295</v>
      </c>
      <c r="F980" t="s">
        <v>33</v>
      </c>
      <c r="G980" t="s">
        <v>332</v>
      </c>
    </row>
    <row r="981" spans="1:7" x14ac:dyDescent="0.2">
      <c r="A981">
        <v>20</v>
      </c>
      <c r="B981" s="7">
        <v>43903</v>
      </c>
      <c r="C981" t="s">
        <v>296</v>
      </c>
      <c r="D981" t="s">
        <v>96</v>
      </c>
      <c r="E981" t="s">
        <v>297</v>
      </c>
      <c r="F981" t="s">
        <v>66</v>
      </c>
      <c r="G981" t="s">
        <v>304</v>
      </c>
    </row>
    <row r="982" spans="1:7" x14ac:dyDescent="0.2">
      <c r="A982">
        <v>20</v>
      </c>
      <c r="B982" s="7">
        <v>43903</v>
      </c>
      <c r="C982" t="s">
        <v>336</v>
      </c>
      <c r="D982" t="s">
        <v>47</v>
      </c>
      <c r="E982" t="s">
        <v>313</v>
      </c>
      <c r="F982" t="s">
        <v>64</v>
      </c>
      <c r="G982" t="s">
        <v>316</v>
      </c>
    </row>
    <row r="983" spans="1:7" x14ac:dyDescent="0.2">
      <c r="A983">
        <v>20</v>
      </c>
      <c r="B983" s="7">
        <v>43903</v>
      </c>
      <c r="C983" t="s">
        <v>308</v>
      </c>
      <c r="D983" t="s">
        <v>53</v>
      </c>
      <c r="E983" t="s">
        <v>309</v>
      </c>
      <c r="F983" t="s">
        <v>106</v>
      </c>
      <c r="G983" t="s">
        <v>319</v>
      </c>
    </row>
    <row r="984" spans="1:7" x14ac:dyDescent="0.2">
      <c r="A984">
        <v>20</v>
      </c>
      <c r="B984" s="7">
        <v>43903</v>
      </c>
      <c r="C984" t="s">
        <v>339</v>
      </c>
      <c r="D984" t="s">
        <v>94</v>
      </c>
      <c r="E984" t="s">
        <v>322</v>
      </c>
      <c r="F984" t="s">
        <v>44</v>
      </c>
      <c r="G984" t="s">
        <v>307</v>
      </c>
    </row>
    <row r="985" spans="1:7" x14ac:dyDescent="0.2">
      <c r="A985">
        <v>20</v>
      </c>
      <c r="B985" s="7">
        <v>43903</v>
      </c>
      <c r="C985" t="s">
        <v>317</v>
      </c>
      <c r="D985" t="s">
        <v>113</v>
      </c>
      <c r="E985" t="s">
        <v>318</v>
      </c>
      <c r="F985" t="s">
        <v>86</v>
      </c>
      <c r="G985" t="s">
        <v>328</v>
      </c>
    </row>
    <row r="986" spans="1:7" x14ac:dyDescent="0.2">
      <c r="A986">
        <v>20</v>
      </c>
      <c r="B986" s="7">
        <v>43903</v>
      </c>
      <c r="C986" t="s">
        <v>320</v>
      </c>
      <c r="D986" t="s">
        <v>81</v>
      </c>
      <c r="E986" t="s">
        <v>321</v>
      </c>
      <c r="F986" t="s">
        <v>73</v>
      </c>
      <c r="G986" t="s">
        <v>292</v>
      </c>
    </row>
    <row r="987" spans="1:7" x14ac:dyDescent="0.2">
      <c r="A987">
        <v>20</v>
      </c>
      <c r="B987" s="7">
        <v>43903</v>
      </c>
      <c r="C987" t="s">
        <v>293</v>
      </c>
      <c r="D987" t="s">
        <v>35</v>
      </c>
      <c r="E987" t="s">
        <v>294</v>
      </c>
      <c r="F987" t="s">
        <v>49</v>
      </c>
      <c r="G987" t="s">
        <v>306</v>
      </c>
    </row>
    <row r="988" spans="1:7" x14ac:dyDescent="0.2">
      <c r="A988">
        <v>20</v>
      </c>
      <c r="B988" s="7">
        <v>43904</v>
      </c>
      <c r="C988" t="s">
        <v>314</v>
      </c>
      <c r="D988" t="s">
        <v>39</v>
      </c>
      <c r="E988" t="s">
        <v>315</v>
      </c>
      <c r="F988" t="s">
        <v>69</v>
      </c>
      <c r="G988" t="s">
        <v>324</v>
      </c>
    </row>
    <row r="989" spans="1:7" x14ac:dyDescent="0.2">
      <c r="A989">
        <v>20</v>
      </c>
      <c r="B989" s="7">
        <v>43904</v>
      </c>
      <c r="C989" t="s">
        <v>343</v>
      </c>
      <c r="D989" t="s">
        <v>51</v>
      </c>
      <c r="E989" t="s">
        <v>330</v>
      </c>
      <c r="F989" t="s">
        <v>66</v>
      </c>
      <c r="G989" t="s">
        <v>304</v>
      </c>
    </row>
    <row r="990" spans="1:7" x14ac:dyDescent="0.2">
      <c r="A990">
        <v>20</v>
      </c>
      <c r="B990" s="7">
        <v>43904</v>
      </c>
      <c r="C990" t="s">
        <v>311</v>
      </c>
      <c r="D990" t="s">
        <v>57</v>
      </c>
      <c r="E990" t="s">
        <v>312</v>
      </c>
      <c r="F990" t="s">
        <v>75</v>
      </c>
      <c r="G990" t="s">
        <v>300</v>
      </c>
    </row>
    <row r="991" spans="1:7" x14ac:dyDescent="0.2">
      <c r="A991">
        <v>20</v>
      </c>
      <c r="B991" s="7">
        <v>43904</v>
      </c>
      <c r="C991" t="s">
        <v>290</v>
      </c>
      <c r="D991" t="s">
        <v>62</v>
      </c>
      <c r="E991" t="s">
        <v>291</v>
      </c>
      <c r="F991" t="s">
        <v>55</v>
      </c>
      <c r="G991" t="s">
        <v>301</v>
      </c>
    </row>
    <row r="992" spans="1:7" x14ac:dyDescent="0.2">
      <c r="A992">
        <v>20</v>
      </c>
      <c r="B992" s="7">
        <v>43904</v>
      </c>
      <c r="C992" t="s">
        <v>308</v>
      </c>
      <c r="D992" t="s">
        <v>53</v>
      </c>
      <c r="E992" t="s">
        <v>309</v>
      </c>
      <c r="F992" t="s">
        <v>88</v>
      </c>
      <c r="G992" t="s">
        <v>298</v>
      </c>
    </row>
    <row r="993" spans="1:7" x14ac:dyDescent="0.2">
      <c r="A993">
        <v>20</v>
      </c>
      <c r="B993" s="7">
        <v>43904</v>
      </c>
      <c r="C993" t="s">
        <v>342</v>
      </c>
      <c r="D993" t="s">
        <v>71</v>
      </c>
      <c r="E993" t="s">
        <v>333</v>
      </c>
      <c r="F993" t="s">
        <v>59</v>
      </c>
      <c r="G993" t="s">
        <v>335</v>
      </c>
    </row>
    <row r="994" spans="1:7" x14ac:dyDescent="0.2">
      <c r="A994">
        <v>20</v>
      </c>
      <c r="B994" s="7">
        <v>43904</v>
      </c>
      <c r="C994" t="s">
        <v>317</v>
      </c>
      <c r="D994" t="s">
        <v>113</v>
      </c>
      <c r="E994" t="s">
        <v>318</v>
      </c>
      <c r="F994" t="s">
        <v>44</v>
      </c>
      <c r="G994" t="s">
        <v>307</v>
      </c>
    </row>
    <row r="995" spans="1:7" x14ac:dyDescent="0.2">
      <c r="A995">
        <v>20</v>
      </c>
      <c r="B995" s="7">
        <v>43904</v>
      </c>
      <c r="C995" t="s">
        <v>320</v>
      </c>
      <c r="D995" t="s">
        <v>81</v>
      </c>
      <c r="E995" t="s">
        <v>321</v>
      </c>
      <c r="F995" t="s">
        <v>152</v>
      </c>
      <c r="G995" t="s">
        <v>310</v>
      </c>
    </row>
    <row r="996" spans="1:7" x14ac:dyDescent="0.2">
      <c r="A996">
        <v>20</v>
      </c>
      <c r="B996" s="7">
        <v>43904</v>
      </c>
      <c r="C996" t="s">
        <v>293</v>
      </c>
      <c r="D996" t="s">
        <v>35</v>
      </c>
      <c r="E996" t="s">
        <v>294</v>
      </c>
      <c r="F996" t="s">
        <v>73</v>
      </c>
      <c r="G996" t="s">
        <v>292</v>
      </c>
    </row>
    <row r="997" spans="1:7" x14ac:dyDescent="0.2">
      <c r="A997">
        <v>20</v>
      </c>
      <c r="B997" s="7">
        <v>43905</v>
      </c>
      <c r="C997" t="s">
        <v>326</v>
      </c>
      <c r="D997" t="s">
        <v>37</v>
      </c>
      <c r="E997" t="s">
        <v>327</v>
      </c>
      <c r="F997" t="s">
        <v>33</v>
      </c>
      <c r="G997" t="s">
        <v>332</v>
      </c>
    </row>
    <row r="998" spans="1:7" x14ac:dyDescent="0.2">
      <c r="A998">
        <v>20</v>
      </c>
      <c r="B998" s="7">
        <v>43905</v>
      </c>
      <c r="C998" t="s">
        <v>302</v>
      </c>
      <c r="D998" t="s">
        <v>78</v>
      </c>
      <c r="E998" t="s">
        <v>303</v>
      </c>
      <c r="F998" t="s">
        <v>96</v>
      </c>
      <c r="G998" t="s">
        <v>297</v>
      </c>
    </row>
    <row r="999" spans="1:7" x14ac:dyDescent="0.2">
      <c r="A999">
        <v>20</v>
      </c>
      <c r="B999" s="7">
        <v>43905</v>
      </c>
      <c r="C999" t="s">
        <v>348</v>
      </c>
      <c r="D999" t="s">
        <v>64</v>
      </c>
      <c r="E999" t="s">
        <v>316</v>
      </c>
      <c r="F999" t="s">
        <v>94</v>
      </c>
      <c r="G999" t="s">
        <v>322</v>
      </c>
    </row>
    <row r="1000" spans="1:7" x14ac:dyDescent="0.2">
      <c r="A1000">
        <v>20</v>
      </c>
      <c r="B1000" s="7">
        <v>43905</v>
      </c>
      <c r="C1000" t="s">
        <v>346</v>
      </c>
      <c r="D1000" t="s">
        <v>88</v>
      </c>
      <c r="E1000" t="s">
        <v>298</v>
      </c>
      <c r="F1000" t="s">
        <v>47</v>
      </c>
      <c r="G1000" t="s">
        <v>313</v>
      </c>
    </row>
    <row r="1001" spans="1:7" x14ac:dyDescent="0.2">
      <c r="A1001">
        <v>20</v>
      </c>
      <c r="B1001" s="7">
        <v>43905</v>
      </c>
      <c r="C1001" t="s">
        <v>293</v>
      </c>
      <c r="D1001" t="s">
        <v>42</v>
      </c>
      <c r="E1001" t="s">
        <v>295</v>
      </c>
      <c r="F1001" t="s">
        <v>86</v>
      </c>
      <c r="G1001" t="s">
        <v>328</v>
      </c>
    </row>
    <row r="1002" spans="1:7" x14ac:dyDescent="0.2">
      <c r="A1002">
        <v>20</v>
      </c>
      <c r="B1002" s="7">
        <v>43905</v>
      </c>
      <c r="C1002" t="s">
        <v>341</v>
      </c>
      <c r="D1002" t="s">
        <v>119</v>
      </c>
      <c r="E1002" t="s">
        <v>325</v>
      </c>
      <c r="F1002" t="s">
        <v>49</v>
      </c>
      <c r="G1002" t="s">
        <v>306</v>
      </c>
    </row>
    <row r="1003" spans="1:7" x14ac:dyDescent="0.2">
      <c r="A1003">
        <v>20</v>
      </c>
      <c r="B1003" s="7">
        <v>43906</v>
      </c>
      <c r="C1003" t="s">
        <v>311</v>
      </c>
      <c r="D1003" t="s">
        <v>57</v>
      </c>
      <c r="E1003" t="s">
        <v>312</v>
      </c>
      <c r="F1003" t="s">
        <v>64</v>
      </c>
      <c r="G1003" t="s">
        <v>316</v>
      </c>
    </row>
    <row r="1004" spans="1:7" x14ac:dyDescent="0.2">
      <c r="A1004">
        <v>20</v>
      </c>
      <c r="B1004" s="7">
        <v>43906</v>
      </c>
      <c r="C1004" t="s">
        <v>290</v>
      </c>
      <c r="D1004" t="s">
        <v>62</v>
      </c>
      <c r="E1004" t="s">
        <v>291</v>
      </c>
      <c r="F1004" t="s">
        <v>59</v>
      </c>
      <c r="G1004" t="s">
        <v>335</v>
      </c>
    </row>
    <row r="1005" spans="1:7" x14ac:dyDescent="0.2">
      <c r="A1005">
        <v>20</v>
      </c>
      <c r="B1005" s="7">
        <v>43906</v>
      </c>
      <c r="C1005" t="s">
        <v>342</v>
      </c>
      <c r="D1005" t="s">
        <v>71</v>
      </c>
      <c r="E1005" t="s">
        <v>333</v>
      </c>
      <c r="F1005" t="s">
        <v>53</v>
      </c>
      <c r="G1005" t="s">
        <v>309</v>
      </c>
    </row>
    <row r="1006" spans="1:7" x14ac:dyDescent="0.2">
      <c r="A1006">
        <v>20</v>
      </c>
      <c r="B1006" s="7">
        <v>43906</v>
      </c>
      <c r="C1006" t="s">
        <v>338</v>
      </c>
      <c r="D1006" t="s">
        <v>73</v>
      </c>
      <c r="E1006" t="s">
        <v>292</v>
      </c>
      <c r="F1006" t="s">
        <v>51</v>
      </c>
      <c r="G1006" t="s">
        <v>330</v>
      </c>
    </row>
    <row r="1007" spans="1:7" x14ac:dyDescent="0.2">
      <c r="A1007">
        <v>20</v>
      </c>
      <c r="B1007" s="7">
        <v>43906</v>
      </c>
      <c r="C1007" t="s">
        <v>317</v>
      </c>
      <c r="D1007" t="s">
        <v>113</v>
      </c>
      <c r="E1007" t="s">
        <v>318</v>
      </c>
      <c r="F1007" t="s">
        <v>152</v>
      </c>
      <c r="G1007" t="s">
        <v>310</v>
      </c>
    </row>
    <row r="1008" spans="1:7" x14ac:dyDescent="0.2">
      <c r="A1008">
        <v>20</v>
      </c>
      <c r="B1008" s="7">
        <v>43906</v>
      </c>
      <c r="C1008" t="s">
        <v>320</v>
      </c>
      <c r="D1008" t="s">
        <v>81</v>
      </c>
      <c r="E1008" t="s">
        <v>321</v>
      </c>
      <c r="F1008" t="s">
        <v>42</v>
      </c>
      <c r="G1008" t="s">
        <v>295</v>
      </c>
    </row>
    <row r="1009" spans="1:7" x14ac:dyDescent="0.2">
      <c r="A1009">
        <v>20</v>
      </c>
      <c r="B1009" s="7">
        <v>43906</v>
      </c>
      <c r="C1009" t="s">
        <v>293</v>
      </c>
      <c r="D1009" t="s">
        <v>35</v>
      </c>
      <c r="E1009" t="s">
        <v>294</v>
      </c>
      <c r="F1009" t="s">
        <v>39</v>
      </c>
      <c r="G1009" t="s">
        <v>315</v>
      </c>
    </row>
    <row r="1010" spans="1:7" x14ac:dyDescent="0.2">
      <c r="A1010">
        <v>20</v>
      </c>
      <c r="B1010" s="7">
        <v>43907</v>
      </c>
      <c r="C1010" t="s">
        <v>329</v>
      </c>
      <c r="D1010" t="s">
        <v>55</v>
      </c>
      <c r="E1010" t="s">
        <v>301</v>
      </c>
      <c r="F1010" t="s">
        <v>78</v>
      </c>
      <c r="G1010" t="s">
        <v>303</v>
      </c>
    </row>
    <row r="1011" spans="1:7" x14ac:dyDescent="0.2">
      <c r="A1011">
        <v>20</v>
      </c>
      <c r="B1011" s="7">
        <v>43907</v>
      </c>
      <c r="C1011" t="s">
        <v>344</v>
      </c>
      <c r="D1011" t="s">
        <v>106</v>
      </c>
      <c r="E1011" t="s">
        <v>319</v>
      </c>
      <c r="F1011" t="s">
        <v>96</v>
      </c>
      <c r="G1011" t="s">
        <v>297</v>
      </c>
    </row>
    <row r="1012" spans="1:7" x14ac:dyDescent="0.2">
      <c r="A1012">
        <v>20</v>
      </c>
      <c r="B1012" s="7">
        <v>43907</v>
      </c>
      <c r="C1012" t="s">
        <v>331</v>
      </c>
      <c r="D1012" t="s">
        <v>33</v>
      </c>
      <c r="E1012" t="s">
        <v>332</v>
      </c>
      <c r="F1012" t="s">
        <v>66</v>
      </c>
      <c r="G1012" t="s">
        <v>304</v>
      </c>
    </row>
    <row r="1013" spans="1:7" x14ac:dyDescent="0.2">
      <c r="A1013">
        <v>20</v>
      </c>
      <c r="B1013" s="7">
        <v>43907</v>
      </c>
      <c r="C1013" t="s">
        <v>337</v>
      </c>
      <c r="D1013" t="s">
        <v>152</v>
      </c>
      <c r="E1013" t="s">
        <v>310</v>
      </c>
      <c r="F1013" t="s">
        <v>94</v>
      </c>
      <c r="G1013" t="s">
        <v>322</v>
      </c>
    </row>
    <row r="1014" spans="1:7" x14ac:dyDescent="0.2">
      <c r="A1014">
        <v>20</v>
      </c>
      <c r="B1014" s="7">
        <v>43907</v>
      </c>
      <c r="C1014" t="s">
        <v>326</v>
      </c>
      <c r="D1014" t="s">
        <v>37</v>
      </c>
      <c r="E1014" t="s">
        <v>327</v>
      </c>
      <c r="F1014" t="s">
        <v>44</v>
      </c>
      <c r="G1014" t="s">
        <v>307</v>
      </c>
    </row>
    <row r="1015" spans="1:7" x14ac:dyDescent="0.2">
      <c r="A1015">
        <v>20</v>
      </c>
      <c r="B1015" s="7">
        <v>43907</v>
      </c>
      <c r="C1015" t="s">
        <v>341</v>
      </c>
      <c r="D1015" t="s">
        <v>119</v>
      </c>
      <c r="E1015" t="s">
        <v>325</v>
      </c>
      <c r="F1015" t="s">
        <v>39</v>
      </c>
      <c r="G1015" t="s">
        <v>315</v>
      </c>
    </row>
    <row r="1016" spans="1:7" x14ac:dyDescent="0.2">
      <c r="A1016">
        <v>20</v>
      </c>
      <c r="B1016" s="7">
        <v>43908</v>
      </c>
      <c r="C1016" t="s">
        <v>311</v>
      </c>
      <c r="D1016" t="s">
        <v>57</v>
      </c>
      <c r="E1016" t="s">
        <v>312</v>
      </c>
      <c r="F1016" t="s">
        <v>62</v>
      </c>
      <c r="G1016" t="s">
        <v>291</v>
      </c>
    </row>
    <row r="1017" spans="1:7" x14ac:dyDescent="0.2">
      <c r="A1017">
        <v>20</v>
      </c>
      <c r="B1017" s="7">
        <v>43908</v>
      </c>
      <c r="C1017" t="s">
        <v>343</v>
      </c>
      <c r="D1017" t="s">
        <v>51</v>
      </c>
      <c r="E1017" t="s">
        <v>330</v>
      </c>
      <c r="F1017" t="s">
        <v>94</v>
      </c>
      <c r="G1017" t="s">
        <v>322</v>
      </c>
    </row>
    <row r="1018" spans="1:7" x14ac:dyDescent="0.2">
      <c r="A1018">
        <v>20</v>
      </c>
      <c r="B1018" s="7">
        <v>43908</v>
      </c>
      <c r="C1018" t="s">
        <v>336</v>
      </c>
      <c r="D1018" t="s">
        <v>47</v>
      </c>
      <c r="E1018" t="s">
        <v>313</v>
      </c>
      <c r="F1018" t="s">
        <v>106</v>
      </c>
      <c r="G1018" t="s">
        <v>319</v>
      </c>
    </row>
    <row r="1019" spans="1:7" x14ac:dyDescent="0.2">
      <c r="A1019">
        <v>20</v>
      </c>
      <c r="B1019" s="7">
        <v>43908</v>
      </c>
      <c r="C1019" t="s">
        <v>305</v>
      </c>
      <c r="D1019" t="s">
        <v>49</v>
      </c>
      <c r="E1019" t="s">
        <v>306</v>
      </c>
      <c r="F1019" t="s">
        <v>64</v>
      </c>
      <c r="G1019" t="s">
        <v>316</v>
      </c>
    </row>
    <row r="1020" spans="1:7" x14ac:dyDescent="0.2">
      <c r="A1020">
        <v>20</v>
      </c>
      <c r="B1020" s="7">
        <v>43908</v>
      </c>
      <c r="C1020" t="s">
        <v>299</v>
      </c>
      <c r="D1020" t="s">
        <v>75</v>
      </c>
      <c r="E1020" t="s">
        <v>300</v>
      </c>
      <c r="F1020" t="s">
        <v>59</v>
      </c>
      <c r="G1020" t="s">
        <v>335</v>
      </c>
    </row>
    <row r="1021" spans="1:7" x14ac:dyDescent="0.2">
      <c r="A1021">
        <v>20</v>
      </c>
      <c r="B1021" s="7">
        <v>43908</v>
      </c>
      <c r="C1021" t="s">
        <v>346</v>
      </c>
      <c r="D1021" t="s">
        <v>88</v>
      </c>
      <c r="E1021" t="s">
        <v>298</v>
      </c>
      <c r="F1021" t="s">
        <v>53</v>
      </c>
      <c r="G1021" t="s">
        <v>309</v>
      </c>
    </row>
    <row r="1022" spans="1:7" x14ac:dyDescent="0.2">
      <c r="A1022">
        <v>20</v>
      </c>
      <c r="B1022" s="7">
        <v>43908</v>
      </c>
      <c r="C1022" t="s">
        <v>338</v>
      </c>
      <c r="D1022" t="s">
        <v>73</v>
      </c>
      <c r="E1022" t="s">
        <v>292</v>
      </c>
      <c r="F1022" t="s">
        <v>113</v>
      </c>
      <c r="G1022" t="s">
        <v>318</v>
      </c>
    </row>
    <row r="1023" spans="1:7" x14ac:dyDescent="0.2">
      <c r="A1023">
        <v>20</v>
      </c>
      <c r="B1023" s="7">
        <v>43908</v>
      </c>
      <c r="C1023" t="s">
        <v>340</v>
      </c>
      <c r="D1023" t="s">
        <v>86</v>
      </c>
      <c r="E1023" t="s">
        <v>328</v>
      </c>
      <c r="F1023" t="s">
        <v>35</v>
      </c>
      <c r="G1023" t="s">
        <v>294</v>
      </c>
    </row>
    <row r="1024" spans="1:7" x14ac:dyDescent="0.2">
      <c r="A1024">
        <v>20</v>
      </c>
      <c r="B1024" s="7">
        <v>43908</v>
      </c>
      <c r="C1024" t="s">
        <v>293</v>
      </c>
      <c r="D1024" t="s">
        <v>42</v>
      </c>
      <c r="E1024" t="s">
        <v>295</v>
      </c>
      <c r="F1024" t="s">
        <v>81</v>
      </c>
      <c r="G1024" t="s">
        <v>321</v>
      </c>
    </row>
    <row r="1025" spans="1:7" x14ac:dyDescent="0.2">
      <c r="A1025">
        <v>20</v>
      </c>
      <c r="B1025" s="7">
        <v>43908</v>
      </c>
      <c r="C1025" t="s">
        <v>323</v>
      </c>
      <c r="D1025" t="s">
        <v>69</v>
      </c>
      <c r="E1025" t="s">
        <v>324</v>
      </c>
      <c r="F1025" t="s">
        <v>44</v>
      </c>
      <c r="G1025" t="s">
        <v>307</v>
      </c>
    </row>
    <row r="1026" spans="1:7" x14ac:dyDescent="0.2">
      <c r="A1026">
        <v>20</v>
      </c>
      <c r="B1026" s="7">
        <v>43909</v>
      </c>
      <c r="C1026" t="s">
        <v>296</v>
      </c>
      <c r="D1026" t="s">
        <v>96</v>
      </c>
      <c r="E1026" t="s">
        <v>297</v>
      </c>
      <c r="F1026" t="s">
        <v>57</v>
      </c>
      <c r="G1026" t="s">
        <v>312</v>
      </c>
    </row>
    <row r="1027" spans="1:7" x14ac:dyDescent="0.2">
      <c r="A1027">
        <v>20</v>
      </c>
      <c r="B1027" s="7">
        <v>43909</v>
      </c>
      <c r="C1027" t="s">
        <v>302</v>
      </c>
      <c r="D1027" t="s">
        <v>78</v>
      </c>
      <c r="E1027" t="s">
        <v>303</v>
      </c>
      <c r="F1027" t="s">
        <v>66</v>
      </c>
      <c r="G1027" t="s">
        <v>304</v>
      </c>
    </row>
    <row r="1028" spans="1:7" x14ac:dyDescent="0.2">
      <c r="A1028">
        <v>21</v>
      </c>
      <c r="B1028" s="7">
        <v>43909</v>
      </c>
      <c r="C1028" t="s">
        <v>331</v>
      </c>
      <c r="D1028" t="s">
        <v>33</v>
      </c>
      <c r="E1028" t="s">
        <v>332</v>
      </c>
      <c r="F1028" t="s">
        <v>119</v>
      </c>
      <c r="G1028" t="s">
        <v>325</v>
      </c>
    </row>
    <row r="1029" spans="1:7" x14ac:dyDescent="0.2">
      <c r="A1029">
        <v>21</v>
      </c>
      <c r="B1029" s="7">
        <v>43909</v>
      </c>
      <c r="C1029" t="s">
        <v>342</v>
      </c>
      <c r="D1029" t="s">
        <v>71</v>
      </c>
      <c r="E1029" t="s">
        <v>333</v>
      </c>
      <c r="F1029" t="s">
        <v>152</v>
      </c>
      <c r="G1029" t="s">
        <v>310</v>
      </c>
    </row>
    <row r="1030" spans="1:7" x14ac:dyDescent="0.2">
      <c r="A1030">
        <v>21</v>
      </c>
      <c r="B1030" s="7">
        <v>43909</v>
      </c>
      <c r="C1030" t="s">
        <v>326</v>
      </c>
      <c r="D1030" t="s">
        <v>37</v>
      </c>
      <c r="E1030" t="s">
        <v>327</v>
      </c>
      <c r="F1030" t="s">
        <v>39</v>
      </c>
      <c r="G1030" t="s">
        <v>315</v>
      </c>
    </row>
    <row r="1031" spans="1:7" x14ac:dyDescent="0.2">
      <c r="A1031">
        <v>21</v>
      </c>
      <c r="B1031" s="7">
        <v>43910</v>
      </c>
      <c r="C1031" t="s">
        <v>329</v>
      </c>
      <c r="D1031" t="s">
        <v>55</v>
      </c>
      <c r="E1031" t="s">
        <v>301</v>
      </c>
      <c r="F1031" t="s">
        <v>59</v>
      </c>
      <c r="G1031" t="s">
        <v>335</v>
      </c>
    </row>
    <row r="1032" spans="1:7" x14ac:dyDescent="0.2">
      <c r="A1032">
        <v>21</v>
      </c>
      <c r="B1032" s="7">
        <v>43910</v>
      </c>
      <c r="C1032" t="s">
        <v>299</v>
      </c>
      <c r="D1032" t="s">
        <v>75</v>
      </c>
      <c r="E1032" t="s">
        <v>300</v>
      </c>
      <c r="F1032" t="s">
        <v>53</v>
      </c>
      <c r="G1032" t="s">
        <v>309</v>
      </c>
    </row>
    <row r="1033" spans="1:7" x14ac:dyDescent="0.2">
      <c r="A1033">
        <v>21</v>
      </c>
      <c r="B1033" s="7">
        <v>43910</v>
      </c>
      <c r="C1033" t="s">
        <v>343</v>
      </c>
      <c r="D1033" t="s">
        <v>51</v>
      </c>
      <c r="E1033" t="s">
        <v>330</v>
      </c>
      <c r="F1033" t="s">
        <v>64</v>
      </c>
      <c r="G1033" t="s">
        <v>316</v>
      </c>
    </row>
    <row r="1034" spans="1:7" x14ac:dyDescent="0.2">
      <c r="A1034">
        <v>21</v>
      </c>
      <c r="B1034" s="7">
        <v>43910</v>
      </c>
      <c r="C1034" t="s">
        <v>290</v>
      </c>
      <c r="D1034" t="s">
        <v>62</v>
      </c>
      <c r="E1034" t="s">
        <v>291</v>
      </c>
      <c r="F1034" t="s">
        <v>47</v>
      </c>
      <c r="G1034" t="s">
        <v>313</v>
      </c>
    </row>
    <row r="1035" spans="1:7" x14ac:dyDescent="0.2">
      <c r="A1035">
        <v>21</v>
      </c>
      <c r="B1035" s="7">
        <v>43910</v>
      </c>
      <c r="C1035" t="s">
        <v>339</v>
      </c>
      <c r="D1035" t="s">
        <v>94</v>
      </c>
      <c r="E1035" t="s">
        <v>322</v>
      </c>
      <c r="F1035" t="s">
        <v>86</v>
      </c>
      <c r="G1035" t="s">
        <v>328</v>
      </c>
    </row>
    <row r="1036" spans="1:7" x14ac:dyDescent="0.2">
      <c r="A1036">
        <v>21</v>
      </c>
      <c r="B1036" s="7">
        <v>43910</v>
      </c>
      <c r="C1036" t="s">
        <v>317</v>
      </c>
      <c r="D1036" t="s">
        <v>113</v>
      </c>
      <c r="E1036" t="s">
        <v>318</v>
      </c>
      <c r="F1036" t="s">
        <v>88</v>
      </c>
      <c r="G1036" t="s">
        <v>298</v>
      </c>
    </row>
    <row r="1037" spans="1:7" x14ac:dyDescent="0.2">
      <c r="A1037">
        <v>21</v>
      </c>
      <c r="B1037" s="7">
        <v>43910</v>
      </c>
      <c r="C1037" t="s">
        <v>320</v>
      </c>
      <c r="D1037" t="s">
        <v>81</v>
      </c>
      <c r="E1037" t="s">
        <v>321</v>
      </c>
      <c r="F1037" t="s">
        <v>44</v>
      </c>
      <c r="G1037" t="s">
        <v>307</v>
      </c>
    </row>
    <row r="1038" spans="1:7" x14ac:dyDescent="0.2">
      <c r="A1038">
        <v>21</v>
      </c>
      <c r="B1038" s="7">
        <v>43910</v>
      </c>
      <c r="C1038" t="s">
        <v>293</v>
      </c>
      <c r="D1038" t="s">
        <v>35</v>
      </c>
      <c r="E1038" t="s">
        <v>294</v>
      </c>
      <c r="F1038" t="s">
        <v>69</v>
      </c>
      <c r="G1038" t="s">
        <v>324</v>
      </c>
    </row>
    <row r="1039" spans="1:7" x14ac:dyDescent="0.2">
      <c r="A1039">
        <v>21</v>
      </c>
      <c r="B1039" s="7">
        <v>43911</v>
      </c>
      <c r="C1039" t="s">
        <v>305</v>
      </c>
      <c r="D1039" t="s">
        <v>49</v>
      </c>
      <c r="E1039" t="s">
        <v>306</v>
      </c>
      <c r="F1039" t="s">
        <v>47</v>
      </c>
      <c r="G1039" t="s">
        <v>313</v>
      </c>
    </row>
    <row r="1040" spans="1:7" x14ac:dyDescent="0.2">
      <c r="A1040">
        <v>21</v>
      </c>
      <c r="B1040" s="7">
        <v>43911</v>
      </c>
      <c r="C1040" t="s">
        <v>296</v>
      </c>
      <c r="D1040" t="s">
        <v>96</v>
      </c>
      <c r="E1040" t="s">
        <v>297</v>
      </c>
      <c r="F1040" t="s">
        <v>42</v>
      </c>
      <c r="G1040" t="s">
        <v>295</v>
      </c>
    </row>
    <row r="1041" spans="1:7" x14ac:dyDescent="0.2">
      <c r="A1041">
        <v>21</v>
      </c>
      <c r="B1041" s="7">
        <v>43911</v>
      </c>
      <c r="C1041" t="s">
        <v>299</v>
      </c>
      <c r="D1041" t="s">
        <v>75</v>
      </c>
      <c r="E1041" t="s">
        <v>300</v>
      </c>
      <c r="F1041" t="s">
        <v>66</v>
      </c>
      <c r="G1041" t="s">
        <v>304</v>
      </c>
    </row>
    <row r="1042" spans="1:7" x14ac:dyDescent="0.2">
      <c r="A1042">
        <v>21</v>
      </c>
      <c r="B1042" s="7">
        <v>43911</v>
      </c>
      <c r="C1042" t="s">
        <v>302</v>
      </c>
      <c r="D1042" t="s">
        <v>78</v>
      </c>
      <c r="E1042" t="s">
        <v>303</v>
      </c>
      <c r="F1042" t="s">
        <v>119</v>
      </c>
      <c r="G1042" t="s">
        <v>325</v>
      </c>
    </row>
    <row r="1043" spans="1:7" x14ac:dyDescent="0.2">
      <c r="A1043">
        <v>21</v>
      </c>
      <c r="B1043" s="7">
        <v>43911</v>
      </c>
      <c r="C1043" t="s">
        <v>311</v>
      </c>
      <c r="D1043" t="s">
        <v>57</v>
      </c>
      <c r="E1043" t="s">
        <v>312</v>
      </c>
      <c r="F1043" t="s">
        <v>51</v>
      </c>
      <c r="G1043" t="s">
        <v>330</v>
      </c>
    </row>
    <row r="1044" spans="1:7" x14ac:dyDescent="0.2">
      <c r="A1044">
        <v>21</v>
      </c>
      <c r="B1044" s="7">
        <v>43911</v>
      </c>
      <c r="C1044" t="s">
        <v>344</v>
      </c>
      <c r="D1044" t="s">
        <v>106</v>
      </c>
      <c r="E1044" t="s">
        <v>319</v>
      </c>
      <c r="F1044" t="s">
        <v>59</v>
      </c>
      <c r="G1044" t="s">
        <v>335</v>
      </c>
    </row>
    <row r="1045" spans="1:7" x14ac:dyDescent="0.2">
      <c r="A1045">
        <v>21</v>
      </c>
      <c r="B1045" s="7">
        <v>43911</v>
      </c>
      <c r="C1045" t="s">
        <v>348</v>
      </c>
      <c r="D1045" t="s">
        <v>64</v>
      </c>
      <c r="E1045" t="s">
        <v>316</v>
      </c>
      <c r="F1045" t="s">
        <v>71</v>
      </c>
      <c r="G1045" t="s">
        <v>333</v>
      </c>
    </row>
    <row r="1046" spans="1:7" x14ac:dyDescent="0.2">
      <c r="A1046">
        <v>21</v>
      </c>
      <c r="B1046" s="7">
        <v>43911</v>
      </c>
      <c r="C1046" t="s">
        <v>331</v>
      </c>
      <c r="D1046" t="s">
        <v>33</v>
      </c>
      <c r="E1046" t="s">
        <v>332</v>
      </c>
      <c r="F1046" t="s">
        <v>88</v>
      </c>
      <c r="G1046" t="s">
        <v>298</v>
      </c>
    </row>
    <row r="1047" spans="1:7" x14ac:dyDescent="0.2">
      <c r="A1047">
        <v>21</v>
      </c>
      <c r="B1047" s="7">
        <v>43911</v>
      </c>
      <c r="C1047" t="s">
        <v>337</v>
      </c>
      <c r="D1047" t="s">
        <v>152</v>
      </c>
      <c r="E1047" t="s">
        <v>310</v>
      </c>
      <c r="F1047" t="s">
        <v>73</v>
      </c>
      <c r="G1047" t="s">
        <v>292</v>
      </c>
    </row>
    <row r="1048" spans="1:7" x14ac:dyDescent="0.2">
      <c r="A1048">
        <v>21</v>
      </c>
      <c r="B1048" s="7">
        <v>43911</v>
      </c>
      <c r="C1048" t="s">
        <v>323</v>
      </c>
      <c r="D1048" t="s">
        <v>69</v>
      </c>
      <c r="E1048" t="s">
        <v>324</v>
      </c>
      <c r="F1048" t="s">
        <v>39</v>
      </c>
      <c r="G1048" t="s">
        <v>315</v>
      </c>
    </row>
    <row r="1049" spans="1:7" x14ac:dyDescent="0.2">
      <c r="A1049">
        <v>21</v>
      </c>
      <c r="B1049" s="7">
        <v>43912</v>
      </c>
      <c r="C1049" t="s">
        <v>329</v>
      </c>
      <c r="D1049" t="s">
        <v>55</v>
      </c>
      <c r="E1049" t="s">
        <v>301</v>
      </c>
      <c r="F1049" t="s">
        <v>42</v>
      </c>
      <c r="G1049" t="s">
        <v>295</v>
      </c>
    </row>
    <row r="1050" spans="1:7" x14ac:dyDescent="0.2">
      <c r="A1050">
        <v>21</v>
      </c>
      <c r="B1050" s="7">
        <v>43912</v>
      </c>
      <c r="C1050" t="s">
        <v>290</v>
      </c>
      <c r="D1050" t="s">
        <v>62</v>
      </c>
      <c r="E1050" t="s">
        <v>291</v>
      </c>
      <c r="F1050" t="s">
        <v>86</v>
      </c>
      <c r="G1050" t="s">
        <v>328</v>
      </c>
    </row>
    <row r="1051" spans="1:7" x14ac:dyDescent="0.2">
      <c r="A1051">
        <v>21</v>
      </c>
      <c r="B1051" s="7">
        <v>43912</v>
      </c>
      <c r="C1051" t="s">
        <v>347</v>
      </c>
      <c r="D1051" t="s">
        <v>44</v>
      </c>
      <c r="E1051" t="s">
        <v>307</v>
      </c>
      <c r="F1051" t="s">
        <v>37</v>
      </c>
      <c r="G1051" t="s">
        <v>327</v>
      </c>
    </row>
    <row r="1052" spans="1:7" x14ac:dyDescent="0.2">
      <c r="A1052">
        <v>21</v>
      </c>
      <c r="B1052" s="7">
        <v>43912</v>
      </c>
      <c r="C1052" t="s">
        <v>338</v>
      </c>
      <c r="D1052" t="s">
        <v>73</v>
      </c>
      <c r="E1052" t="s">
        <v>292</v>
      </c>
      <c r="F1052" t="s">
        <v>119</v>
      </c>
      <c r="G1052" t="s">
        <v>325</v>
      </c>
    </row>
    <row r="1053" spans="1:7" x14ac:dyDescent="0.2">
      <c r="A1053">
        <v>21</v>
      </c>
      <c r="B1053" s="7">
        <v>43912</v>
      </c>
      <c r="C1053" t="s">
        <v>317</v>
      </c>
      <c r="D1053" t="s">
        <v>113</v>
      </c>
      <c r="E1053" t="s">
        <v>318</v>
      </c>
      <c r="F1053" t="s">
        <v>81</v>
      </c>
      <c r="G1053" t="s">
        <v>321</v>
      </c>
    </row>
    <row r="1054" spans="1:7" x14ac:dyDescent="0.2">
      <c r="A1054">
        <v>21</v>
      </c>
      <c r="B1054" s="7">
        <v>43913</v>
      </c>
      <c r="C1054" t="s">
        <v>299</v>
      </c>
      <c r="D1054" t="s">
        <v>75</v>
      </c>
      <c r="E1054" t="s">
        <v>300</v>
      </c>
      <c r="F1054" t="s">
        <v>69</v>
      </c>
      <c r="G1054" t="s">
        <v>324</v>
      </c>
    </row>
    <row r="1055" spans="1:7" x14ac:dyDescent="0.2">
      <c r="A1055">
        <v>21</v>
      </c>
      <c r="B1055" s="7">
        <v>43913</v>
      </c>
      <c r="C1055" t="s">
        <v>344</v>
      </c>
      <c r="D1055" t="s">
        <v>106</v>
      </c>
      <c r="E1055" t="s">
        <v>319</v>
      </c>
      <c r="F1055" t="s">
        <v>35</v>
      </c>
      <c r="G1055" t="s">
        <v>294</v>
      </c>
    </row>
    <row r="1056" spans="1:7" x14ac:dyDescent="0.2">
      <c r="A1056">
        <v>21</v>
      </c>
      <c r="B1056" s="7">
        <v>43913</v>
      </c>
      <c r="C1056" t="s">
        <v>348</v>
      </c>
      <c r="D1056" t="s">
        <v>64</v>
      </c>
      <c r="E1056" t="s">
        <v>316</v>
      </c>
      <c r="F1056" t="s">
        <v>47</v>
      </c>
      <c r="G1056" t="s">
        <v>313</v>
      </c>
    </row>
    <row r="1057" spans="1:7" x14ac:dyDescent="0.2">
      <c r="A1057">
        <v>21</v>
      </c>
      <c r="B1057" s="7">
        <v>43913</v>
      </c>
      <c r="C1057" t="s">
        <v>305</v>
      </c>
      <c r="D1057" t="s">
        <v>49</v>
      </c>
      <c r="E1057" t="s">
        <v>306</v>
      </c>
      <c r="F1057" t="s">
        <v>78</v>
      </c>
      <c r="G1057" t="s">
        <v>303</v>
      </c>
    </row>
    <row r="1058" spans="1:7" x14ac:dyDescent="0.2">
      <c r="A1058">
        <v>21</v>
      </c>
      <c r="B1058" s="7">
        <v>43913</v>
      </c>
      <c r="C1058" t="s">
        <v>308</v>
      </c>
      <c r="D1058" t="s">
        <v>53</v>
      </c>
      <c r="E1058" t="s">
        <v>309</v>
      </c>
      <c r="F1058" t="s">
        <v>94</v>
      </c>
      <c r="G1058" t="s">
        <v>322</v>
      </c>
    </row>
    <row r="1059" spans="1:7" x14ac:dyDescent="0.2">
      <c r="A1059">
        <v>21</v>
      </c>
      <c r="B1059" s="7">
        <v>43913</v>
      </c>
      <c r="C1059" t="s">
        <v>346</v>
      </c>
      <c r="D1059" t="s">
        <v>88</v>
      </c>
      <c r="E1059" t="s">
        <v>298</v>
      </c>
      <c r="F1059" t="s">
        <v>86</v>
      </c>
      <c r="G1059" t="s">
        <v>328</v>
      </c>
    </row>
    <row r="1060" spans="1:7" x14ac:dyDescent="0.2">
      <c r="A1060">
        <v>21</v>
      </c>
      <c r="B1060" s="7">
        <v>43913</v>
      </c>
      <c r="C1060" t="s">
        <v>342</v>
      </c>
      <c r="D1060" t="s">
        <v>71</v>
      </c>
      <c r="E1060" t="s">
        <v>333</v>
      </c>
      <c r="F1060" t="s">
        <v>55</v>
      </c>
      <c r="G1060" t="s">
        <v>301</v>
      </c>
    </row>
    <row r="1061" spans="1:7" x14ac:dyDescent="0.2">
      <c r="A1061">
        <v>21</v>
      </c>
      <c r="B1061" s="7">
        <v>43913</v>
      </c>
      <c r="C1061" t="s">
        <v>314</v>
      </c>
      <c r="D1061" t="s">
        <v>39</v>
      </c>
      <c r="E1061" t="s">
        <v>315</v>
      </c>
      <c r="F1061" t="s">
        <v>33</v>
      </c>
      <c r="G1061" t="s">
        <v>332</v>
      </c>
    </row>
    <row r="1062" spans="1:7" x14ac:dyDescent="0.2">
      <c r="A1062">
        <v>21</v>
      </c>
      <c r="B1062" s="7">
        <v>43914</v>
      </c>
      <c r="C1062" t="s">
        <v>296</v>
      </c>
      <c r="D1062" t="s">
        <v>96</v>
      </c>
      <c r="E1062" t="s">
        <v>297</v>
      </c>
      <c r="F1062" t="s">
        <v>37</v>
      </c>
      <c r="G1062" t="s">
        <v>327</v>
      </c>
    </row>
    <row r="1063" spans="1:7" x14ac:dyDescent="0.2">
      <c r="A1063">
        <v>21</v>
      </c>
      <c r="B1063" s="7">
        <v>43914</v>
      </c>
      <c r="C1063" t="s">
        <v>345</v>
      </c>
      <c r="D1063" t="s">
        <v>66</v>
      </c>
      <c r="E1063" t="s">
        <v>304</v>
      </c>
      <c r="F1063" t="s">
        <v>119</v>
      </c>
      <c r="G1063" t="s">
        <v>325</v>
      </c>
    </row>
    <row r="1064" spans="1:7" x14ac:dyDescent="0.2">
      <c r="A1064">
        <v>21</v>
      </c>
      <c r="B1064" s="7">
        <v>43914</v>
      </c>
      <c r="C1064" t="s">
        <v>290</v>
      </c>
      <c r="D1064" t="s">
        <v>62</v>
      </c>
      <c r="E1064" t="s">
        <v>291</v>
      </c>
      <c r="F1064" t="s">
        <v>42</v>
      </c>
      <c r="G1064" t="s">
        <v>295</v>
      </c>
    </row>
    <row r="1065" spans="1:7" x14ac:dyDescent="0.2">
      <c r="A1065">
        <v>21</v>
      </c>
      <c r="B1065" s="7">
        <v>43914</v>
      </c>
      <c r="C1065" t="s">
        <v>347</v>
      </c>
      <c r="D1065" t="s">
        <v>44</v>
      </c>
      <c r="E1065" t="s">
        <v>307</v>
      </c>
      <c r="F1065" t="s">
        <v>57</v>
      </c>
      <c r="G1065" t="s">
        <v>312</v>
      </c>
    </row>
    <row r="1066" spans="1:7" x14ac:dyDescent="0.2">
      <c r="A1066">
        <v>21</v>
      </c>
      <c r="B1066" s="7">
        <v>43914</v>
      </c>
      <c r="C1066" t="s">
        <v>338</v>
      </c>
      <c r="D1066" t="s">
        <v>73</v>
      </c>
      <c r="E1066" t="s">
        <v>292</v>
      </c>
      <c r="F1066" t="s">
        <v>152</v>
      </c>
      <c r="G1066" t="s">
        <v>310</v>
      </c>
    </row>
    <row r="1067" spans="1:7" x14ac:dyDescent="0.2">
      <c r="A1067">
        <v>21</v>
      </c>
      <c r="B1067" s="7">
        <v>43914</v>
      </c>
      <c r="C1067" t="s">
        <v>320</v>
      </c>
      <c r="D1067" t="s">
        <v>81</v>
      </c>
      <c r="E1067" t="s">
        <v>321</v>
      </c>
      <c r="F1067" t="s">
        <v>113</v>
      </c>
      <c r="G1067" t="s">
        <v>318</v>
      </c>
    </row>
    <row r="1068" spans="1:7" x14ac:dyDescent="0.2">
      <c r="A1068">
        <v>21</v>
      </c>
      <c r="B1068" s="7">
        <v>43915</v>
      </c>
      <c r="C1068" t="s">
        <v>305</v>
      </c>
      <c r="D1068" t="s">
        <v>49</v>
      </c>
      <c r="E1068" t="s">
        <v>306</v>
      </c>
      <c r="F1068" t="s">
        <v>35</v>
      </c>
      <c r="G1068" t="s">
        <v>294</v>
      </c>
    </row>
    <row r="1069" spans="1:7" x14ac:dyDescent="0.2">
      <c r="A1069">
        <v>21</v>
      </c>
      <c r="B1069" s="7">
        <v>43915</v>
      </c>
      <c r="C1069" t="s">
        <v>329</v>
      </c>
      <c r="D1069" t="s">
        <v>55</v>
      </c>
      <c r="E1069" t="s">
        <v>301</v>
      </c>
      <c r="F1069" t="s">
        <v>37</v>
      </c>
      <c r="G1069" t="s">
        <v>327</v>
      </c>
    </row>
    <row r="1070" spans="1:7" x14ac:dyDescent="0.2">
      <c r="A1070">
        <v>21</v>
      </c>
      <c r="B1070" s="7">
        <v>43915</v>
      </c>
      <c r="C1070" t="s">
        <v>302</v>
      </c>
      <c r="D1070" t="s">
        <v>78</v>
      </c>
      <c r="E1070" t="s">
        <v>303</v>
      </c>
      <c r="F1070" t="s">
        <v>75</v>
      </c>
      <c r="G1070" t="s">
        <v>300</v>
      </c>
    </row>
    <row r="1071" spans="1:7" x14ac:dyDescent="0.2">
      <c r="A1071">
        <v>21</v>
      </c>
      <c r="B1071" s="7">
        <v>43915</v>
      </c>
      <c r="C1071" t="s">
        <v>348</v>
      </c>
      <c r="D1071" t="s">
        <v>64</v>
      </c>
      <c r="E1071" t="s">
        <v>316</v>
      </c>
      <c r="F1071" t="s">
        <v>69</v>
      </c>
      <c r="G1071" t="s">
        <v>324</v>
      </c>
    </row>
    <row r="1072" spans="1:7" x14ac:dyDescent="0.2">
      <c r="A1072">
        <v>21</v>
      </c>
      <c r="B1072" s="7">
        <v>43915</v>
      </c>
      <c r="C1072" t="s">
        <v>308</v>
      </c>
      <c r="D1072" t="s">
        <v>53</v>
      </c>
      <c r="E1072" t="s">
        <v>309</v>
      </c>
      <c r="F1072" t="s">
        <v>86</v>
      </c>
      <c r="G1072" t="s">
        <v>328</v>
      </c>
    </row>
    <row r="1073" spans="1:7" x14ac:dyDescent="0.2">
      <c r="A1073">
        <v>21</v>
      </c>
      <c r="B1073" s="7">
        <v>43915</v>
      </c>
      <c r="C1073" t="s">
        <v>344</v>
      </c>
      <c r="D1073" t="s">
        <v>106</v>
      </c>
      <c r="E1073" t="s">
        <v>319</v>
      </c>
      <c r="F1073" t="s">
        <v>62</v>
      </c>
      <c r="G1073" t="s">
        <v>291</v>
      </c>
    </row>
    <row r="1074" spans="1:7" x14ac:dyDescent="0.2">
      <c r="A1074">
        <v>21</v>
      </c>
      <c r="B1074" s="7">
        <v>43915</v>
      </c>
      <c r="C1074" t="s">
        <v>337</v>
      </c>
      <c r="D1074" t="s">
        <v>152</v>
      </c>
      <c r="E1074" t="s">
        <v>310</v>
      </c>
      <c r="F1074" t="s">
        <v>47</v>
      </c>
      <c r="G1074" t="s">
        <v>313</v>
      </c>
    </row>
    <row r="1075" spans="1:7" x14ac:dyDescent="0.2">
      <c r="A1075">
        <v>21</v>
      </c>
      <c r="B1075" s="7">
        <v>43915</v>
      </c>
      <c r="C1075" t="s">
        <v>342</v>
      </c>
      <c r="D1075" t="s">
        <v>71</v>
      </c>
      <c r="E1075" t="s">
        <v>333</v>
      </c>
      <c r="F1075" t="s">
        <v>33</v>
      </c>
      <c r="G1075" t="s">
        <v>332</v>
      </c>
    </row>
    <row r="1076" spans="1:7" x14ac:dyDescent="0.2">
      <c r="A1076">
        <v>21</v>
      </c>
      <c r="B1076" s="7">
        <v>43915</v>
      </c>
      <c r="C1076" t="s">
        <v>334</v>
      </c>
      <c r="D1076" t="s">
        <v>59</v>
      </c>
      <c r="E1076" t="s">
        <v>335</v>
      </c>
      <c r="F1076" t="s">
        <v>51</v>
      </c>
      <c r="G1076" t="s">
        <v>330</v>
      </c>
    </row>
    <row r="1077" spans="1:7" x14ac:dyDescent="0.2">
      <c r="A1077">
        <v>21</v>
      </c>
      <c r="B1077" s="7">
        <v>43916</v>
      </c>
      <c r="C1077" t="s">
        <v>345</v>
      </c>
      <c r="D1077" t="s">
        <v>66</v>
      </c>
      <c r="E1077" t="s">
        <v>304</v>
      </c>
      <c r="F1077" t="s">
        <v>42</v>
      </c>
      <c r="G1077" t="s">
        <v>295</v>
      </c>
    </row>
    <row r="1078" spans="1:7" x14ac:dyDescent="0.2">
      <c r="A1078">
        <v>22</v>
      </c>
      <c r="B1078" s="7">
        <v>43916</v>
      </c>
      <c r="C1078" t="s">
        <v>346</v>
      </c>
      <c r="D1078" t="s">
        <v>88</v>
      </c>
      <c r="E1078" t="s">
        <v>298</v>
      </c>
      <c r="F1078" t="s">
        <v>57</v>
      </c>
      <c r="G1078" t="s">
        <v>312</v>
      </c>
    </row>
    <row r="1079" spans="1:7" x14ac:dyDescent="0.2">
      <c r="A1079">
        <v>22</v>
      </c>
      <c r="B1079" s="7">
        <v>43916</v>
      </c>
      <c r="C1079" t="s">
        <v>347</v>
      </c>
      <c r="D1079" t="s">
        <v>44</v>
      </c>
      <c r="E1079" t="s">
        <v>307</v>
      </c>
      <c r="F1079" t="s">
        <v>113</v>
      </c>
      <c r="G1079" t="s">
        <v>318</v>
      </c>
    </row>
    <row r="1080" spans="1:7" x14ac:dyDescent="0.2">
      <c r="A1080">
        <v>22</v>
      </c>
      <c r="B1080" s="7">
        <v>43916</v>
      </c>
      <c r="C1080" t="s">
        <v>339</v>
      </c>
      <c r="D1080" t="s">
        <v>94</v>
      </c>
      <c r="E1080" t="s">
        <v>322</v>
      </c>
      <c r="F1080" t="s">
        <v>96</v>
      </c>
      <c r="G1080" t="s">
        <v>297</v>
      </c>
    </row>
    <row r="1081" spans="1:7" x14ac:dyDescent="0.2">
      <c r="A1081">
        <v>22</v>
      </c>
      <c r="B1081" s="7">
        <v>43916</v>
      </c>
      <c r="C1081" t="s">
        <v>314</v>
      </c>
      <c r="D1081" t="s">
        <v>39</v>
      </c>
      <c r="E1081" t="s">
        <v>315</v>
      </c>
      <c r="F1081" t="s">
        <v>81</v>
      </c>
      <c r="G1081" t="s">
        <v>321</v>
      </c>
    </row>
    <row r="1082" spans="1:7" x14ac:dyDescent="0.2">
      <c r="A1082">
        <v>22</v>
      </c>
      <c r="B1082" s="7">
        <v>43916</v>
      </c>
      <c r="C1082" t="s">
        <v>341</v>
      </c>
      <c r="D1082" t="s">
        <v>119</v>
      </c>
      <c r="E1082" t="s">
        <v>325</v>
      </c>
      <c r="F1082" t="s">
        <v>51</v>
      </c>
      <c r="G1082" t="s">
        <v>330</v>
      </c>
    </row>
    <row r="1083" spans="1:7" x14ac:dyDescent="0.2">
      <c r="A1083">
        <v>22</v>
      </c>
      <c r="B1083" s="7">
        <v>43917</v>
      </c>
      <c r="C1083" t="s">
        <v>329</v>
      </c>
      <c r="D1083" t="s">
        <v>55</v>
      </c>
      <c r="E1083" t="s">
        <v>301</v>
      </c>
      <c r="F1083" t="s">
        <v>35</v>
      </c>
      <c r="G1083" t="s">
        <v>294</v>
      </c>
    </row>
    <row r="1084" spans="1:7" x14ac:dyDescent="0.2">
      <c r="A1084">
        <v>22</v>
      </c>
      <c r="B1084" s="7">
        <v>43917</v>
      </c>
      <c r="C1084" t="s">
        <v>299</v>
      </c>
      <c r="D1084" t="s">
        <v>75</v>
      </c>
      <c r="E1084" t="s">
        <v>300</v>
      </c>
      <c r="F1084" t="s">
        <v>33</v>
      </c>
      <c r="G1084" t="s">
        <v>332</v>
      </c>
    </row>
    <row r="1085" spans="1:7" x14ac:dyDescent="0.2">
      <c r="A1085">
        <v>22</v>
      </c>
      <c r="B1085" s="7">
        <v>43917</v>
      </c>
      <c r="C1085" t="s">
        <v>302</v>
      </c>
      <c r="D1085" t="s">
        <v>78</v>
      </c>
      <c r="E1085" t="s">
        <v>303</v>
      </c>
      <c r="F1085" t="s">
        <v>49</v>
      </c>
      <c r="G1085" t="s">
        <v>306</v>
      </c>
    </row>
    <row r="1086" spans="1:7" x14ac:dyDescent="0.2">
      <c r="A1086">
        <v>22</v>
      </c>
      <c r="B1086" s="7">
        <v>43917</v>
      </c>
      <c r="C1086" t="s">
        <v>311</v>
      </c>
      <c r="D1086" t="s">
        <v>57</v>
      </c>
      <c r="E1086" t="s">
        <v>312</v>
      </c>
      <c r="F1086" t="s">
        <v>69</v>
      </c>
      <c r="G1086" t="s">
        <v>324</v>
      </c>
    </row>
    <row r="1087" spans="1:7" x14ac:dyDescent="0.2">
      <c r="A1087">
        <v>22</v>
      </c>
      <c r="B1087" s="7">
        <v>43917</v>
      </c>
      <c r="C1087" t="s">
        <v>336</v>
      </c>
      <c r="D1087" t="s">
        <v>47</v>
      </c>
      <c r="E1087" t="s">
        <v>313</v>
      </c>
      <c r="F1087" t="s">
        <v>37</v>
      </c>
      <c r="G1087" t="s">
        <v>327</v>
      </c>
    </row>
    <row r="1088" spans="1:7" x14ac:dyDescent="0.2">
      <c r="A1088">
        <v>22</v>
      </c>
      <c r="B1088" s="7">
        <v>43917</v>
      </c>
      <c r="C1088" t="s">
        <v>338</v>
      </c>
      <c r="D1088" t="s">
        <v>73</v>
      </c>
      <c r="E1088" t="s">
        <v>292</v>
      </c>
      <c r="F1088" t="s">
        <v>106</v>
      </c>
      <c r="G1088" t="s">
        <v>319</v>
      </c>
    </row>
    <row r="1089" spans="1:7" x14ac:dyDescent="0.2">
      <c r="A1089">
        <v>22</v>
      </c>
      <c r="B1089" s="7">
        <v>43917</v>
      </c>
      <c r="C1089" t="s">
        <v>342</v>
      </c>
      <c r="D1089" t="s">
        <v>71</v>
      </c>
      <c r="E1089" t="s">
        <v>333</v>
      </c>
      <c r="F1089" t="s">
        <v>64</v>
      </c>
      <c r="G1089" t="s">
        <v>316</v>
      </c>
    </row>
    <row r="1090" spans="1:7" x14ac:dyDescent="0.2">
      <c r="A1090">
        <v>22</v>
      </c>
      <c r="B1090" s="7">
        <v>43917</v>
      </c>
      <c r="C1090" t="s">
        <v>340</v>
      </c>
      <c r="D1090" t="s">
        <v>86</v>
      </c>
      <c r="E1090" t="s">
        <v>328</v>
      </c>
      <c r="F1090" t="s">
        <v>113</v>
      </c>
      <c r="G1090" t="s">
        <v>318</v>
      </c>
    </row>
    <row r="1091" spans="1:7" x14ac:dyDescent="0.2">
      <c r="A1091">
        <v>22</v>
      </c>
      <c r="B1091" s="7">
        <v>43918</v>
      </c>
      <c r="C1091" t="s">
        <v>305</v>
      </c>
      <c r="D1091" t="s">
        <v>49</v>
      </c>
      <c r="E1091" t="s">
        <v>306</v>
      </c>
      <c r="F1091" t="s">
        <v>66</v>
      </c>
      <c r="G1091" t="s">
        <v>304</v>
      </c>
    </row>
    <row r="1092" spans="1:7" x14ac:dyDescent="0.2">
      <c r="A1092">
        <v>22</v>
      </c>
      <c r="B1092" s="7">
        <v>43918</v>
      </c>
      <c r="C1092" t="s">
        <v>296</v>
      </c>
      <c r="D1092" t="s">
        <v>96</v>
      </c>
      <c r="E1092" t="s">
        <v>297</v>
      </c>
      <c r="F1092" t="s">
        <v>35</v>
      </c>
      <c r="G1092" t="s">
        <v>294</v>
      </c>
    </row>
    <row r="1093" spans="1:7" x14ac:dyDescent="0.2">
      <c r="A1093">
        <v>22</v>
      </c>
      <c r="B1093" s="7">
        <v>43918</v>
      </c>
      <c r="C1093" t="s">
        <v>308</v>
      </c>
      <c r="D1093" t="s">
        <v>53</v>
      </c>
      <c r="E1093" t="s">
        <v>309</v>
      </c>
      <c r="F1093" t="s">
        <v>69</v>
      </c>
      <c r="G1093" t="s">
        <v>324</v>
      </c>
    </row>
    <row r="1094" spans="1:7" x14ac:dyDescent="0.2">
      <c r="A1094">
        <v>22</v>
      </c>
      <c r="B1094" s="7">
        <v>43918</v>
      </c>
      <c r="C1094" t="s">
        <v>348</v>
      </c>
      <c r="D1094" t="s">
        <v>64</v>
      </c>
      <c r="E1094" t="s">
        <v>316</v>
      </c>
      <c r="F1094" t="s">
        <v>42</v>
      </c>
      <c r="G1094" t="s">
        <v>295</v>
      </c>
    </row>
    <row r="1095" spans="1:7" x14ac:dyDescent="0.2">
      <c r="A1095">
        <v>22</v>
      </c>
      <c r="B1095" s="7">
        <v>43918</v>
      </c>
      <c r="C1095" t="s">
        <v>346</v>
      </c>
      <c r="D1095" t="s">
        <v>88</v>
      </c>
      <c r="E1095" t="s">
        <v>298</v>
      </c>
      <c r="F1095" t="s">
        <v>106</v>
      </c>
      <c r="G1095" t="s">
        <v>319</v>
      </c>
    </row>
    <row r="1096" spans="1:7" x14ac:dyDescent="0.2">
      <c r="A1096">
        <v>22</v>
      </c>
      <c r="B1096" s="7">
        <v>43918</v>
      </c>
      <c r="C1096" t="s">
        <v>337</v>
      </c>
      <c r="D1096" t="s">
        <v>152</v>
      </c>
      <c r="E1096" t="s">
        <v>310</v>
      </c>
      <c r="F1096" t="s">
        <v>62</v>
      </c>
      <c r="G1096" t="s">
        <v>291</v>
      </c>
    </row>
    <row r="1097" spans="1:7" x14ac:dyDescent="0.2">
      <c r="A1097">
        <v>22</v>
      </c>
      <c r="B1097" s="7">
        <v>43918</v>
      </c>
      <c r="C1097" t="s">
        <v>334</v>
      </c>
      <c r="D1097" t="s">
        <v>59</v>
      </c>
      <c r="E1097" t="s">
        <v>335</v>
      </c>
      <c r="F1097" t="s">
        <v>94</v>
      </c>
      <c r="G1097" t="s">
        <v>322</v>
      </c>
    </row>
    <row r="1098" spans="1:7" x14ac:dyDescent="0.2">
      <c r="A1098">
        <v>22</v>
      </c>
      <c r="B1098" s="7">
        <v>43918</v>
      </c>
      <c r="C1098" t="s">
        <v>320</v>
      </c>
      <c r="D1098" t="s">
        <v>81</v>
      </c>
      <c r="E1098" t="s">
        <v>321</v>
      </c>
      <c r="F1098" t="s">
        <v>51</v>
      </c>
      <c r="G1098" t="s">
        <v>330</v>
      </c>
    </row>
    <row r="1099" spans="1:7" x14ac:dyDescent="0.2">
      <c r="A1099">
        <v>22</v>
      </c>
      <c r="B1099" s="7">
        <v>43919</v>
      </c>
      <c r="C1099" t="s">
        <v>314</v>
      </c>
      <c r="D1099" t="s">
        <v>39</v>
      </c>
      <c r="E1099" t="s">
        <v>315</v>
      </c>
      <c r="F1099" t="s">
        <v>71</v>
      </c>
      <c r="G1099" t="s">
        <v>333</v>
      </c>
    </row>
    <row r="1100" spans="1:7" x14ac:dyDescent="0.2">
      <c r="A1100">
        <v>22</v>
      </c>
      <c r="B1100" s="7">
        <v>43919</v>
      </c>
      <c r="C1100" t="s">
        <v>329</v>
      </c>
      <c r="D1100" t="s">
        <v>55</v>
      </c>
      <c r="E1100" t="s">
        <v>301</v>
      </c>
      <c r="F1100" t="s">
        <v>33</v>
      </c>
      <c r="G1100" t="s">
        <v>332</v>
      </c>
    </row>
    <row r="1101" spans="1:7" x14ac:dyDescent="0.2">
      <c r="A1101">
        <v>22</v>
      </c>
      <c r="B1101" s="7">
        <v>43919</v>
      </c>
      <c r="C1101" t="s">
        <v>336</v>
      </c>
      <c r="D1101" t="s">
        <v>47</v>
      </c>
      <c r="E1101" t="s">
        <v>313</v>
      </c>
      <c r="F1101" t="s">
        <v>44</v>
      </c>
      <c r="G1101" t="s">
        <v>307</v>
      </c>
    </row>
    <row r="1102" spans="1:7" x14ac:dyDescent="0.2">
      <c r="A1102">
        <v>22</v>
      </c>
      <c r="B1102" s="7">
        <v>43919</v>
      </c>
      <c r="C1102" t="s">
        <v>302</v>
      </c>
      <c r="D1102" t="s">
        <v>78</v>
      </c>
      <c r="E1102" t="s">
        <v>303</v>
      </c>
      <c r="F1102" t="s">
        <v>73</v>
      </c>
      <c r="G1102" t="s">
        <v>292</v>
      </c>
    </row>
    <row r="1103" spans="1:7" x14ac:dyDescent="0.2">
      <c r="A1103">
        <v>22</v>
      </c>
      <c r="B1103" s="7">
        <v>43919</v>
      </c>
      <c r="C1103" t="s">
        <v>311</v>
      </c>
      <c r="D1103" t="s">
        <v>57</v>
      </c>
      <c r="E1103" t="s">
        <v>312</v>
      </c>
      <c r="F1103" t="s">
        <v>37</v>
      </c>
      <c r="G1103" t="s">
        <v>327</v>
      </c>
    </row>
    <row r="1104" spans="1:7" x14ac:dyDescent="0.2">
      <c r="A1104">
        <v>22</v>
      </c>
      <c r="B1104" s="7">
        <v>43919</v>
      </c>
      <c r="C1104" t="s">
        <v>334</v>
      </c>
      <c r="D1104" t="s">
        <v>59</v>
      </c>
      <c r="E1104" t="s">
        <v>335</v>
      </c>
      <c r="F1104" t="s">
        <v>113</v>
      </c>
      <c r="G1104" t="s">
        <v>318</v>
      </c>
    </row>
    <row r="1105" spans="1:7" x14ac:dyDescent="0.2">
      <c r="A1105">
        <v>22</v>
      </c>
      <c r="B1105" s="7">
        <v>43919</v>
      </c>
      <c r="C1105" t="s">
        <v>341</v>
      </c>
      <c r="D1105" t="s">
        <v>119</v>
      </c>
      <c r="E1105" t="s">
        <v>325</v>
      </c>
      <c r="F1105" t="s">
        <v>75</v>
      </c>
      <c r="G1105" t="s">
        <v>300</v>
      </c>
    </row>
    <row r="1106" spans="1:7" x14ac:dyDescent="0.2">
      <c r="A1106">
        <v>22</v>
      </c>
      <c r="B1106" s="7">
        <v>43920</v>
      </c>
      <c r="C1106" t="s">
        <v>296</v>
      </c>
      <c r="D1106" t="s">
        <v>96</v>
      </c>
      <c r="E1106" t="s">
        <v>297</v>
      </c>
      <c r="F1106" t="s">
        <v>53</v>
      </c>
      <c r="G1106" t="s">
        <v>309</v>
      </c>
    </row>
    <row r="1107" spans="1:7" x14ac:dyDescent="0.2">
      <c r="A1107">
        <v>22</v>
      </c>
      <c r="B1107" s="7">
        <v>43920</v>
      </c>
      <c r="C1107" t="s">
        <v>345</v>
      </c>
      <c r="D1107" t="s">
        <v>66</v>
      </c>
      <c r="E1107" t="s">
        <v>304</v>
      </c>
      <c r="F1107" t="s">
        <v>69</v>
      </c>
      <c r="G1107" t="s">
        <v>324</v>
      </c>
    </row>
    <row r="1108" spans="1:7" x14ac:dyDescent="0.2">
      <c r="A1108">
        <v>22</v>
      </c>
      <c r="B1108" s="7">
        <v>43920</v>
      </c>
      <c r="C1108" t="s">
        <v>305</v>
      </c>
      <c r="D1108" t="s">
        <v>49</v>
      </c>
      <c r="E1108" t="s">
        <v>306</v>
      </c>
      <c r="F1108" t="s">
        <v>37</v>
      </c>
      <c r="G1108" t="s">
        <v>327</v>
      </c>
    </row>
    <row r="1109" spans="1:7" x14ac:dyDescent="0.2">
      <c r="A1109">
        <v>22</v>
      </c>
      <c r="B1109" s="7">
        <v>43920</v>
      </c>
      <c r="C1109" t="s">
        <v>290</v>
      </c>
      <c r="D1109" t="s">
        <v>62</v>
      </c>
      <c r="E1109" t="s">
        <v>291</v>
      </c>
      <c r="F1109" t="s">
        <v>152</v>
      </c>
      <c r="G1109" t="s">
        <v>310</v>
      </c>
    </row>
    <row r="1110" spans="1:7" x14ac:dyDescent="0.2">
      <c r="A1110">
        <v>22</v>
      </c>
      <c r="B1110" s="7">
        <v>43920</v>
      </c>
      <c r="C1110" t="s">
        <v>347</v>
      </c>
      <c r="D1110" t="s">
        <v>44</v>
      </c>
      <c r="E1110" t="s">
        <v>307</v>
      </c>
      <c r="F1110" t="s">
        <v>42</v>
      </c>
      <c r="G1110" t="s">
        <v>295</v>
      </c>
    </row>
    <row r="1111" spans="1:7" x14ac:dyDescent="0.2">
      <c r="A1111">
        <v>22</v>
      </c>
      <c r="B1111" s="7">
        <v>43920</v>
      </c>
      <c r="C1111" t="s">
        <v>340</v>
      </c>
      <c r="D1111" t="s">
        <v>86</v>
      </c>
      <c r="E1111" t="s">
        <v>328</v>
      </c>
      <c r="F1111" t="s">
        <v>94</v>
      </c>
      <c r="G1111" t="s">
        <v>322</v>
      </c>
    </row>
    <row r="1112" spans="1:7" x14ac:dyDescent="0.2">
      <c r="A1112">
        <v>22</v>
      </c>
      <c r="B1112" s="7">
        <v>43920</v>
      </c>
      <c r="C1112" t="s">
        <v>320</v>
      </c>
      <c r="D1112" t="s">
        <v>81</v>
      </c>
      <c r="E1112" t="s">
        <v>321</v>
      </c>
      <c r="F1112" t="s">
        <v>88</v>
      </c>
      <c r="G1112" t="s">
        <v>298</v>
      </c>
    </row>
    <row r="1113" spans="1:7" x14ac:dyDescent="0.2">
      <c r="A1113">
        <v>22</v>
      </c>
      <c r="B1113" s="7">
        <v>43920</v>
      </c>
      <c r="C1113" t="s">
        <v>293</v>
      </c>
      <c r="D1113" t="s">
        <v>35</v>
      </c>
      <c r="E1113" t="s">
        <v>294</v>
      </c>
      <c r="F1113" t="s">
        <v>75</v>
      </c>
      <c r="G1113" t="s">
        <v>300</v>
      </c>
    </row>
    <row r="1114" spans="1:7" x14ac:dyDescent="0.2">
      <c r="A1114">
        <v>22</v>
      </c>
      <c r="B1114" s="7">
        <v>43921</v>
      </c>
      <c r="C1114" t="s">
        <v>343</v>
      </c>
      <c r="D1114" t="s">
        <v>51</v>
      </c>
      <c r="E1114" t="s">
        <v>330</v>
      </c>
      <c r="F1114" t="s">
        <v>73</v>
      </c>
      <c r="G1114" t="s">
        <v>292</v>
      </c>
    </row>
    <row r="1115" spans="1:7" x14ac:dyDescent="0.2">
      <c r="A1115">
        <v>22</v>
      </c>
      <c r="B1115" s="7">
        <v>43921</v>
      </c>
      <c r="C1115" t="s">
        <v>311</v>
      </c>
      <c r="D1115" t="s">
        <v>57</v>
      </c>
      <c r="E1115" t="s">
        <v>312</v>
      </c>
      <c r="F1115" t="s">
        <v>33</v>
      </c>
      <c r="G1115" t="s">
        <v>332</v>
      </c>
    </row>
    <row r="1116" spans="1:7" x14ac:dyDescent="0.2">
      <c r="A1116">
        <v>22</v>
      </c>
      <c r="B1116" s="7">
        <v>43921</v>
      </c>
      <c r="C1116" t="s">
        <v>334</v>
      </c>
      <c r="D1116" t="s">
        <v>59</v>
      </c>
      <c r="E1116" t="s">
        <v>335</v>
      </c>
      <c r="F1116" t="s">
        <v>86</v>
      </c>
      <c r="G1116" t="s">
        <v>328</v>
      </c>
    </row>
    <row r="1117" spans="1:7" x14ac:dyDescent="0.2">
      <c r="A1117">
        <v>22</v>
      </c>
      <c r="B1117" s="7">
        <v>43921</v>
      </c>
      <c r="C1117" t="s">
        <v>341</v>
      </c>
      <c r="D1117" t="s">
        <v>119</v>
      </c>
      <c r="E1117" t="s">
        <v>325</v>
      </c>
      <c r="F1117" t="s">
        <v>113</v>
      </c>
      <c r="G1117" t="s">
        <v>318</v>
      </c>
    </row>
    <row r="1118" spans="1:7" x14ac:dyDescent="0.2">
      <c r="A1118">
        <v>22</v>
      </c>
      <c r="B1118" s="7">
        <v>43922</v>
      </c>
      <c r="C1118" t="s">
        <v>302</v>
      </c>
      <c r="D1118" t="s">
        <v>78</v>
      </c>
      <c r="E1118" t="s">
        <v>303</v>
      </c>
      <c r="F1118" t="s">
        <v>96</v>
      </c>
      <c r="G1118" t="s">
        <v>297</v>
      </c>
    </row>
    <row r="1119" spans="1:7" x14ac:dyDescent="0.2">
      <c r="A1119">
        <v>22</v>
      </c>
      <c r="B1119" s="7">
        <v>43922</v>
      </c>
      <c r="C1119" t="s">
        <v>348</v>
      </c>
      <c r="D1119" t="s">
        <v>64</v>
      </c>
      <c r="E1119" t="s">
        <v>316</v>
      </c>
      <c r="F1119" t="s">
        <v>73</v>
      </c>
      <c r="G1119" t="s">
        <v>292</v>
      </c>
    </row>
    <row r="1120" spans="1:7" x14ac:dyDescent="0.2">
      <c r="A1120">
        <v>22</v>
      </c>
      <c r="B1120" s="7">
        <v>43922</v>
      </c>
      <c r="C1120" t="s">
        <v>336</v>
      </c>
      <c r="D1120" t="s">
        <v>47</v>
      </c>
      <c r="E1120" t="s">
        <v>313</v>
      </c>
      <c r="F1120" t="s">
        <v>53</v>
      </c>
      <c r="G1120" t="s">
        <v>309</v>
      </c>
    </row>
    <row r="1121" spans="1:7" x14ac:dyDescent="0.2">
      <c r="A1121">
        <v>22</v>
      </c>
      <c r="B1121" s="7">
        <v>43922</v>
      </c>
      <c r="C1121" t="s">
        <v>305</v>
      </c>
      <c r="D1121" t="s">
        <v>49</v>
      </c>
      <c r="E1121" t="s">
        <v>306</v>
      </c>
      <c r="F1121" t="s">
        <v>55</v>
      </c>
      <c r="G1121" t="s">
        <v>301</v>
      </c>
    </row>
    <row r="1122" spans="1:7" x14ac:dyDescent="0.2">
      <c r="A1122">
        <v>22</v>
      </c>
      <c r="B1122" s="7">
        <v>43922</v>
      </c>
      <c r="C1122" t="s">
        <v>337</v>
      </c>
      <c r="D1122" t="s">
        <v>152</v>
      </c>
      <c r="E1122" t="s">
        <v>310</v>
      </c>
      <c r="F1122" t="s">
        <v>106</v>
      </c>
      <c r="G1122" t="s">
        <v>319</v>
      </c>
    </row>
    <row r="1123" spans="1:7" x14ac:dyDescent="0.2">
      <c r="A1123">
        <v>22</v>
      </c>
      <c r="B1123" s="7">
        <v>43922</v>
      </c>
      <c r="C1123" t="s">
        <v>347</v>
      </c>
      <c r="D1123" t="s">
        <v>44</v>
      </c>
      <c r="E1123" t="s">
        <v>307</v>
      </c>
      <c r="F1123" t="s">
        <v>39</v>
      </c>
      <c r="G1123" t="s">
        <v>315</v>
      </c>
    </row>
    <row r="1124" spans="1:7" x14ac:dyDescent="0.2">
      <c r="A1124">
        <v>22</v>
      </c>
      <c r="B1124" s="7">
        <v>43922</v>
      </c>
      <c r="C1124" t="s">
        <v>339</v>
      </c>
      <c r="D1124" t="s">
        <v>94</v>
      </c>
      <c r="E1124" t="s">
        <v>322</v>
      </c>
      <c r="F1124" t="s">
        <v>69</v>
      </c>
      <c r="G1124" t="s">
        <v>324</v>
      </c>
    </row>
    <row r="1125" spans="1:7" x14ac:dyDescent="0.2">
      <c r="A1125">
        <v>22</v>
      </c>
      <c r="B1125" s="7">
        <v>43922</v>
      </c>
      <c r="C1125" t="s">
        <v>342</v>
      </c>
      <c r="D1125" t="s">
        <v>71</v>
      </c>
      <c r="E1125" t="s">
        <v>333</v>
      </c>
      <c r="F1125" t="s">
        <v>62</v>
      </c>
      <c r="G1125" t="s">
        <v>291</v>
      </c>
    </row>
    <row r="1126" spans="1:7" x14ac:dyDescent="0.2">
      <c r="A1126">
        <v>22</v>
      </c>
      <c r="B1126" s="7">
        <v>43922</v>
      </c>
      <c r="C1126" t="s">
        <v>320</v>
      </c>
      <c r="D1126" t="s">
        <v>81</v>
      </c>
      <c r="E1126" t="s">
        <v>321</v>
      </c>
      <c r="F1126" t="s">
        <v>66</v>
      </c>
      <c r="G1126" t="s">
        <v>304</v>
      </c>
    </row>
    <row r="1127" spans="1:7" x14ac:dyDescent="0.2">
      <c r="A1127">
        <v>22</v>
      </c>
      <c r="B1127" s="7">
        <v>43922</v>
      </c>
      <c r="C1127" t="s">
        <v>293</v>
      </c>
      <c r="D1127" t="s">
        <v>42</v>
      </c>
      <c r="E1127" t="s">
        <v>295</v>
      </c>
      <c r="F1127" t="s">
        <v>75</v>
      </c>
      <c r="G1127" t="s">
        <v>300</v>
      </c>
    </row>
    <row r="1128" spans="1:7" x14ac:dyDescent="0.2">
      <c r="A1128">
        <v>23</v>
      </c>
      <c r="B1128" s="7">
        <v>43923</v>
      </c>
      <c r="C1128" t="s">
        <v>331</v>
      </c>
      <c r="D1128" t="s">
        <v>33</v>
      </c>
      <c r="E1128" t="s">
        <v>332</v>
      </c>
      <c r="F1128" t="s">
        <v>59</v>
      </c>
      <c r="G1128" t="s">
        <v>335</v>
      </c>
    </row>
    <row r="1129" spans="1:7" x14ac:dyDescent="0.2">
      <c r="A1129">
        <v>23</v>
      </c>
      <c r="B1129" s="7">
        <v>43923</v>
      </c>
      <c r="C1129" t="s">
        <v>341</v>
      </c>
      <c r="D1129" t="s">
        <v>119</v>
      </c>
      <c r="E1129" t="s">
        <v>325</v>
      </c>
      <c r="F1129" t="s">
        <v>35</v>
      </c>
      <c r="G1129" t="s">
        <v>294</v>
      </c>
    </row>
    <row r="1130" spans="1:7" x14ac:dyDescent="0.2">
      <c r="A1130">
        <v>23</v>
      </c>
      <c r="B1130" s="7">
        <v>43923</v>
      </c>
      <c r="C1130" t="s">
        <v>326</v>
      </c>
      <c r="D1130" t="s">
        <v>37</v>
      </c>
      <c r="E1130" t="s">
        <v>327</v>
      </c>
      <c r="F1130" t="s">
        <v>81</v>
      </c>
      <c r="G1130" t="s">
        <v>321</v>
      </c>
    </row>
    <row r="1131" spans="1:7" x14ac:dyDescent="0.2">
      <c r="A1131">
        <v>23</v>
      </c>
      <c r="B1131" s="7">
        <v>43924</v>
      </c>
      <c r="C1131" t="s">
        <v>329</v>
      </c>
      <c r="D1131" t="s">
        <v>55</v>
      </c>
      <c r="E1131" t="s">
        <v>301</v>
      </c>
      <c r="F1131" t="s">
        <v>53</v>
      </c>
      <c r="G1131" t="s">
        <v>309</v>
      </c>
    </row>
    <row r="1132" spans="1:7" x14ac:dyDescent="0.2">
      <c r="A1132">
        <v>23</v>
      </c>
      <c r="B1132" s="7">
        <v>43924</v>
      </c>
      <c r="C1132" t="s">
        <v>299</v>
      </c>
      <c r="D1132" t="s">
        <v>75</v>
      </c>
      <c r="E1132" t="s">
        <v>300</v>
      </c>
      <c r="F1132" t="s">
        <v>49</v>
      </c>
      <c r="G1132" t="s">
        <v>306</v>
      </c>
    </row>
    <row r="1133" spans="1:7" x14ac:dyDescent="0.2">
      <c r="A1133">
        <v>23</v>
      </c>
      <c r="B1133" s="7">
        <v>43924</v>
      </c>
      <c r="C1133" t="s">
        <v>348</v>
      </c>
      <c r="D1133" t="s">
        <v>64</v>
      </c>
      <c r="E1133" t="s">
        <v>316</v>
      </c>
      <c r="F1133" t="s">
        <v>57</v>
      </c>
      <c r="G1133" t="s">
        <v>312</v>
      </c>
    </row>
    <row r="1134" spans="1:7" x14ac:dyDescent="0.2">
      <c r="A1134">
        <v>23</v>
      </c>
      <c r="B1134" s="7">
        <v>43924</v>
      </c>
      <c r="C1134" t="s">
        <v>343</v>
      </c>
      <c r="D1134" t="s">
        <v>51</v>
      </c>
      <c r="E1134" t="s">
        <v>330</v>
      </c>
      <c r="F1134" t="s">
        <v>96</v>
      </c>
      <c r="G1134" t="s">
        <v>297</v>
      </c>
    </row>
    <row r="1135" spans="1:7" x14ac:dyDescent="0.2">
      <c r="A1135">
        <v>23</v>
      </c>
      <c r="B1135" s="7">
        <v>43924</v>
      </c>
      <c r="C1135" t="s">
        <v>336</v>
      </c>
      <c r="D1135" t="s">
        <v>47</v>
      </c>
      <c r="E1135" t="s">
        <v>313</v>
      </c>
      <c r="F1135" t="s">
        <v>78</v>
      </c>
      <c r="G1135" t="s">
        <v>303</v>
      </c>
    </row>
    <row r="1136" spans="1:7" x14ac:dyDescent="0.2">
      <c r="A1136">
        <v>23</v>
      </c>
      <c r="B1136" s="7">
        <v>43924</v>
      </c>
      <c r="C1136" t="s">
        <v>344</v>
      </c>
      <c r="D1136" t="s">
        <v>106</v>
      </c>
      <c r="E1136" t="s">
        <v>319</v>
      </c>
      <c r="F1136" t="s">
        <v>44</v>
      </c>
      <c r="G1136" t="s">
        <v>307</v>
      </c>
    </row>
    <row r="1137" spans="1:7" x14ac:dyDescent="0.2">
      <c r="A1137">
        <v>23</v>
      </c>
      <c r="B1137" s="7">
        <v>43924</v>
      </c>
      <c r="C1137" t="s">
        <v>290</v>
      </c>
      <c r="D1137" t="s">
        <v>62</v>
      </c>
      <c r="E1137" t="s">
        <v>291</v>
      </c>
      <c r="F1137" t="s">
        <v>71</v>
      </c>
      <c r="G1137" t="s">
        <v>333</v>
      </c>
    </row>
    <row r="1138" spans="1:7" x14ac:dyDescent="0.2">
      <c r="A1138">
        <v>23</v>
      </c>
      <c r="B1138" s="7">
        <v>43924</v>
      </c>
      <c r="C1138" t="s">
        <v>337</v>
      </c>
      <c r="D1138" t="s">
        <v>152</v>
      </c>
      <c r="E1138" t="s">
        <v>310</v>
      </c>
      <c r="F1138" t="s">
        <v>39</v>
      </c>
      <c r="G1138" t="s">
        <v>315</v>
      </c>
    </row>
    <row r="1139" spans="1:7" x14ac:dyDescent="0.2">
      <c r="A1139">
        <v>23</v>
      </c>
      <c r="B1139" s="7">
        <v>43924</v>
      </c>
      <c r="C1139" t="s">
        <v>317</v>
      </c>
      <c r="D1139" t="s">
        <v>113</v>
      </c>
      <c r="E1139" t="s">
        <v>318</v>
      </c>
      <c r="F1139" t="s">
        <v>59</v>
      </c>
      <c r="G1139" t="s">
        <v>335</v>
      </c>
    </row>
    <row r="1140" spans="1:7" x14ac:dyDescent="0.2">
      <c r="A1140">
        <v>23</v>
      </c>
      <c r="B1140" s="7">
        <v>43924</v>
      </c>
      <c r="C1140" t="s">
        <v>340</v>
      </c>
      <c r="D1140" t="s">
        <v>86</v>
      </c>
      <c r="E1140" t="s">
        <v>328</v>
      </c>
      <c r="F1140" t="s">
        <v>88</v>
      </c>
      <c r="G1140" t="s">
        <v>298</v>
      </c>
    </row>
    <row r="1141" spans="1:7" x14ac:dyDescent="0.2">
      <c r="A1141">
        <v>23</v>
      </c>
      <c r="B1141" s="7">
        <v>43924</v>
      </c>
      <c r="C1141" t="s">
        <v>323</v>
      </c>
      <c r="D1141" t="s">
        <v>69</v>
      </c>
      <c r="E1141" t="s">
        <v>324</v>
      </c>
      <c r="F1141" t="s">
        <v>66</v>
      </c>
      <c r="G1141" t="s">
        <v>304</v>
      </c>
    </row>
    <row r="1142" spans="1:7" x14ac:dyDescent="0.2">
      <c r="A1142">
        <v>23</v>
      </c>
      <c r="B1142" s="7">
        <v>43925</v>
      </c>
      <c r="C1142" t="s">
        <v>293</v>
      </c>
      <c r="D1142" t="s">
        <v>35</v>
      </c>
      <c r="E1142" t="s">
        <v>294</v>
      </c>
      <c r="F1142" t="s">
        <v>94</v>
      </c>
      <c r="G1142" t="s">
        <v>322</v>
      </c>
    </row>
    <row r="1143" spans="1:7" x14ac:dyDescent="0.2">
      <c r="A1143">
        <v>23</v>
      </c>
      <c r="B1143" s="7">
        <v>43925</v>
      </c>
      <c r="C1143" t="s">
        <v>341</v>
      </c>
      <c r="D1143" t="s">
        <v>119</v>
      </c>
      <c r="E1143" t="s">
        <v>325</v>
      </c>
      <c r="F1143" t="s">
        <v>42</v>
      </c>
      <c r="G1143" t="s">
        <v>295</v>
      </c>
    </row>
    <row r="1144" spans="1:7" x14ac:dyDescent="0.2">
      <c r="A1144">
        <v>23</v>
      </c>
      <c r="B1144" s="7">
        <v>43926</v>
      </c>
      <c r="C1144" t="s">
        <v>296</v>
      </c>
      <c r="D1144" t="s">
        <v>96</v>
      </c>
      <c r="E1144" t="s">
        <v>297</v>
      </c>
      <c r="F1144" t="s">
        <v>51</v>
      </c>
      <c r="G1144" t="s">
        <v>330</v>
      </c>
    </row>
    <row r="1145" spans="1:7" x14ac:dyDescent="0.2">
      <c r="A1145">
        <v>23</v>
      </c>
      <c r="B1145" s="7">
        <v>43926</v>
      </c>
      <c r="C1145" t="s">
        <v>311</v>
      </c>
      <c r="D1145" t="s">
        <v>57</v>
      </c>
      <c r="E1145" t="s">
        <v>312</v>
      </c>
      <c r="F1145" t="s">
        <v>78</v>
      </c>
      <c r="G1145" t="s">
        <v>303</v>
      </c>
    </row>
    <row r="1146" spans="1:7" x14ac:dyDescent="0.2">
      <c r="A1146">
        <v>23</v>
      </c>
      <c r="B1146" s="7">
        <v>43926</v>
      </c>
      <c r="C1146" t="s">
        <v>336</v>
      </c>
      <c r="D1146" t="s">
        <v>47</v>
      </c>
      <c r="E1146" t="s">
        <v>313</v>
      </c>
      <c r="F1146" t="s">
        <v>71</v>
      </c>
      <c r="G1146" t="s">
        <v>333</v>
      </c>
    </row>
    <row r="1147" spans="1:7" x14ac:dyDescent="0.2">
      <c r="A1147">
        <v>23</v>
      </c>
      <c r="B1147" s="7">
        <v>43926</v>
      </c>
      <c r="C1147" t="s">
        <v>299</v>
      </c>
      <c r="D1147" t="s">
        <v>75</v>
      </c>
      <c r="E1147" t="s">
        <v>300</v>
      </c>
      <c r="F1147" t="s">
        <v>64</v>
      </c>
      <c r="G1147" t="s">
        <v>316</v>
      </c>
    </row>
    <row r="1148" spans="1:7" x14ac:dyDescent="0.2">
      <c r="A1148">
        <v>23</v>
      </c>
      <c r="B1148" s="7">
        <v>43926</v>
      </c>
      <c r="C1148" t="s">
        <v>344</v>
      </c>
      <c r="D1148" t="s">
        <v>106</v>
      </c>
      <c r="E1148" t="s">
        <v>319</v>
      </c>
      <c r="F1148" t="s">
        <v>53</v>
      </c>
      <c r="G1148" t="s">
        <v>309</v>
      </c>
    </row>
    <row r="1149" spans="1:7" x14ac:dyDescent="0.2">
      <c r="A1149">
        <v>23</v>
      </c>
      <c r="B1149" s="7">
        <v>43926</v>
      </c>
      <c r="C1149" t="s">
        <v>305</v>
      </c>
      <c r="D1149" t="s">
        <v>49</v>
      </c>
      <c r="E1149" t="s">
        <v>306</v>
      </c>
      <c r="F1149" t="s">
        <v>39</v>
      </c>
      <c r="G1149" t="s">
        <v>315</v>
      </c>
    </row>
    <row r="1150" spans="1:7" x14ac:dyDescent="0.2">
      <c r="A1150">
        <v>23</v>
      </c>
      <c r="B1150" s="7">
        <v>43926</v>
      </c>
      <c r="C1150" t="s">
        <v>340</v>
      </c>
      <c r="D1150" t="s">
        <v>86</v>
      </c>
      <c r="E1150" t="s">
        <v>328</v>
      </c>
      <c r="F1150" t="s">
        <v>81</v>
      </c>
      <c r="G1150" t="s">
        <v>321</v>
      </c>
    </row>
    <row r="1151" spans="1:7" x14ac:dyDescent="0.2">
      <c r="A1151">
        <v>23</v>
      </c>
      <c r="B1151" s="7">
        <v>43926</v>
      </c>
      <c r="C1151" t="s">
        <v>323</v>
      </c>
      <c r="D1151" t="s">
        <v>69</v>
      </c>
      <c r="E1151" t="s">
        <v>324</v>
      </c>
      <c r="F1151" t="s">
        <v>88</v>
      </c>
      <c r="G1151" t="s">
        <v>298</v>
      </c>
    </row>
    <row r="1152" spans="1:7" x14ac:dyDescent="0.2">
      <c r="A1152">
        <v>23</v>
      </c>
      <c r="B1152" s="7">
        <v>43926</v>
      </c>
      <c r="C1152" t="s">
        <v>331</v>
      </c>
      <c r="D1152" t="s">
        <v>33</v>
      </c>
      <c r="E1152" t="s">
        <v>332</v>
      </c>
      <c r="F1152" t="s">
        <v>62</v>
      </c>
      <c r="G1152" t="s">
        <v>291</v>
      </c>
    </row>
    <row r="1153" spans="1:7" x14ac:dyDescent="0.2">
      <c r="A1153">
        <v>23</v>
      </c>
      <c r="B1153" s="7">
        <v>43926</v>
      </c>
      <c r="C1153" t="s">
        <v>347</v>
      </c>
      <c r="D1153" t="s">
        <v>44</v>
      </c>
      <c r="E1153" t="s">
        <v>307</v>
      </c>
      <c r="F1153" t="s">
        <v>55</v>
      </c>
      <c r="G1153" t="s">
        <v>301</v>
      </c>
    </row>
    <row r="1154" spans="1:7" x14ac:dyDescent="0.2">
      <c r="A1154">
        <v>23</v>
      </c>
      <c r="B1154" s="7">
        <v>43926</v>
      </c>
      <c r="C1154" t="s">
        <v>317</v>
      </c>
      <c r="D1154" t="s">
        <v>113</v>
      </c>
      <c r="E1154" t="s">
        <v>318</v>
      </c>
      <c r="F1154" t="s">
        <v>73</v>
      </c>
      <c r="G1154" t="s">
        <v>292</v>
      </c>
    </row>
    <row r="1155" spans="1:7" x14ac:dyDescent="0.2">
      <c r="A1155">
        <v>23</v>
      </c>
      <c r="B1155" s="7">
        <v>43926</v>
      </c>
      <c r="C1155" t="s">
        <v>326</v>
      </c>
      <c r="D1155" t="s">
        <v>37</v>
      </c>
      <c r="E1155" t="s">
        <v>327</v>
      </c>
      <c r="F1155" t="s">
        <v>152</v>
      </c>
      <c r="G1155" t="s">
        <v>310</v>
      </c>
    </row>
    <row r="1156" spans="1:7" x14ac:dyDescent="0.2">
      <c r="A1156">
        <v>23</v>
      </c>
      <c r="B1156" s="7">
        <v>43926</v>
      </c>
      <c r="C1156" t="s">
        <v>341</v>
      </c>
      <c r="D1156" t="s">
        <v>119</v>
      </c>
      <c r="E1156" t="s">
        <v>325</v>
      </c>
      <c r="F1156" t="s">
        <v>66</v>
      </c>
      <c r="G1156" t="s">
        <v>304</v>
      </c>
    </row>
    <row r="1157" spans="1:7" x14ac:dyDescent="0.2">
      <c r="A1157">
        <v>23</v>
      </c>
      <c r="B1157" s="7">
        <v>43926</v>
      </c>
      <c r="C1157" t="s">
        <v>293</v>
      </c>
      <c r="D1157" t="s">
        <v>42</v>
      </c>
      <c r="E1157" t="s">
        <v>295</v>
      </c>
      <c r="F1157" t="s">
        <v>94</v>
      </c>
      <c r="G1157" t="s">
        <v>322</v>
      </c>
    </row>
    <row r="1158" spans="1:7" x14ac:dyDescent="0.2">
      <c r="A1158">
        <v>23</v>
      </c>
      <c r="B1158" s="7">
        <v>43928</v>
      </c>
      <c r="C1158" t="s">
        <v>348</v>
      </c>
      <c r="D1158" t="s">
        <v>64</v>
      </c>
      <c r="E1158" t="s">
        <v>316</v>
      </c>
      <c r="F1158" t="s">
        <v>62</v>
      </c>
      <c r="G1158" t="s">
        <v>291</v>
      </c>
    </row>
    <row r="1159" spans="1:7" x14ac:dyDescent="0.2">
      <c r="A1159">
        <v>23</v>
      </c>
      <c r="B1159" s="7">
        <v>43928</v>
      </c>
      <c r="C1159" t="s">
        <v>343</v>
      </c>
      <c r="D1159" t="s">
        <v>51</v>
      </c>
      <c r="E1159" t="s">
        <v>330</v>
      </c>
      <c r="F1159" t="s">
        <v>55</v>
      </c>
      <c r="G1159" t="s">
        <v>301</v>
      </c>
    </row>
    <row r="1160" spans="1:7" x14ac:dyDescent="0.2">
      <c r="A1160">
        <v>23</v>
      </c>
      <c r="B1160" s="7">
        <v>43928</v>
      </c>
      <c r="C1160" t="s">
        <v>308</v>
      </c>
      <c r="D1160" t="s">
        <v>53</v>
      </c>
      <c r="E1160" t="s">
        <v>309</v>
      </c>
      <c r="F1160" t="s">
        <v>75</v>
      </c>
      <c r="G1160" t="s">
        <v>300</v>
      </c>
    </row>
    <row r="1161" spans="1:7" x14ac:dyDescent="0.2">
      <c r="A1161">
        <v>23</v>
      </c>
      <c r="B1161" s="7">
        <v>43928</v>
      </c>
      <c r="C1161" t="s">
        <v>311</v>
      </c>
      <c r="D1161" t="s">
        <v>57</v>
      </c>
      <c r="E1161" t="s">
        <v>312</v>
      </c>
      <c r="F1161" t="s">
        <v>71</v>
      </c>
      <c r="G1161" t="s">
        <v>333</v>
      </c>
    </row>
    <row r="1162" spans="1:7" x14ac:dyDescent="0.2">
      <c r="A1162">
        <v>23</v>
      </c>
      <c r="B1162" s="7">
        <v>43928</v>
      </c>
      <c r="C1162" t="s">
        <v>347</v>
      </c>
      <c r="D1162" t="s">
        <v>44</v>
      </c>
      <c r="E1162" t="s">
        <v>307</v>
      </c>
      <c r="F1162" t="s">
        <v>69</v>
      </c>
      <c r="G1162" t="s">
        <v>324</v>
      </c>
    </row>
    <row r="1163" spans="1:7" x14ac:dyDescent="0.2">
      <c r="A1163">
        <v>23</v>
      </c>
      <c r="B1163" s="7">
        <v>43928</v>
      </c>
      <c r="C1163" t="s">
        <v>338</v>
      </c>
      <c r="D1163" t="s">
        <v>73</v>
      </c>
      <c r="E1163" t="s">
        <v>292</v>
      </c>
      <c r="F1163" t="s">
        <v>96</v>
      </c>
      <c r="G1163" t="s">
        <v>297</v>
      </c>
    </row>
    <row r="1164" spans="1:7" x14ac:dyDescent="0.2">
      <c r="A1164">
        <v>23</v>
      </c>
      <c r="B1164" s="7">
        <v>43928</v>
      </c>
      <c r="C1164" t="s">
        <v>339</v>
      </c>
      <c r="D1164" t="s">
        <v>94</v>
      </c>
      <c r="E1164" t="s">
        <v>322</v>
      </c>
      <c r="F1164" t="s">
        <v>49</v>
      </c>
      <c r="G1164" t="s">
        <v>306</v>
      </c>
    </row>
    <row r="1165" spans="1:7" x14ac:dyDescent="0.2">
      <c r="A1165">
        <v>23</v>
      </c>
      <c r="B1165" s="7">
        <v>43928</v>
      </c>
      <c r="C1165" t="s">
        <v>314</v>
      </c>
      <c r="D1165" t="s">
        <v>39</v>
      </c>
      <c r="E1165" t="s">
        <v>315</v>
      </c>
      <c r="F1165" t="s">
        <v>33</v>
      </c>
      <c r="G1165" t="s">
        <v>332</v>
      </c>
    </row>
    <row r="1166" spans="1:7" x14ac:dyDescent="0.2">
      <c r="A1166">
        <v>23</v>
      </c>
      <c r="B1166" s="7">
        <v>43928</v>
      </c>
      <c r="C1166" t="s">
        <v>317</v>
      </c>
      <c r="D1166" t="s">
        <v>113</v>
      </c>
      <c r="E1166" t="s">
        <v>318</v>
      </c>
      <c r="F1166" t="s">
        <v>119</v>
      </c>
      <c r="G1166" t="s">
        <v>325</v>
      </c>
    </row>
    <row r="1167" spans="1:7" x14ac:dyDescent="0.2">
      <c r="A1167">
        <v>23</v>
      </c>
      <c r="B1167" s="7">
        <v>43928</v>
      </c>
      <c r="C1167" t="s">
        <v>340</v>
      </c>
      <c r="D1167" t="s">
        <v>86</v>
      </c>
      <c r="E1167" t="s">
        <v>328</v>
      </c>
      <c r="F1167" t="s">
        <v>152</v>
      </c>
      <c r="G1167" t="s">
        <v>310</v>
      </c>
    </row>
    <row r="1168" spans="1:7" x14ac:dyDescent="0.2">
      <c r="A1168">
        <v>23</v>
      </c>
      <c r="B1168" s="7">
        <v>43928</v>
      </c>
      <c r="C1168" t="s">
        <v>320</v>
      </c>
      <c r="D1168" t="s">
        <v>81</v>
      </c>
      <c r="E1168" t="s">
        <v>321</v>
      </c>
      <c r="F1168" t="s">
        <v>35</v>
      </c>
      <c r="G1168" t="s">
        <v>294</v>
      </c>
    </row>
    <row r="1169" spans="1:7" x14ac:dyDescent="0.2">
      <c r="A1169">
        <v>23</v>
      </c>
      <c r="B1169" s="7">
        <v>43928</v>
      </c>
      <c r="C1169" t="s">
        <v>326</v>
      </c>
      <c r="D1169" t="s">
        <v>37</v>
      </c>
      <c r="E1169" t="s">
        <v>327</v>
      </c>
      <c r="F1169" t="s">
        <v>66</v>
      </c>
      <c r="G1169" t="s">
        <v>304</v>
      </c>
    </row>
    <row r="1170" spans="1:7" x14ac:dyDescent="0.2">
      <c r="A1170">
        <v>23</v>
      </c>
      <c r="B1170" s="7">
        <v>43928</v>
      </c>
      <c r="C1170" t="s">
        <v>293</v>
      </c>
      <c r="D1170" t="s">
        <v>42</v>
      </c>
      <c r="E1170" t="s">
        <v>295</v>
      </c>
      <c r="F1170" t="s">
        <v>88</v>
      </c>
      <c r="G1170" t="s">
        <v>298</v>
      </c>
    </row>
    <row r="1171" spans="1:7" x14ac:dyDescent="0.2">
      <c r="A1171">
        <v>23</v>
      </c>
      <c r="B1171" s="7">
        <v>43929</v>
      </c>
      <c r="C1171" t="s">
        <v>336</v>
      </c>
      <c r="D1171" t="s">
        <v>47</v>
      </c>
      <c r="E1171" t="s">
        <v>313</v>
      </c>
      <c r="F1171" t="s">
        <v>75</v>
      </c>
      <c r="G1171" t="s">
        <v>300</v>
      </c>
    </row>
    <row r="1172" spans="1:7" x14ac:dyDescent="0.2">
      <c r="A1172">
        <v>23</v>
      </c>
      <c r="B1172" s="7">
        <v>43929</v>
      </c>
      <c r="C1172" t="s">
        <v>296</v>
      </c>
      <c r="D1172" t="s">
        <v>96</v>
      </c>
      <c r="E1172" t="s">
        <v>297</v>
      </c>
      <c r="F1172" t="s">
        <v>62</v>
      </c>
      <c r="G1172" t="s">
        <v>291</v>
      </c>
    </row>
    <row r="1173" spans="1:7" x14ac:dyDescent="0.2">
      <c r="A1173">
        <v>23</v>
      </c>
      <c r="B1173" s="7">
        <v>43929</v>
      </c>
      <c r="C1173" t="s">
        <v>344</v>
      </c>
      <c r="D1173" t="s">
        <v>106</v>
      </c>
      <c r="E1173" t="s">
        <v>319</v>
      </c>
      <c r="F1173" t="s">
        <v>78</v>
      </c>
      <c r="G1173" t="s">
        <v>303</v>
      </c>
    </row>
    <row r="1174" spans="1:7" x14ac:dyDescent="0.2">
      <c r="A1174">
        <v>23</v>
      </c>
      <c r="B1174" s="7">
        <v>43929</v>
      </c>
      <c r="C1174" t="s">
        <v>331</v>
      </c>
      <c r="D1174" t="s">
        <v>33</v>
      </c>
      <c r="E1174" t="s">
        <v>332</v>
      </c>
      <c r="F1174" t="s">
        <v>113</v>
      </c>
      <c r="G1174" t="s">
        <v>318</v>
      </c>
    </row>
    <row r="1175" spans="1:7" x14ac:dyDescent="0.2">
      <c r="A1175">
        <v>23</v>
      </c>
      <c r="B1175" s="7">
        <v>43929</v>
      </c>
      <c r="C1175" t="s">
        <v>334</v>
      </c>
      <c r="D1175" t="s">
        <v>59</v>
      </c>
      <c r="E1175" t="s">
        <v>335</v>
      </c>
      <c r="F1175" t="s">
        <v>66</v>
      </c>
      <c r="G1175" t="s">
        <v>304</v>
      </c>
    </row>
    <row r="1176" spans="1:7" x14ac:dyDescent="0.2">
      <c r="A1176">
        <v>23</v>
      </c>
      <c r="B1176" s="7">
        <v>43929</v>
      </c>
      <c r="C1176" t="s">
        <v>293</v>
      </c>
      <c r="D1176" t="s">
        <v>35</v>
      </c>
      <c r="E1176" t="s">
        <v>294</v>
      </c>
      <c r="F1176" t="s">
        <v>88</v>
      </c>
      <c r="G1176" t="s">
        <v>298</v>
      </c>
    </row>
    <row r="1177" spans="1:7" x14ac:dyDescent="0.2">
      <c r="A1177">
        <v>23</v>
      </c>
      <c r="B1177" s="7">
        <v>43930</v>
      </c>
      <c r="C1177" t="s">
        <v>308</v>
      </c>
      <c r="D1177" t="s">
        <v>53</v>
      </c>
      <c r="E1177" t="s">
        <v>309</v>
      </c>
      <c r="F1177" t="s">
        <v>55</v>
      </c>
      <c r="G1177" t="s">
        <v>301</v>
      </c>
    </row>
    <row r="1178" spans="1:7" x14ac:dyDescent="0.2">
      <c r="A1178">
        <v>24</v>
      </c>
      <c r="B1178" s="7">
        <v>43930</v>
      </c>
      <c r="C1178" t="s">
        <v>342</v>
      </c>
      <c r="D1178" t="s">
        <v>71</v>
      </c>
      <c r="E1178" t="s">
        <v>333</v>
      </c>
      <c r="F1178" t="s">
        <v>49</v>
      </c>
      <c r="G1178" t="s">
        <v>306</v>
      </c>
    </row>
    <row r="1179" spans="1:7" x14ac:dyDescent="0.2">
      <c r="A1179">
        <v>24</v>
      </c>
      <c r="B1179" s="7">
        <v>43930</v>
      </c>
      <c r="C1179" t="s">
        <v>347</v>
      </c>
      <c r="D1179" t="s">
        <v>44</v>
      </c>
      <c r="E1179" t="s">
        <v>307</v>
      </c>
      <c r="F1179" t="s">
        <v>119</v>
      </c>
      <c r="G1179" t="s">
        <v>325</v>
      </c>
    </row>
    <row r="1180" spans="1:7" x14ac:dyDescent="0.2">
      <c r="A1180">
        <v>24</v>
      </c>
      <c r="B1180" s="7">
        <v>43930</v>
      </c>
      <c r="C1180" t="s">
        <v>338</v>
      </c>
      <c r="D1180" t="s">
        <v>73</v>
      </c>
      <c r="E1180" t="s">
        <v>292</v>
      </c>
      <c r="F1180" t="s">
        <v>69</v>
      </c>
      <c r="G1180" t="s">
        <v>324</v>
      </c>
    </row>
    <row r="1181" spans="1:7" x14ac:dyDescent="0.2">
      <c r="A1181">
        <v>24</v>
      </c>
      <c r="B1181" s="7">
        <v>43930</v>
      </c>
      <c r="C1181" t="s">
        <v>326</v>
      </c>
      <c r="D1181" t="s">
        <v>37</v>
      </c>
      <c r="E1181" t="s">
        <v>327</v>
      </c>
      <c r="F1181" t="s">
        <v>86</v>
      </c>
      <c r="G1181" t="s">
        <v>328</v>
      </c>
    </row>
    <row r="1182" spans="1:7" x14ac:dyDescent="0.2">
      <c r="A1182">
        <v>24</v>
      </c>
      <c r="B1182" s="7">
        <v>43930</v>
      </c>
      <c r="C1182" t="s">
        <v>293</v>
      </c>
      <c r="D1182" t="s">
        <v>42</v>
      </c>
      <c r="E1182" t="s">
        <v>295</v>
      </c>
      <c r="F1182" t="s">
        <v>59</v>
      </c>
      <c r="G1182" t="s">
        <v>335</v>
      </c>
    </row>
    <row r="1183" spans="1:7" x14ac:dyDescent="0.2">
      <c r="A1183">
        <v>24</v>
      </c>
      <c r="B1183" s="7">
        <v>43931</v>
      </c>
      <c r="C1183" t="s">
        <v>302</v>
      </c>
      <c r="D1183" t="s">
        <v>78</v>
      </c>
      <c r="E1183" t="s">
        <v>303</v>
      </c>
      <c r="F1183" t="s">
        <v>47</v>
      </c>
      <c r="G1183" t="s">
        <v>313</v>
      </c>
    </row>
    <row r="1184" spans="1:7" x14ac:dyDescent="0.2">
      <c r="A1184">
        <v>24</v>
      </c>
      <c r="B1184" s="7">
        <v>43931</v>
      </c>
      <c r="C1184" t="s">
        <v>290</v>
      </c>
      <c r="D1184" t="s">
        <v>62</v>
      </c>
      <c r="E1184" t="s">
        <v>291</v>
      </c>
      <c r="F1184" t="s">
        <v>51</v>
      </c>
      <c r="G1184" t="s">
        <v>330</v>
      </c>
    </row>
    <row r="1185" spans="1:7" x14ac:dyDescent="0.2">
      <c r="A1185">
        <v>24</v>
      </c>
      <c r="B1185" s="7">
        <v>43931</v>
      </c>
      <c r="C1185" t="s">
        <v>331</v>
      </c>
      <c r="D1185" t="s">
        <v>33</v>
      </c>
      <c r="E1185" t="s">
        <v>332</v>
      </c>
      <c r="F1185" t="s">
        <v>64</v>
      </c>
      <c r="G1185" t="s">
        <v>316</v>
      </c>
    </row>
    <row r="1186" spans="1:7" x14ac:dyDescent="0.2">
      <c r="A1186">
        <v>24</v>
      </c>
      <c r="B1186" s="7">
        <v>43931</v>
      </c>
      <c r="C1186" t="s">
        <v>339</v>
      </c>
      <c r="D1186" t="s">
        <v>94</v>
      </c>
      <c r="E1186" t="s">
        <v>322</v>
      </c>
      <c r="F1186" t="s">
        <v>106</v>
      </c>
      <c r="G1186" t="s">
        <v>319</v>
      </c>
    </row>
    <row r="1187" spans="1:7" x14ac:dyDescent="0.2">
      <c r="A1187">
        <v>24</v>
      </c>
      <c r="B1187" s="7">
        <v>43931</v>
      </c>
      <c r="C1187" t="s">
        <v>317</v>
      </c>
      <c r="D1187" t="s">
        <v>113</v>
      </c>
      <c r="E1187" t="s">
        <v>318</v>
      </c>
      <c r="F1187" t="s">
        <v>57</v>
      </c>
      <c r="G1187" t="s">
        <v>312</v>
      </c>
    </row>
    <row r="1188" spans="1:7" x14ac:dyDescent="0.2">
      <c r="A1188">
        <v>24</v>
      </c>
      <c r="B1188" s="7">
        <v>43932</v>
      </c>
      <c r="C1188" t="s">
        <v>314</v>
      </c>
      <c r="D1188" t="s">
        <v>39</v>
      </c>
      <c r="E1188" t="s">
        <v>315</v>
      </c>
      <c r="F1188" t="s">
        <v>55</v>
      </c>
      <c r="G1188" t="s">
        <v>301</v>
      </c>
    </row>
    <row r="1189" spans="1:7" x14ac:dyDescent="0.2">
      <c r="A1189">
        <v>24</v>
      </c>
      <c r="B1189" s="7">
        <v>43932</v>
      </c>
      <c r="C1189" t="s">
        <v>296</v>
      </c>
      <c r="D1189" t="s">
        <v>96</v>
      </c>
      <c r="E1189" t="s">
        <v>297</v>
      </c>
      <c r="F1189" t="s">
        <v>64</v>
      </c>
      <c r="G1189" t="s">
        <v>316</v>
      </c>
    </row>
    <row r="1190" spans="1:7" x14ac:dyDescent="0.2">
      <c r="A1190">
        <v>24</v>
      </c>
      <c r="B1190" s="7">
        <v>43932</v>
      </c>
      <c r="C1190" t="s">
        <v>299</v>
      </c>
      <c r="D1190" t="s">
        <v>75</v>
      </c>
      <c r="E1190" t="s">
        <v>300</v>
      </c>
      <c r="F1190" t="s">
        <v>78</v>
      </c>
      <c r="G1190" t="s">
        <v>303</v>
      </c>
    </row>
    <row r="1191" spans="1:7" x14ac:dyDescent="0.2">
      <c r="A1191">
        <v>24</v>
      </c>
      <c r="B1191" s="7">
        <v>43932</v>
      </c>
      <c r="C1191" t="s">
        <v>338</v>
      </c>
      <c r="D1191" t="s">
        <v>73</v>
      </c>
      <c r="E1191" t="s">
        <v>292</v>
      </c>
      <c r="F1191" t="s">
        <v>57</v>
      </c>
      <c r="G1191" t="s">
        <v>312</v>
      </c>
    </row>
    <row r="1192" spans="1:7" x14ac:dyDescent="0.2">
      <c r="A1192">
        <v>24</v>
      </c>
      <c r="B1192" s="7">
        <v>43932</v>
      </c>
      <c r="C1192" t="s">
        <v>345</v>
      </c>
      <c r="D1192" t="s">
        <v>66</v>
      </c>
      <c r="E1192" t="s">
        <v>304</v>
      </c>
      <c r="F1192" t="s">
        <v>71</v>
      </c>
      <c r="G1192" t="s">
        <v>333</v>
      </c>
    </row>
    <row r="1193" spans="1:7" x14ac:dyDescent="0.2">
      <c r="A1193">
        <v>24</v>
      </c>
      <c r="B1193" s="7">
        <v>43932</v>
      </c>
      <c r="C1193" t="s">
        <v>308</v>
      </c>
      <c r="D1193" t="s">
        <v>53</v>
      </c>
      <c r="E1193" t="s">
        <v>309</v>
      </c>
      <c r="F1193" t="s">
        <v>47</v>
      </c>
      <c r="G1193" t="s">
        <v>313</v>
      </c>
    </row>
    <row r="1194" spans="1:7" x14ac:dyDescent="0.2">
      <c r="A1194">
        <v>24</v>
      </c>
      <c r="B1194" s="7">
        <v>43932</v>
      </c>
      <c r="C1194" t="s">
        <v>346</v>
      </c>
      <c r="D1194" t="s">
        <v>88</v>
      </c>
      <c r="E1194" t="s">
        <v>298</v>
      </c>
      <c r="F1194" t="s">
        <v>49</v>
      </c>
      <c r="G1194" t="s">
        <v>306</v>
      </c>
    </row>
    <row r="1195" spans="1:7" x14ac:dyDescent="0.2">
      <c r="A1195">
        <v>24</v>
      </c>
      <c r="B1195" s="7">
        <v>43932</v>
      </c>
      <c r="C1195" t="s">
        <v>337</v>
      </c>
      <c r="D1195" t="s">
        <v>152</v>
      </c>
      <c r="E1195" t="s">
        <v>310</v>
      </c>
      <c r="F1195" t="s">
        <v>94</v>
      </c>
      <c r="G1195" t="s">
        <v>322</v>
      </c>
    </row>
    <row r="1196" spans="1:7" x14ac:dyDescent="0.2">
      <c r="A1196">
        <v>24</v>
      </c>
      <c r="B1196" s="7">
        <v>43932</v>
      </c>
      <c r="C1196" t="s">
        <v>293</v>
      </c>
      <c r="D1196" t="s">
        <v>35</v>
      </c>
      <c r="E1196" t="s">
        <v>294</v>
      </c>
      <c r="F1196" t="s">
        <v>59</v>
      </c>
      <c r="G1196" t="s">
        <v>335</v>
      </c>
    </row>
    <row r="1197" spans="1:7" x14ac:dyDescent="0.2">
      <c r="A1197">
        <v>24</v>
      </c>
      <c r="B1197" s="7">
        <v>43932</v>
      </c>
      <c r="C1197" t="s">
        <v>340</v>
      </c>
      <c r="D1197" t="s">
        <v>86</v>
      </c>
      <c r="E1197" t="s">
        <v>328</v>
      </c>
      <c r="F1197" t="s">
        <v>119</v>
      </c>
      <c r="G1197" t="s">
        <v>325</v>
      </c>
    </row>
    <row r="1198" spans="1:7" x14ac:dyDescent="0.2">
      <c r="A1198">
        <v>24</v>
      </c>
      <c r="B1198" s="7">
        <v>43932</v>
      </c>
      <c r="C1198" t="s">
        <v>323</v>
      </c>
      <c r="D1198" t="s">
        <v>69</v>
      </c>
      <c r="E1198" t="s">
        <v>324</v>
      </c>
      <c r="F1198" t="s">
        <v>81</v>
      </c>
      <c r="G1198" t="s">
        <v>321</v>
      </c>
    </row>
    <row r="1199" spans="1:7" x14ac:dyDescent="0.2">
      <c r="A1199">
        <v>24</v>
      </c>
      <c r="B1199" s="7">
        <v>43933</v>
      </c>
      <c r="C1199" t="s">
        <v>317</v>
      </c>
      <c r="D1199" t="s">
        <v>113</v>
      </c>
      <c r="E1199" t="s">
        <v>318</v>
      </c>
      <c r="F1199" t="s">
        <v>33</v>
      </c>
      <c r="G1199" t="s">
        <v>332</v>
      </c>
    </row>
    <row r="1200" spans="1:7" x14ac:dyDescent="0.2">
      <c r="A1200">
        <v>24</v>
      </c>
      <c r="B1200" s="7">
        <v>43933</v>
      </c>
      <c r="C1200" t="s">
        <v>290</v>
      </c>
      <c r="D1200" t="s">
        <v>62</v>
      </c>
      <c r="E1200" t="s">
        <v>291</v>
      </c>
      <c r="F1200" t="s">
        <v>106</v>
      </c>
      <c r="G1200" t="s">
        <v>319</v>
      </c>
    </row>
    <row r="1201" spans="1:7" x14ac:dyDescent="0.2">
      <c r="A1201">
        <v>24</v>
      </c>
      <c r="B1201" s="7">
        <v>43933</v>
      </c>
      <c r="C1201" t="s">
        <v>342</v>
      </c>
      <c r="D1201" t="s">
        <v>71</v>
      </c>
      <c r="E1201" t="s">
        <v>333</v>
      </c>
      <c r="F1201" t="s">
        <v>51</v>
      </c>
      <c r="G1201" t="s">
        <v>330</v>
      </c>
    </row>
    <row r="1202" spans="1:7" x14ac:dyDescent="0.2">
      <c r="A1202">
        <v>24</v>
      </c>
      <c r="B1202" s="7">
        <v>43933</v>
      </c>
      <c r="C1202" t="s">
        <v>293</v>
      </c>
      <c r="D1202" t="s">
        <v>42</v>
      </c>
      <c r="E1202" t="s">
        <v>295</v>
      </c>
      <c r="F1202" t="s">
        <v>44</v>
      </c>
      <c r="G1202" t="s">
        <v>307</v>
      </c>
    </row>
    <row r="1203" spans="1:7" x14ac:dyDescent="0.2">
      <c r="A1203">
        <v>24</v>
      </c>
      <c r="B1203" s="7">
        <v>43934</v>
      </c>
      <c r="C1203" t="s">
        <v>296</v>
      </c>
      <c r="D1203" t="s">
        <v>96</v>
      </c>
      <c r="E1203" t="s">
        <v>297</v>
      </c>
      <c r="F1203" t="s">
        <v>53</v>
      </c>
      <c r="G1203" t="s">
        <v>309</v>
      </c>
    </row>
    <row r="1204" spans="1:7" x14ac:dyDescent="0.2">
      <c r="A1204">
        <v>24</v>
      </c>
      <c r="B1204" s="7">
        <v>43934</v>
      </c>
      <c r="C1204" t="s">
        <v>345</v>
      </c>
      <c r="D1204" t="s">
        <v>66</v>
      </c>
      <c r="E1204" t="s">
        <v>304</v>
      </c>
      <c r="F1204" t="s">
        <v>49</v>
      </c>
      <c r="G1204" t="s">
        <v>306</v>
      </c>
    </row>
    <row r="1205" spans="1:7" x14ac:dyDescent="0.2">
      <c r="A1205">
        <v>24</v>
      </c>
      <c r="B1205" s="7">
        <v>43934</v>
      </c>
      <c r="C1205" t="s">
        <v>329</v>
      </c>
      <c r="D1205" t="s">
        <v>55</v>
      </c>
      <c r="E1205" t="s">
        <v>301</v>
      </c>
      <c r="F1205" t="s">
        <v>47</v>
      </c>
      <c r="G1205" t="s">
        <v>313</v>
      </c>
    </row>
    <row r="1206" spans="1:7" x14ac:dyDescent="0.2">
      <c r="A1206">
        <v>24</v>
      </c>
      <c r="B1206" s="7">
        <v>43934</v>
      </c>
      <c r="C1206" t="s">
        <v>299</v>
      </c>
      <c r="D1206" t="s">
        <v>75</v>
      </c>
      <c r="E1206" t="s">
        <v>300</v>
      </c>
      <c r="F1206" t="s">
        <v>113</v>
      </c>
      <c r="G1206" t="s">
        <v>318</v>
      </c>
    </row>
    <row r="1207" spans="1:7" x14ac:dyDescent="0.2">
      <c r="A1207">
        <v>24</v>
      </c>
      <c r="B1207" s="7">
        <v>43934</v>
      </c>
      <c r="C1207" t="s">
        <v>346</v>
      </c>
      <c r="D1207" t="s">
        <v>88</v>
      </c>
      <c r="E1207" t="s">
        <v>298</v>
      </c>
      <c r="F1207" t="s">
        <v>78</v>
      </c>
      <c r="G1207" t="s">
        <v>303</v>
      </c>
    </row>
    <row r="1208" spans="1:7" x14ac:dyDescent="0.2">
      <c r="A1208">
        <v>24</v>
      </c>
      <c r="B1208" s="7">
        <v>43934</v>
      </c>
      <c r="C1208" t="s">
        <v>331</v>
      </c>
      <c r="D1208" t="s">
        <v>33</v>
      </c>
      <c r="E1208" t="s">
        <v>332</v>
      </c>
      <c r="F1208" t="s">
        <v>69</v>
      </c>
      <c r="G1208" t="s">
        <v>324</v>
      </c>
    </row>
    <row r="1209" spans="1:7" x14ac:dyDescent="0.2">
      <c r="A1209">
        <v>24</v>
      </c>
      <c r="B1209" s="7">
        <v>43934</v>
      </c>
      <c r="C1209" t="s">
        <v>337</v>
      </c>
      <c r="D1209" t="s">
        <v>152</v>
      </c>
      <c r="E1209" t="s">
        <v>310</v>
      </c>
      <c r="F1209" t="s">
        <v>57</v>
      </c>
      <c r="G1209" t="s">
        <v>312</v>
      </c>
    </row>
    <row r="1210" spans="1:7" x14ac:dyDescent="0.2">
      <c r="A1210">
        <v>24</v>
      </c>
      <c r="B1210" s="7">
        <v>43934</v>
      </c>
      <c r="C1210" t="s">
        <v>338</v>
      </c>
      <c r="D1210" t="s">
        <v>73</v>
      </c>
      <c r="E1210" t="s">
        <v>292</v>
      </c>
      <c r="F1210" t="s">
        <v>64</v>
      </c>
      <c r="G1210" t="s">
        <v>316</v>
      </c>
    </row>
    <row r="1211" spans="1:7" x14ac:dyDescent="0.2">
      <c r="A1211">
        <v>24</v>
      </c>
      <c r="B1211" s="7">
        <v>43934</v>
      </c>
      <c r="C1211" t="s">
        <v>339</v>
      </c>
      <c r="D1211" t="s">
        <v>94</v>
      </c>
      <c r="E1211" t="s">
        <v>322</v>
      </c>
      <c r="F1211" t="s">
        <v>81</v>
      </c>
      <c r="G1211" t="s">
        <v>321</v>
      </c>
    </row>
    <row r="1212" spans="1:7" x14ac:dyDescent="0.2">
      <c r="A1212">
        <v>24</v>
      </c>
      <c r="B1212" s="7">
        <v>43934</v>
      </c>
      <c r="C1212" t="s">
        <v>340</v>
      </c>
      <c r="D1212" t="s">
        <v>86</v>
      </c>
      <c r="E1212" t="s">
        <v>328</v>
      </c>
      <c r="F1212" t="s">
        <v>39</v>
      </c>
      <c r="G1212" t="s">
        <v>315</v>
      </c>
    </row>
    <row r="1213" spans="1:7" x14ac:dyDescent="0.2">
      <c r="A1213">
        <v>24</v>
      </c>
      <c r="B1213" s="7">
        <v>43934</v>
      </c>
      <c r="C1213" t="s">
        <v>334</v>
      </c>
      <c r="D1213" t="s">
        <v>59</v>
      </c>
      <c r="E1213" t="s">
        <v>335</v>
      </c>
      <c r="F1213" t="s">
        <v>37</v>
      </c>
      <c r="G1213" t="s">
        <v>327</v>
      </c>
    </row>
    <row r="1214" spans="1:7" x14ac:dyDescent="0.2">
      <c r="A1214">
        <v>24</v>
      </c>
      <c r="B1214" s="7">
        <v>43934</v>
      </c>
      <c r="C1214" t="s">
        <v>293</v>
      </c>
      <c r="D1214" t="s">
        <v>35</v>
      </c>
      <c r="E1214" t="s">
        <v>294</v>
      </c>
      <c r="F1214" t="s">
        <v>44</v>
      </c>
      <c r="G1214" t="s">
        <v>307</v>
      </c>
    </row>
    <row r="1215" spans="1:7" x14ac:dyDescent="0.2">
      <c r="A1215">
        <v>24</v>
      </c>
      <c r="B1215" s="7">
        <v>43935</v>
      </c>
      <c r="C1215" t="s">
        <v>308</v>
      </c>
      <c r="D1215" t="s">
        <v>53</v>
      </c>
      <c r="E1215" t="s">
        <v>309</v>
      </c>
      <c r="F1215" t="s">
        <v>62</v>
      </c>
      <c r="G1215" t="s">
        <v>291</v>
      </c>
    </row>
    <row r="1216" spans="1:7" x14ac:dyDescent="0.2">
      <c r="A1216">
        <v>24</v>
      </c>
      <c r="B1216" s="7">
        <v>43935</v>
      </c>
      <c r="C1216" t="s">
        <v>344</v>
      </c>
      <c r="D1216" t="s">
        <v>106</v>
      </c>
      <c r="E1216" t="s">
        <v>319</v>
      </c>
      <c r="F1216" t="s">
        <v>55</v>
      </c>
      <c r="G1216" t="s">
        <v>301</v>
      </c>
    </row>
    <row r="1217" spans="1:7" x14ac:dyDescent="0.2">
      <c r="A1217">
        <v>24</v>
      </c>
      <c r="B1217" s="7">
        <v>43935</v>
      </c>
      <c r="C1217" t="s">
        <v>320</v>
      </c>
      <c r="D1217" t="s">
        <v>81</v>
      </c>
      <c r="E1217" t="s">
        <v>321</v>
      </c>
      <c r="F1217" t="s">
        <v>86</v>
      </c>
      <c r="G1217" t="s">
        <v>328</v>
      </c>
    </row>
    <row r="1218" spans="1:7" x14ac:dyDescent="0.2">
      <c r="A1218">
        <v>24</v>
      </c>
      <c r="B1218" s="7">
        <v>43935</v>
      </c>
      <c r="C1218" t="s">
        <v>293</v>
      </c>
      <c r="D1218" t="s">
        <v>42</v>
      </c>
      <c r="E1218" t="s">
        <v>295</v>
      </c>
      <c r="F1218" t="s">
        <v>119</v>
      </c>
      <c r="G1218" t="s">
        <v>325</v>
      </c>
    </row>
    <row r="1219" spans="1:7" x14ac:dyDescent="0.2">
      <c r="A1219">
        <v>24</v>
      </c>
      <c r="B1219" s="7">
        <v>43936</v>
      </c>
      <c r="C1219" t="s">
        <v>343</v>
      </c>
      <c r="D1219" t="s">
        <v>51</v>
      </c>
      <c r="E1219" t="s">
        <v>330</v>
      </c>
      <c r="F1219" t="s">
        <v>66</v>
      </c>
      <c r="G1219" t="s">
        <v>304</v>
      </c>
    </row>
    <row r="1220" spans="1:7" x14ac:dyDescent="0.2">
      <c r="A1220">
        <v>24</v>
      </c>
      <c r="B1220" s="7">
        <v>43936</v>
      </c>
      <c r="C1220" t="s">
        <v>336</v>
      </c>
      <c r="D1220" t="s">
        <v>47</v>
      </c>
      <c r="E1220" t="s">
        <v>313</v>
      </c>
      <c r="F1220" t="s">
        <v>88</v>
      </c>
      <c r="G1220" t="s">
        <v>298</v>
      </c>
    </row>
    <row r="1221" spans="1:7" x14ac:dyDescent="0.2">
      <c r="A1221">
        <v>24</v>
      </c>
      <c r="B1221" s="7">
        <v>43936</v>
      </c>
      <c r="C1221" t="s">
        <v>305</v>
      </c>
      <c r="D1221" t="s">
        <v>49</v>
      </c>
      <c r="E1221" t="s">
        <v>306</v>
      </c>
      <c r="F1221" t="s">
        <v>71</v>
      </c>
      <c r="G1221" t="s">
        <v>333</v>
      </c>
    </row>
    <row r="1222" spans="1:7" x14ac:dyDescent="0.2">
      <c r="A1222">
        <v>24</v>
      </c>
      <c r="B1222" s="7">
        <v>43936</v>
      </c>
      <c r="C1222" t="s">
        <v>302</v>
      </c>
      <c r="D1222" t="s">
        <v>78</v>
      </c>
      <c r="E1222" t="s">
        <v>303</v>
      </c>
      <c r="F1222" t="s">
        <v>62</v>
      </c>
      <c r="G1222" t="s">
        <v>291</v>
      </c>
    </row>
    <row r="1223" spans="1:7" x14ac:dyDescent="0.2">
      <c r="A1223">
        <v>24</v>
      </c>
      <c r="B1223" s="7">
        <v>43936</v>
      </c>
      <c r="C1223" t="s">
        <v>311</v>
      </c>
      <c r="D1223" t="s">
        <v>57</v>
      </c>
      <c r="E1223" t="s">
        <v>312</v>
      </c>
      <c r="F1223" t="s">
        <v>96</v>
      </c>
      <c r="G1223" t="s">
        <v>297</v>
      </c>
    </row>
    <row r="1224" spans="1:7" x14ac:dyDescent="0.2">
      <c r="A1224">
        <v>24</v>
      </c>
      <c r="B1224" s="7">
        <v>43936</v>
      </c>
      <c r="C1224" t="s">
        <v>348</v>
      </c>
      <c r="D1224" t="s">
        <v>64</v>
      </c>
      <c r="E1224" t="s">
        <v>316</v>
      </c>
      <c r="F1224" t="s">
        <v>75</v>
      </c>
      <c r="G1224" t="s">
        <v>300</v>
      </c>
    </row>
    <row r="1225" spans="1:7" x14ac:dyDescent="0.2">
      <c r="A1225">
        <v>24</v>
      </c>
      <c r="B1225" s="7">
        <v>43936</v>
      </c>
      <c r="C1225" t="s">
        <v>314</v>
      </c>
      <c r="D1225" t="s">
        <v>39</v>
      </c>
      <c r="E1225" t="s">
        <v>315</v>
      </c>
      <c r="F1225" t="s">
        <v>94</v>
      </c>
      <c r="G1225" t="s">
        <v>322</v>
      </c>
    </row>
    <row r="1226" spans="1:7" x14ac:dyDescent="0.2">
      <c r="A1226">
        <v>24</v>
      </c>
      <c r="B1226" s="7">
        <v>43936</v>
      </c>
      <c r="C1226" t="s">
        <v>331</v>
      </c>
      <c r="D1226" t="s">
        <v>33</v>
      </c>
      <c r="E1226" t="s">
        <v>332</v>
      </c>
      <c r="F1226" t="s">
        <v>152</v>
      </c>
      <c r="G1226" t="s">
        <v>310</v>
      </c>
    </row>
    <row r="1227" spans="1:7" x14ac:dyDescent="0.2">
      <c r="A1227">
        <v>24</v>
      </c>
      <c r="B1227" s="7">
        <v>43936</v>
      </c>
      <c r="C1227" t="s">
        <v>347</v>
      </c>
      <c r="D1227" t="s">
        <v>44</v>
      </c>
      <c r="E1227" t="s">
        <v>307</v>
      </c>
      <c r="F1227" t="s">
        <v>106</v>
      </c>
      <c r="G1227" t="s">
        <v>319</v>
      </c>
    </row>
    <row r="1228" spans="1:7" x14ac:dyDescent="0.2">
      <c r="A1228">
        <v>24</v>
      </c>
      <c r="B1228" s="7">
        <v>43936</v>
      </c>
      <c r="C1228" t="s">
        <v>317</v>
      </c>
      <c r="D1228" t="s">
        <v>113</v>
      </c>
      <c r="E1228" t="s">
        <v>318</v>
      </c>
      <c r="F1228" t="s">
        <v>73</v>
      </c>
      <c r="G1228" t="s">
        <v>292</v>
      </c>
    </row>
    <row r="1229" spans="1:7" x14ac:dyDescent="0.2">
      <c r="A1229">
        <v>24</v>
      </c>
      <c r="B1229" s="7">
        <v>43936</v>
      </c>
      <c r="C1229" t="s">
        <v>323</v>
      </c>
      <c r="D1229" t="s">
        <v>69</v>
      </c>
      <c r="E1229" t="s">
        <v>324</v>
      </c>
      <c r="F1229" t="s">
        <v>42</v>
      </c>
      <c r="G1229" t="s">
        <v>295</v>
      </c>
    </row>
    <row r="1230" spans="1:7" x14ac:dyDescent="0.2">
      <c r="A1230">
        <v>24</v>
      </c>
      <c r="B1230" s="7">
        <v>43936</v>
      </c>
      <c r="C1230" t="s">
        <v>326</v>
      </c>
      <c r="D1230" t="s">
        <v>37</v>
      </c>
      <c r="E1230" t="s">
        <v>327</v>
      </c>
      <c r="F1230" t="s">
        <v>35</v>
      </c>
      <c r="G1230" t="s">
        <v>294</v>
      </c>
    </row>
    <row r="1231" spans="1:7" x14ac:dyDescent="0.2">
      <c r="A1231">
        <v>24</v>
      </c>
      <c r="B1231" s="7">
        <v>43936</v>
      </c>
      <c r="C1231" t="s">
        <v>341</v>
      </c>
      <c r="D1231" t="s">
        <v>119</v>
      </c>
      <c r="E1231" t="s">
        <v>325</v>
      </c>
      <c r="F1231" t="s">
        <v>59</v>
      </c>
      <c r="G1231" t="s">
        <v>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456"/>
  <sheetViews>
    <sheetView workbookViewId="0">
      <selection activeCell="A2" sqref="A2:AI456"/>
    </sheetView>
  </sheetViews>
  <sheetFormatPr baseColWidth="10" defaultColWidth="8.83203125" defaultRowHeight="15" x14ac:dyDescent="0.2"/>
  <cols>
    <col min="1" max="1" width="6.83203125" bestFit="1" customWidth="1"/>
    <col min="2" max="2" width="5.5" bestFit="1" customWidth="1"/>
    <col min="3" max="3" width="7.1640625" bestFit="1" customWidth="1"/>
    <col min="4" max="4" width="8.6640625" bestFit="1" customWidth="1"/>
    <col min="5" max="5" width="4.5" bestFit="1" customWidth="1"/>
    <col min="6" max="6" width="6.33203125" bestFit="1" customWidth="1"/>
    <col min="7" max="7" width="6.5" bestFit="1" customWidth="1"/>
    <col min="8" max="8" width="6.1640625" bestFit="1" customWidth="1"/>
    <col min="9" max="9" width="21.1640625" bestFit="1" customWidth="1"/>
    <col min="10" max="10" width="4.1640625" customWidth="1"/>
    <col min="11" max="11" width="5.6640625" bestFit="1" customWidth="1"/>
    <col min="12" max="12" width="4.33203125" bestFit="1" customWidth="1"/>
    <col min="13" max="13" width="4.5" bestFit="1" customWidth="1"/>
    <col min="14" max="14" width="3" bestFit="1" customWidth="1"/>
    <col min="15" max="16" width="5.5" bestFit="1" customWidth="1"/>
    <col min="17" max="17" width="4.5" bestFit="1" customWidth="1"/>
    <col min="18" max="19" width="5.5" bestFit="1" customWidth="1"/>
    <col min="20" max="22" width="4.5" bestFit="1" customWidth="1"/>
    <col min="23" max="23" width="5.5" bestFit="1" customWidth="1"/>
    <col min="24" max="24" width="4.5" bestFit="1" customWidth="1"/>
    <col min="25" max="25" width="5.5" bestFit="1" customWidth="1"/>
    <col min="26" max="26" width="4.5" bestFit="1" customWidth="1"/>
    <col min="27" max="32" width="5.1640625" bestFit="1" customWidth="1"/>
    <col min="33" max="33" width="5.6640625" bestFit="1" customWidth="1"/>
    <col min="34" max="35" width="5.1640625" bestFit="1" customWidth="1"/>
  </cols>
  <sheetData>
    <row r="1" spans="1:35" x14ac:dyDescent="0.2">
      <c r="A1" s="1" t="s">
        <v>0</v>
      </c>
      <c r="B1" s="1" t="s">
        <v>1</v>
      </c>
      <c r="C1" s="1" t="s">
        <v>254</v>
      </c>
      <c r="D1" s="1" t="s">
        <v>255</v>
      </c>
      <c r="E1" s="1" t="s">
        <v>256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257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</row>
    <row r="2" spans="1:35" x14ac:dyDescent="0.2">
      <c r="A2">
        <v>1</v>
      </c>
      <c r="B2">
        <v>1</v>
      </c>
      <c r="C2" s="25">
        <v>3.4</v>
      </c>
      <c r="D2" s="25">
        <v>4</v>
      </c>
      <c r="E2" s="25">
        <v>100</v>
      </c>
      <c r="F2">
        <v>1.7459312977430839</v>
      </c>
      <c r="G2">
        <v>0.84098851379934358</v>
      </c>
      <c r="H2">
        <v>0.90494278394374028</v>
      </c>
      <c r="I2" t="s">
        <v>31</v>
      </c>
      <c r="J2" t="s">
        <v>32</v>
      </c>
      <c r="K2" t="s">
        <v>33</v>
      </c>
      <c r="L2" t="s">
        <v>258</v>
      </c>
      <c r="M2" s="26">
        <v>30.3</v>
      </c>
      <c r="N2" s="27">
        <v>18</v>
      </c>
      <c r="O2">
        <v>37.180555555555564</v>
      </c>
      <c r="P2">
        <v>37.722222222222221</v>
      </c>
      <c r="Q2">
        <v>4.7777777777777777</v>
      </c>
      <c r="R2">
        <v>6.0555555555555554</v>
      </c>
      <c r="S2">
        <v>7.833333333333333</v>
      </c>
      <c r="T2">
        <v>1.6111111111111112</v>
      </c>
      <c r="U2">
        <v>0.5</v>
      </c>
      <c r="V2">
        <v>0.43418013856812931</v>
      </c>
      <c r="W2">
        <v>24.055555555555557</v>
      </c>
      <c r="X2">
        <v>0.86454183266932272</v>
      </c>
      <c r="Y2">
        <v>13.944444444444445</v>
      </c>
      <c r="Z2">
        <v>5.2222222222222223</v>
      </c>
      <c r="AA2">
        <v>3.6185320345698377</v>
      </c>
      <c r="AB2">
        <v>3.089645239201261</v>
      </c>
      <c r="AC2">
        <v>4.9124153614924858E-2</v>
      </c>
      <c r="AD2">
        <v>2.0784937864797364</v>
      </c>
      <c r="AE2">
        <v>1.3844862196065304</v>
      </c>
      <c r="AF2">
        <v>-0.36793166521822246</v>
      </c>
      <c r="AG2">
        <v>-1.3464349929091524</v>
      </c>
      <c r="AH2">
        <v>2.369169315947516</v>
      </c>
      <c r="AI2">
        <v>-3.3061874670983413</v>
      </c>
    </row>
    <row r="3" spans="1:35" x14ac:dyDescent="0.2">
      <c r="A3">
        <v>1</v>
      </c>
      <c r="B3">
        <v>2</v>
      </c>
      <c r="C3" s="25">
        <v>1.6</v>
      </c>
      <c r="D3" s="25">
        <v>1</v>
      </c>
      <c r="E3" s="25">
        <v>100</v>
      </c>
      <c r="F3">
        <v>1.2516171970003445</v>
      </c>
      <c r="G3">
        <v>0.90540153586371375</v>
      </c>
      <c r="H3">
        <v>0.34621566113663071</v>
      </c>
      <c r="I3" t="s">
        <v>41</v>
      </c>
      <c r="J3" t="s">
        <v>32</v>
      </c>
      <c r="K3" t="s">
        <v>42</v>
      </c>
      <c r="L3" t="s">
        <v>259</v>
      </c>
      <c r="M3" s="26">
        <v>26.7</v>
      </c>
      <c r="N3" s="27">
        <v>17</v>
      </c>
      <c r="O3">
        <v>34.913725490196086</v>
      </c>
      <c r="P3">
        <v>26.058823529411764</v>
      </c>
      <c r="Q3">
        <v>1.1764705882352942</v>
      </c>
      <c r="R3">
        <v>9</v>
      </c>
      <c r="S3">
        <v>3.5882352941176472</v>
      </c>
      <c r="T3">
        <v>1.588235294117647</v>
      </c>
      <c r="U3">
        <v>2.8235294117647061</v>
      </c>
      <c r="V3">
        <v>0.47678018575851394</v>
      </c>
      <c r="W3">
        <v>19</v>
      </c>
      <c r="X3">
        <v>0.87786259541984735</v>
      </c>
      <c r="Y3">
        <v>7.7058823529411766</v>
      </c>
      <c r="Z3">
        <v>2.6470588235294117</v>
      </c>
      <c r="AA3">
        <v>1.724063735058037</v>
      </c>
      <c r="AB3">
        <v>-0.37392074362683569</v>
      </c>
      <c r="AC3">
        <v>1.09334229025535</v>
      </c>
      <c r="AD3">
        <v>0.13138175801248464</v>
      </c>
      <c r="AE3">
        <v>1.3321433227096893</v>
      </c>
      <c r="AF3">
        <v>3.3020539437251042</v>
      </c>
      <c r="AG3">
        <v>9.1723099079429715E-2</v>
      </c>
      <c r="AH3">
        <v>1.5522560728685821</v>
      </c>
      <c r="AI3">
        <v>-0.70442965530841706</v>
      </c>
    </row>
    <row r="4" spans="1:35" x14ac:dyDescent="0.2">
      <c r="A4">
        <v>1</v>
      </c>
      <c r="B4">
        <v>3</v>
      </c>
      <c r="C4" s="25">
        <v>18.3</v>
      </c>
      <c r="D4" s="25">
        <v>20</v>
      </c>
      <c r="E4" s="25">
        <v>100</v>
      </c>
      <c r="F4">
        <v>1.2506959917071223</v>
      </c>
      <c r="G4">
        <v>0.70541660070085954</v>
      </c>
      <c r="H4">
        <v>0.54527939100626277</v>
      </c>
      <c r="I4" t="s">
        <v>38</v>
      </c>
      <c r="J4" t="s">
        <v>32</v>
      </c>
      <c r="K4" t="s">
        <v>39</v>
      </c>
      <c r="L4" t="s">
        <v>258</v>
      </c>
      <c r="M4" s="26">
        <v>20.7</v>
      </c>
      <c r="N4" s="27">
        <v>17</v>
      </c>
      <c r="O4">
        <v>33.97254901960784</v>
      </c>
      <c r="P4">
        <v>30.117647058823529</v>
      </c>
      <c r="Q4">
        <v>3.0588235294117645</v>
      </c>
      <c r="R4">
        <v>10</v>
      </c>
      <c r="S4">
        <v>9.5294117647058822</v>
      </c>
      <c r="T4">
        <v>1.411764705882353</v>
      </c>
      <c r="U4">
        <v>0.17647058823529413</v>
      </c>
      <c r="V4">
        <v>0.48672566371681414</v>
      </c>
      <c r="W4">
        <v>19.941176470588236</v>
      </c>
      <c r="X4">
        <v>0.82278481012658233</v>
      </c>
      <c r="Y4">
        <v>9.2941176470588243</v>
      </c>
      <c r="Z4">
        <v>4.7058823529411766</v>
      </c>
      <c r="AA4">
        <v>2.3833323335432306</v>
      </c>
      <c r="AB4">
        <v>1.4364367936771421</v>
      </c>
      <c r="AC4">
        <v>1.4479824121332303</v>
      </c>
      <c r="AD4">
        <v>2.8564392389620341</v>
      </c>
      <c r="AE4">
        <v>0.92835526093406184</v>
      </c>
      <c r="AF4">
        <v>-0.87894231962805258</v>
      </c>
      <c r="AG4">
        <v>0.37839267985367248</v>
      </c>
      <c r="AH4">
        <v>0.58126822232821096</v>
      </c>
      <c r="AI4">
        <v>-2.7845152154957931</v>
      </c>
    </row>
    <row r="5" spans="1:35" x14ac:dyDescent="0.2">
      <c r="A5">
        <v>1</v>
      </c>
      <c r="B5">
        <v>4</v>
      </c>
      <c r="C5" s="25">
        <v>4.2</v>
      </c>
      <c r="D5" s="25">
        <v>2</v>
      </c>
      <c r="E5" s="25">
        <v>100</v>
      </c>
      <c r="F5">
        <v>1.1460473196737928</v>
      </c>
      <c r="G5">
        <v>0.83903223633651713</v>
      </c>
      <c r="H5">
        <v>0.30701508333727567</v>
      </c>
      <c r="I5" t="s">
        <v>43</v>
      </c>
      <c r="J5" t="s">
        <v>32</v>
      </c>
      <c r="K5" t="s">
        <v>44</v>
      </c>
      <c r="L5" t="s">
        <v>45</v>
      </c>
      <c r="M5" s="26">
        <v>24</v>
      </c>
      <c r="N5" s="27">
        <v>16</v>
      </c>
      <c r="O5">
        <v>32.958333333333336</v>
      </c>
      <c r="P5">
        <v>26.25</v>
      </c>
      <c r="Q5">
        <v>3.9375</v>
      </c>
      <c r="R5">
        <v>12.625</v>
      </c>
      <c r="S5">
        <v>4.0625</v>
      </c>
      <c r="T5">
        <v>1.0625</v>
      </c>
      <c r="U5">
        <v>1.5</v>
      </c>
      <c r="V5">
        <v>0.5126353790613718</v>
      </c>
      <c r="W5">
        <v>17.3125</v>
      </c>
      <c r="X5">
        <v>0.79347826086956519</v>
      </c>
      <c r="Y5">
        <v>5.75</v>
      </c>
      <c r="Z5">
        <v>3.375</v>
      </c>
      <c r="AA5">
        <v>1.7551162415084265</v>
      </c>
      <c r="AB5">
        <v>2.2815060347233351</v>
      </c>
      <c r="AC5">
        <v>2.3789127320626657</v>
      </c>
      <c r="AD5">
        <v>0.3489141930635315</v>
      </c>
      <c r="AE5">
        <v>0.12919138866979815</v>
      </c>
      <c r="AF5">
        <v>1.2115558120485257</v>
      </c>
      <c r="AG5">
        <v>0.96884736768677171</v>
      </c>
      <c r="AH5">
        <v>-8.2865164359730473E-2</v>
      </c>
      <c r="AI5">
        <v>-1.4398884783746679</v>
      </c>
    </row>
    <row r="6" spans="1:35" x14ac:dyDescent="0.2">
      <c r="A6">
        <v>1</v>
      </c>
      <c r="B6">
        <v>5</v>
      </c>
      <c r="C6" s="25">
        <v>8.6</v>
      </c>
      <c r="D6" s="25">
        <v>8</v>
      </c>
      <c r="E6" s="25">
        <v>100</v>
      </c>
      <c r="F6">
        <v>1.0813965785169892</v>
      </c>
      <c r="G6">
        <v>0.66886606094780265</v>
      </c>
      <c r="H6">
        <v>0.41253051756918657</v>
      </c>
      <c r="I6" t="s">
        <v>36</v>
      </c>
      <c r="J6" t="s">
        <v>32</v>
      </c>
      <c r="K6" t="s">
        <v>37</v>
      </c>
      <c r="L6" t="s">
        <v>258</v>
      </c>
      <c r="M6" s="26">
        <v>29.4</v>
      </c>
      <c r="N6" s="27">
        <v>17</v>
      </c>
      <c r="O6">
        <v>37.005882352941178</v>
      </c>
      <c r="P6">
        <v>27.294117647058822</v>
      </c>
      <c r="Q6">
        <v>3.2941176470588234</v>
      </c>
      <c r="R6">
        <v>4.9411764705882355</v>
      </c>
      <c r="S6">
        <v>7.3529411764705879</v>
      </c>
      <c r="T6">
        <v>1.1176470588235294</v>
      </c>
      <c r="U6">
        <v>0.52941176470588236</v>
      </c>
      <c r="V6">
        <v>0.44444444444444442</v>
      </c>
      <c r="W6">
        <v>19.058823529411764</v>
      </c>
      <c r="X6">
        <v>0.93023255813953487</v>
      </c>
      <c r="Y6">
        <v>7.5882352941176467</v>
      </c>
      <c r="Z6">
        <v>2.7058823529411766</v>
      </c>
      <c r="AA6">
        <v>1.9247106998144001</v>
      </c>
      <c r="AB6">
        <v>1.6627314858401394</v>
      </c>
      <c r="AC6">
        <v>-0.34607938089604612</v>
      </c>
      <c r="AD6">
        <v>1.8581508548518026</v>
      </c>
      <c r="AE6">
        <v>0.25537515797468191</v>
      </c>
      <c r="AF6">
        <v>-0.32147615118096512</v>
      </c>
      <c r="AG6">
        <v>-0.78612082977493114</v>
      </c>
      <c r="AH6">
        <v>2.5363633832149124</v>
      </c>
      <c r="AI6">
        <v>-0.76386067131377089</v>
      </c>
    </row>
    <row r="7" spans="1:35" x14ac:dyDescent="0.2">
      <c r="A7">
        <v>1</v>
      </c>
      <c r="B7">
        <v>6</v>
      </c>
      <c r="C7" s="25">
        <v>16</v>
      </c>
      <c r="D7" s="25">
        <v>17</v>
      </c>
      <c r="E7" s="25">
        <v>100</v>
      </c>
      <c r="F7">
        <v>1.0563480064933164</v>
      </c>
      <c r="G7">
        <v>0.54333751981051015</v>
      </c>
      <c r="H7">
        <v>0.51301048668280624</v>
      </c>
      <c r="I7" t="s">
        <v>34</v>
      </c>
      <c r="J7" t="s">
        <v>32</v>
      </c>
      <c r="K7" t="s">
        <v>35</v>
      </c>
      <c r="L7" t="s">
        <v>259</v>
      </c>
      <c r="M7" s="26">
        <v>29.6</v>
      </c>
      <c r="N7" s="27">
        <v>8</v>
      </c>
      <c r="O7">
        <v>29.077083333333334</v>
      </c>
      <c r="P7">
        <v>24.75</v>
      </c>
      <c r="Q7">
        <v>4.125</v>
      </c>
      <c r="R7">
        <v>5.875</v>
      </c>
      <c r="S7">
        <v>4</v>
      </c>
      <c r="T7">
        <v>1.75</v>
      </c>
      <c r="U7">
        <v>0.375</v>
      </c>
      <c r="V7">
        <v>0.44525547445255476</v>
      </c>
      <c r="W7">
        <v>17.125</v>
      </c>
      <c r="X7">
        <v>0.93478260869565222</v>
      </c>
      <c r="Y7">
        <v>5.75</v>
      </c>
      <c r="Z7">
        <v>3.75</v>
      </c>
      <c r="AA7">
        <v>1.5114734985899854</v>
      </c>
      <c r="AB7">
        <v>2.4618346175407235</v>
      </c>
      <c r="AC7">
        <v>-1.4908090613025671E-2</v>
      </c>
      <c r="AD7">
        <v>0.32024712797928501</v>
      </c>
      <c r="AE7">
        <v>1.7022823793373485</v>
      </c>
      <c r="AF7">
        <v>-0.56536759987656593</v>
      </c>
      <c r="AG7">
        <v>-0.68563716174982636</v>
      </c>
      <c r="AH7">
        <v>1.9788741124954647</v>
      </c>
      <c r="AI7">
        <v>-1.8187612054087972</v>
      </c>
    </row>
    <row r="8" spans="1:35" x14ac:dyDescent="0.2">
      <c r="A8">
        <v>1</v>
      </c>
      <c r="B8">
        <v>7</v>
      </c>
      <c r="C8" s="25">
        <v>11.9</v>
      </c>
      <c r="D8" s="25">
        <v>11</v>
      </c>
      <c r="E8" s="25">
        <v>100</v>
      </c>
      <c r="F8">
        <v>0.97291382024298534</v>
      </c>
      <c r="G8">
        <v>0.6050591501792324</v>
      </c>
      <c r="H8">
        <v>0.36785467006375294</v>
      </c>
      <c r="I8" t="s">
        <v>46</v>
      </c>
      <c r="J8" t="s">
        <v>1660</v>
      </c>
      <c r="K8" t="s">
        <v>47</v>
      </c>
      <c r="L8" t="s">
        <v>258</v>
      </c>
      <c r="M8" s="26">
        <v>27.7</v>
      </c>
      <c r="N8" s="27">
        <v>11</v>
      </c>
      <c r="O8">
        <v>33.812121212121205</v>
      </c>
      <c r="P8">
        <v>28.545454545454547</v>
      </c>
      <c r="Q8">
        <v>2.8181818181818183</v>
      </c>
      <c r="R8">
        <v>5.3636363636363633</v>
      </c>
      <c r="S8">
        <v>7.1818181818181817</v>
      </c>
      <c r="T8">
        <v>1.0909090909090908</v>
      </c>
      <c r="U8">
        <v>0.54545454545454541</v>
      </c>
      <c r="V8">
        <v>0.44444444444444442</v>
      </c>
      <c r="W8">
        <v>22.90909090909091</v>
      </c>
      <c r="X8">
        <v>0.93650793650793651</v>
      </c>
      <c r="Y8">
        <v>5.7272727272727275</v>
      </c>
      <c r="Z8">
        <v>2.3636363636363638</v>
      </c>
      <c r="AA8">
        <v>2.1279634693078595</v>
      </c>
      <c r="AB8">
        <v>1.2049990403286226</v>
      </c>
      <c r="AC8">
        <v>-0.19625815293694179</v>
      </c>
      <c r="AD8">
        <v>1.7796613504500156</v>
      </c>
      <c r="AE8">
        <v>0.19419514861473808</v>
      </c>
      <c r="AF8">
        <v>-0.29613677988791576</v>
      </c>
      <c r="AG8">
        <v>-0.94678417553245553</v>
      </c>
      <c r="AH8">
        <v>1.9959726658245192</v>
      </c>
      <c r="AI8">
        <v>-0.41808021455534999</v>
      </c>
    </row>
    <row r="9" spans="1:35" x14ac:dyDescent="0.2">
      <c r="A9">
        <v>1</v>
      </c>
      <c r="B9">
        <v>8</v>
      </c>
      <c r="C9" s="25">
        <v>10.5</v>
      </c>
      <c r="D9" s="25">
        <v>13</v>
      </c>
      <c r="E9" s="25">
        <v>100</v>
      </c>
      <c r="F9">
        <v>0.94384809416774373</v>
      </c>
      <c r="G9">
        <v>0.44544533659356517</v>
      </c>
      <c r="H9">
        <v>0.49840275757417857</v>
      </c>
      <c r="I9" t="s">
        <v>40</v>
      </c>
      <c r="J9" t="s">
        <v>1661</v>
      </c>
      <c r="K9" t="s">
        <v>35</v>
      </c>
      <c r="L9" t="s">
        <v>259</v>
      </c>
      <c r="M9" s="26">
        <v>28.4</v>
      </c>
      <c r="N9" s="27">
        <v>13</v>
      </c>
      <c r="O9">
        <v>31.852564102564102</v>
      </c>
      <c r="P9">
        <v>25.846153846153847</v>
      </c>
      <c r="Q9">
        <v>1.6923076923076923</v>
      </c>
      <c r="R9">
        <v>8</v>
      </c>
      <c r="S9">
        <v>5.384615384615385</v>
      </c>
      <c r="T9">
        <v>2</v>
      </c>
      <c r="U9">
        <v>0.84615384615384615</v>
      </c>
      <c r="V9">
        <v>0.44237918215613381</v>
      </c>
      <c r="W9">
        <v>20.692307692307693</v>
      </c>
      <c r="X9">
        <v>0.8351648351648352</v>
      </c>
      <c r="Y9">
        <v>7</v>
      </c>
      <c r="Z9">
        <v>3.6153846153846154</v>
      </c>
      <c r="AA9">
        <v>1.6895201184150002</v>
      </c>
      <c r="AB9">
        <v>0.12218685073050438</v>
      </c>
      <c r="AC9">
        <v>0.73870216837746983</v>
      </c>
      <c r="AD9">
        <v>0.9553328775379768</v>
      </c>
      <c r="AE9">
        <v>2.2743154668528214</v>
      </c>
      <c r="AF9">
        <v>0.17881399998949801</v>
      </c>
      <c r="AG9">
        <v>-0.91517301874326618</v>
      </c>
      <c r="AH9">
        <v>0.64806517727093604</v>
      </c>
      <c r="AI9">
        <v>-1.6827556110888533</v>
      </c>
    </row>
    <row r="10" spans="1:35" x14ac:dyDescent="0.2">
      <c r="A10">
        <v>1</v>
      </c>
      <c r="B10">
        <v>9</v>
      </c>
      <c r="C10" s="25">
        <v>15.2</v>
      </c>
      <c r="D10" s="25">
        <v>12</v>
      </c>
      <c r="E10" s="25">
        <v>100</v>
      </c>
      <c r="F10">
        <v>0.91883420266434335</v>
      </c>
      <c r="G10">
        <v>0.57450352035223418</v>
      </c>
      <c r="H10">
        <v>0.34433068231210917</v>
      </c>
      <c r="I10" t="s">
        <v>52</v>
      </c>
      <c r="J10" t="s">
        <v>159</v>
      </c>
      <c r="K10" t="s">
        <v>53</v>
      </c>
      <c r="L10" t="s">
        <v>259</v>
      </c>
      <c r="M10" s="26">
        <v>30.2</v>
      </c>
      <c r="N10" s="27">
        <v>13</v>
      </c>
      <c r="O10">
        <v>33.705128205128204</v>
      </c>
      <c r="P10">
        <v>18.923076923076923</v>
      </c>
      <c r="Q10">
        <v>0.69230769230769229</v>
      </c>
      <c r="R10">
        <v>5.384615384615385</v>
      </c>
      <c r="S10">
        <v>6.6923076923076925</v>
      </c>
      <c r="T10">
        <v>2.6153846153846154</v>
      </c>
      <c r="U10">
        <v>0.84615384615384615</v>
      </c>
      <c r="V10">
        <v>0.43636363636363634</v>
      </c>
      <c r="W10">
        <v>12.692307692307692</v>
      </c>
      <c r="X10">
        <v>0.86915887850467288</v>
      </c>
      <c r="Y10">
        <v>8.2307692307692299</v>
      </c>
      <c r="Z10">
        <v>2.5384615384615383</v>
      </c>
      <c r="AA10">
        <v>0.56501515109911782</v>
      </c>
      <c r="AB10">
        <v>-0.83956559096223393</v>
      </c>
      <c r="AC10">
        <v>-0.18881815038006294</v>
      </c>
      <c r="AD10">
        <v>1.5551360854545189</v>
      </c>
      <c r="AE10">
        <v>3.6823969130447542</v>
      </c>
      <c r="AF10">
        <v>0.17881399998949801</v>
      </c>
      <c r="AG10">
        <v>-0.66659687895099262</v>
      </c>
      <c r="AH10">
        <v>1.4788610104048105</v>
      </c>
      <c r="AI10">
        <v>-0.59471085652930267</v>
      </c>
    </row>
    <row r="11" spans="1:35" x14ac:dyDescent="0.2">
      <c r="A11">
        <v>1</v>
      </c>
      <c r="B11">
        <v>10</v>
      </c>
      <c r="C11" s="25">
        <v>19.399999999999999</v>
      </c>
      <c r="D11" s="25">
        <v>16</v>
      </c>
      <c r="E11" s="25">
        <v>100</v>
      </c>
      <c r="F11">
        <v>0.83676507058332672</v>
      </c>
      <c r="G11">
        <v>0.22172210020045602</v>
      </c>
      <c r="H11">
        <v>0.6150429703828707</v>
      </c>
      <c r="I11" t="s">
        <v>50</v>
      </c>
      <c r="J11" t="s">
        <v>32</v>
      </c>
      <c r="K11" t="s">
        <v>51</v>
      </c>
      <c r="L11" t="s">
        <v>258</v>
      </c>
      <c r="M11" s="26">
        <v>21.2</v>
      </c>
      <c r="N11" s="27">
        <v>17</v>
      </c>
      <c r="O11">
        <v>34.180392156862744</v>
      </c>
      <c r="P11">
        <v>26.705882352941178</v>
      </c>
      <c r="Q11">
        <v>3.0588235294117645</v>
      </c>
      <c r="R11">
        <v>4.4705882352941178</v>
      </c>
      <c r="S11">
        <v>8.5882352941176467</v>
      </c>
      <c r="T11">
        <v>1.4705882352941178</v>
      </c>
      <c r="U11">
        <v>5.8823529411764705E-2</v>
      </c>
      <c r="V11">
        <v>0.43604651162790697</v>
      </c>
      <c r="W11">
        <v>20.235294117647058</v>
      </c>
      <c r="X11">
        <v>0.83606557377049184</v>
      </c>
      <c r="Y11">
        <v>7.1764705882352944</v>
      </c>
      <c r="Z11">
        <v>4.7058823529411766</v>
      </c>
      <c r="AA11">
        <v>1.829164526120894</v>
      </c>
      <c r="AB11">
        <v>1.4364367936771421</v>
      </c>
      <c r="AC11">
        <v>-0.51296885001504855</v>
      </c>
      <c r="AD11">
        <v>2.4247469647522042</v>
      </c>
      <c r="AE11">
        <v>1.0629512815259379</v>
      </c>
      <c r="AF11">
        <v>-1.0647643757770819</v>
      </c>
      <c r="AG11">
        <v>-1.0773413767833901</v>
      </c>
      <c r="AH11">
        <v>0.68178915379923954</v>
      </c>
      <c r="AI11">
        <v>-2.7845152154957931</v>
      </c>
    </row>
    <row r="12" spans="1:35" x14ac:dyDescent="0.2">
      <c r="A12">
        <v>1</v>
      </c>
      <c r="B12">
        <v>11</v>
      </c>
      <c r="C12" s="25">
        <v>3.3</v>
      </c>
      <c r="D12" s="25">
        <v>3</v>
      </c>
      <c r="E12" s="25">
        <v>93</v>
      </c>
      <c r="F12">
        <v>0.72228619457439636</v>
      </c>
      <c r="G12">
        <v>0.19186013987502482</v>
      </c>
      <c r="H12">
        <v>0.53042605469937154</v>
      </c>
      <c r="I12" t="s">
        <v>58</v>
      </c>
      <c r="J12" t="s">
        <v>1662</v>
      </c>
      <c r="K12" t="s">
        <v>59</v>
      </c>
      <c r="L12" t="s">
        <v>258</v>
      </c>
      <c r="M12" s="26">
        <v>31.7</v>
      </c>
      <c r="N12" s="27">
        <v>4</v>
      </c>
      <c r="O12">
        <v>28.020833333333336</v>
      </c>
      <c r="P12">
        <v>20.25</v>
      </c>
      <c r="Q12">
        <v>2.25</v>
      </c>
      <c r="R12">
        <v>5</v>
      </c>
      <c r="S12">
        <v>6.5</v>
      </c>
      <c r="T12">
        <v>1.25</v>
      </c>
      <c r="U12">
        <v>0.5</v>
      </c>
      <c r="V12">
        <v>0.40909090909090912</v>
      </c>
      <c r="W12">
        <v>16.5</v>
      </c>
      <c r="X12">
        <v>1</v>
      </c>
      <c r="Y12">
        <v>4.5</v>
      </c>
      <c r="Z12">
        <v>3.75</v>
      </c>
      <c r="AA12">
        <v>0.78054526983466188</v>
      </c>
      <c r="AB12">
        <v>0.65854878936683925</v>
      </c>
      <c r="AC12">
        <v>-0.32521819725617085</v>
      </c>
      <c r="AD12">
        <v>1.4669297313491449</v>
      </c>
      <c r="AE12">
        <v>0.55821620430640273</v>
      </c>
      <c r="AF12">
        <v>-0.36793166521822246</v>
      </c>
      <c r="AG12">
        <v>-1.5105008977367547</v>
      </c>
      <c r="AH12">
        <v>2.2849132296381192</v>
      </c>
      <c r="AI12">
        <v>-1.8187612054087972</v>
      </c>
    </row>
    <row r="13" spans="1:35" x14ac:dyDescent="0.2">
      <c r="A13">
        <v>1</v>
      </c>
      <c r="B13">
        <v>12</v>
      </c>
      <c r="C13" s="25">
        <v>17.8</v>
      </c>
      <c r="D13" s="25">
        <v>14</v>
      </c>
      <c r="E13" s="25">
        <v>100</v>
      </c>
      <c r="F13">
        <v>0.69217834576607362</v>
      </c>
      <c r="G13">
        <v>0.24367352092562899</v>
      </c>
      <c r="H13">
        <v>0.44850482484044463</v>
      </c>
      <c r="I13" t="s">
        <v>72</v>
      </c>
      <c r="J13" t="s">
        <v>32</v>
      </c>
      <c r="K13" t="s">
        <v>73</v>
      </c>
      <c r="L13" t="s">
        <v>258</v>
      </c>
      <c r="M13" s="26">
        <v>29.5</v>
      </c>
      <c r="N13" s="27">
        <v>16</v>
      </c>
      <c r="O13">
        <v>35.885416666666671</v>
      </c>
      <c r="P13">
        <v>19.3125</v>
      </c>
      <c r="Q13">
        <v>1.875</v>
      </c>
      <c r="R13">
        <v>5.25</v>
      </c>
      <c r="S13">
        <v>7.3125</v>
      </c>
      <c r="T13">
        <v>2.125</v>
      </c>
      <c r="U13">
        <v>0.6875</v>
      </c>
      <c r="V13">
        <v>0.43727598566308246</v>
      </c>
      <c r="W13">
        <v>17.4375</v>
      </c>
      <c r="X13">
        <v>0.77777777777777779</v>
      </c>
      <c r="Y13">
        <v>2.8125</v>
      </c>
      <c r="Z13">
        <v>3.6875</v>
      </c>
      <c r="AA13">
        <v>0.62826855551063621</v>
      </c>
      <c r="AB13">
        <v>0.29789162373206235</v>
      </c>
      <c r="AC13">
        <v>-0.2365581667867008</v>
      </c>
      <c r="AD13">
        <v>1.8396015774443495</v>
      </c>
      <c r="AE13">
        <v>2.5603320106105576</v>
      </c>
      <c r="AF13">
        <v>-7.1777763230707184E-2</v>
      </c>
      <c r="AG13">
        <v>-0.89657098112874467</v>
      </c>
      <c r="AH13">
        <v>-0.17250941691768226</v>
      </c>
      <c r="AI13">
        <v>-1.755615750903109</v>
      </c>
    </row>
    <row r="14" spans="1:35" x14ac:dyDescent="0.2">
      <c r="A14">
        <v>2</v>
      </c>
      <c r="B14">
        <v>13</v>
      </c>
      <c r="C14" s="25">
        <v>56.4</v>
      </c>
      <c r="D14" s="25">
        <v>56</v>
      </c>
      <c r="E14" s="25">
        <v>94</v>
      </c>
      <c r="F14">
        <v>0.66771279523256233</v>
      </c>
      <c r="G14">
        <v>0.36963302419958821</v>
      </c>
      <c r="H14">
        <v>0.29807977103297412</v>
      </c>
      <c r="I14" t="s">
        <v>61</v>
      </c>
      <c r="J14" t="s">
        <v>1663</v>
      </c>
      <c r="K14" t="s">
        <v>62</v>
      </c>
      <c r="L14" t="s">
        <v>258</v>
      </c>
      <c r="M14" s="26">
        <v>33.700000000000003</v>
      </c>
      <c r="N14" s="27">
        <v>8</v>
      </c>
      <c r="O14">
        <v>36.15</v>
      </c>
      <c r="P14">
        <v>21.75</v>
      </c>
      <c r="Q14">
        <v>3.625</v>
      </c>
      <c r="R14">
        <v>4.25</v>
      </c>
      <c r="S14">
        <v>6.5</v>
      </c>
      <c r="T14">
        <v>1.125</v>
      </c>
      <c r="U14">
        <v>0.375</v>
      </c>
      <c r="V14">
        <v>0.47787610619469029</v>
      </c>
      <c r="W14">
        <v>14.125</v>
      </c>
      <c r="X14">
        <v>0.88095238095238093</v>
      </c>
      <c r="Y14">
        <v>5.25</v>
      </c>
      <c r="Z14">
        <v>3.375</v>
      </c>
      <c r="AA14">
        <v>1.0241880127531031</v>
      </c>
      <c r="AB14">
        <v>1.9809583966943543</v>
      </c>
      <c r="AC14">
        <v>-0.59119828866458102</v>
      </c>
      <c r="AD14">
        <v>1.4669297313491449</v>
      </c>
      <c r="AE14">
        <v>0.27219966054866634</v>
      </c>
      <c r="AF14">
        <v>-0.56536759987656593</v>
      </c>
      <c r="AG14">
        <v>9.2596129543025416E-2</v>
      </c>
      <c r="AH14">
        <v>1.0862796538238149</v>
      </c>
      <c r="AI14">
        <v>-1.4398884783746679</v>
      </c>
    </row>
    <row r="15" spans="1:35" x14ac:dyDescent="0.2">
      <c r="A15">
        <v>2</v>
      </c>
      <c r="B15">
        <v>14</v>
      </c>
      <c r="C15" s="25">
        <v>7.9</v>
      </c>
      <c r="D15" s="25">
        <v>9</v>
      </c>
      <c r="E15" s="25">
        <v>100</v>
      </c>
      <c r="F15">
        <v>0.66488512802435018</v>
      </c>
      <c r="G15">
        <v>0.40764759181530802</v>
      </c>
      <c r="H15">
        <v>0.25723753620904216</v>
      </c>
      <c r="I15" t="s">
        <v>60</v>
      </c>
      <c r="J15" t="s">
        <v>32</v>
      </c>
      <c r="K15" t="s">
        <v>42</v>
      </c>
      <c r="L15" t="s">
        <v>259</v>
      </c>
      <c r="M15" s="26">
        <v>34.9</v>
      </c>
      <c r="N15" s="27">
        <v>18</v>
      </c>
      <c r="O15">
        <v>35.329629629629629</v>
      </c>
      <c r="P15">
        <v>25.833333333333332</v>
      </c>
      <c r="Q15">
        <v>2</v>
      </c>
      <c r="R15">
        <v>7.2222222222222223</v>
      </c>
      <c r="S15">
        <v>11</v>
      </c>
      <c r="T15">
        <v>1.2777777777777777</v>
      </c>
      <c r="U15">
        <v>0.61111111111111116</v>
      </c>
      <c r="V15">
        <v>0.49582172701949861</v>
      </c>
      <c r="W15">
        <v>19.944444444444443</v>
      </c>
      <c r="X15">
        <v>0.67592592592592593</v>
      </c>
      <c r="Y15">
        <v>6</v>
      </c>
      <c r="Z15">
        <v>3.5555555555555554</v>
      </c>
      <c r="AA15">
        <v>1.6874377018088593</v>
      </c>
      <c r="AB15">
        <v>0.41811067894365467</v>
      </c>
      <c r="AC15">
        <v>0.46287096247245191</v>
      </c>
      <c r="AD15">
        <v>3.5309584174148929</v>
      </c>
      <c r="AE15">
        <v>0.62177543625256615</v>
      </c>
      <c r="AF15">
        <v>-0.19243305663302815</v>
      </c>
      <c r="AG15">
        <v>0.63694111044731028</v>
      </c>
      <c r="AH15">
        <v>-1.8745242440889456</v>
      </c>
      <c r="AI15">
        <v>-1.6223086802799893</v>
      </c>
    </row>
    <row r="16" spans="1:35" x14ac:dyDescent="0.2">
      <c r="A16">
        <v>2</v>
      </c>
      <c r="B16">
        <v>15</v>
      </c>
      <c r="C16" s="25">
        <v>25.6</v>
      </c>
      <c r="D16" s="25">
        <v>24</v>
      </c>
      <c r="E16" s="25">
        <v>92</v>
      </c>
      <c r="F16">
        <v>0.61504528783034307</v>
      </c>
      <c r="G16">
        <v>1.0731259349949556</v>
      </c>
      <c r="H16">
        <v>-0.4580806471646125</v>
      </c>
      <c r="I16" t="s">
        <v>68</v>
      </c>
      <c r="J16" t="s">
        <v>1664</v>
      </c>
      <c r="K16" t="s">
        <v>69</v>
      </c>
      <c r="L16" t="s">
        <v>45</v>
      </c>
      <c r="M16" s="26">
        <v>21.4</v>
      </c>
      <c r="N16" s="27">
        <v>1</v>
      </c>
      <c r="O16">
        <v>33.4</v>
      </c>
      <c r="P16">
        <v>18</v>
      </c>
      <c r="Q16">
        <v>0</v>
      </c>
      <c r="R16">
        <v>11</v>
      </c>
      <c r="S16">
        <v>0</v>
      </c>
      <c r="T16">
        <v>1</v>
      </c>
      <c r="U16">
        <v>4</v>
      </c>
      <c r="V16">
        <v>0.6428571428571429</v>
      </c>
      <c r="W16">
        <v>14</v>
      </c>
      <c r="X16">
        <v>0</v>
      </c>
      <c r="Y16">
        <v>0</v>
      </c>
      <c r="Z16">
        <v>0</v>
      </c>
      <c r="AA16">
        <v>0.41508115545700019</v>
      </c>
      <c r="AB16">
        <v>-1.505394204441822</v>
      </c>
      <c r="AC16">
        <v>1.8026225340111104</v>
      </c>
      <c r="AD16">
        <v>-1.5144450374124907</v>
      </c>
      <c r="AE16">
        <v>-1.3816883209070051E-2</v>
      </c>
      <c r="AF16">
        <v>5.160274505215396</v>
      </c>
      <c r="AG16">
        <v>3.3828503352097044</v>
      </c>
      <c r="AH16">
        <v>-3.9005054807722372E-2</v>
      </c>
      <c r="AI16">
        <v>1.9699660649324946</v>
      </c>
    </row>
    <row r="17" spans="1:35" x14ac:dyDescent="0.2">
      <c r="A17">
        <v>2</v>
      </c>
      <c r="B17">
        <v>16</v>
      </c>
      <c r="C17" s="25">
        <v>18.3</v>
      </c>
      <c r="D17" s="25">
        <v>18</v>
      </c>
      <c r="E17" s="25">
        <v>100</v>
      </c>
      <c r="F17">
        <v>0.604520944033622</v>
      </c>
      <c r="G17">
        <v>0.28528443208287174</v>
      </c>
      <c r="H17">
        <v>0.31923651195075026</v>
      </c>
      <c r="I17" t="s">
        <v>48</v>
      </c>
      <c r="J17" t="s">
        <v>32</v>
      </c>
      <c r="K17" t="s">
        <v>49</v>
      </c>
      <c r="L17" t="s">
        <v>258</v>
      </c>
      <c r="M17" s="26">
        <v>29.6</v>
      </c>
      <c r="N17" s="27">
        <v>16</v>
      </c>
      <c r="O17">
        <v>32.294791666666669</v>
      </c>
      <c r="P17">
        <v>22.25</v>
      </c>
      <c r="Q17">
        <v>3.5625</v>
      </c>
      <c r="R17">
        <v>4.6875</v>
      </c>
      <c r="S17">
        <v>4.625</v>
      </c>
      <c r="T17">
        <v>0.9375</v>
      </c>
      <c r="U17">
        <v>0.5</v>
      </c>
      <c r="V17">
        <v>0.41240875912408759</v>
      </c>
      <c r="W17">
        <v>17.125</v>
      </c>
      <c r="X17">
        <v>0.92405063291139244</v>
      </c>
      <c r="Y17">
        <v>4.9375</v>
      </c>
      <c r="Z17">
        <v>2.125</v>
      </c>
      <c r="AA17">
        <v>1.1054022603925835</v>
      </c>
      <c r="AB17">
        <v>1.9208488690885583</v>
      </c>
      <c r="AC17">
        <v>-0.43604323534300843</v>
      </c>
      <c r="AD17">
        <v>0.60691777882175002</v>
      </c>
      <c r="AE17">
        <v>-0.15682515508793826</v>
      </c>
      <c r="AF17">
        <v>-0.36793166521822246</v>
      </c>
      <c r="AG17">
        <v>-1.4871073312286045</v>
      </c>
      <c r="AH17">
        <v>1.559277755581632</v>
      </c>
      <c r="AI17">
        <v>-0.17697938826090401</v>
      </c>
    </row>
    <row r="18" spans="1:35" x14ac:dyDescent="0.2">
      <c r="A18">
        <v>2</v>
      </c>
      <c r="B18">
        <v>17</v>
      </c>
      <c r="C18" s="25">
        <v>11.3</v>
      </c>
      <c r="D18" s="25">
        <v>10</v>
      </c>
      <c r="E18" s="25">
        <v>100</v>
      </c>
      <c r="F18">
        <v>0.5825566995893936</v>
      </c>
      <c r="G18">
        <v>0.31425275204088021</v>
      </c>
      <c r="H18">
        <v>0.26830394754851339</v>
      </c>
      <c r="I18" t="s">
        <v>63</v>
      </c>
      <c r="J18" t="s">
        <v>32</v>
      </c>
      <c r="K18" t="s">
        <v>64</v>
      </c>
      <c r="L18" t="s">
        <v>258</v>
      </c>
      <c r="M18" s="26">
        <v>26.4</v>
      </c>
      <c r="N18" s="27">
        <v>16</v>
      </c>
      <c r="O18">
        <v>37.021875000000001</v>
      </c>
      <c r="P18">
        <v>28.9375</v>
      </c>
      <c r="Q18">
        <v>2.9375</v>
      </c>
      <c r="R18">
        <v>4.375</v>
      </c>
      <c r="S18">
        <v>7</v>
      </c>
      <c r="T18">
        <v>0.9375</v>
      </c>
      <c r="U18">
        <v>0.25</v>
      </c>
      <c r="V18">
        <v>0.47550432276657062</v>
      </c>
      <c r="W18">
        <v>21.6875</v>
      </c>
      <c r="X18">
        <v>0.81904761904761902</v>
      </c>
      <c r="Y18">
        <v>6.5625</v>
      </c>
      <c r="Z18">
        <v>3.25</v>
      </c>
      <c r="AA18">
        <v>2.1916428225706337</v>
      </c>
      <c r="AB18">
        <v>1.3197535930305968</v>
      </c>
      <c r="AC18">
        <v>-0.54686827342984601</v>
      </c>
      <c r="AD18">
        <v>1.6962662520231169</v>
      </c>
      <c r="AE18">
        <v>-0.15682515508793826</v>
      </c>
      <c r="AF18">
        <v>-0.76280353453490946</v>
      </c>
      <c r="AG18">
        <v>6.3975440605458178E-2</v>
      </c>
      <c r="AH18">
        <v>0.33673119255410211</v>
      </c>
      <c r="AI18">
        <v>-1.3135975693632915</v>
      </c>
    </row>
    <row r="19" spans="1:35" x14ac:dyDescent="0.2">
      <c r="A19">
        <v>2</v>
      </c>
      <c r="B19">
        <v>18</v>
      </c>
      <c r="C19" s="25">
        <v>88.5</v>
      </c>
      <c r="D19" s="25">
        <v>85</v>
      </c>
      <c r="E19" s="25">
        <v>91</v>
      </c>
      <c r="F19">
        <v>0.57761821268336166</v>
      </c>
      <c r="G19">
        <v>0.21848609209971359</v>
      </c>
      <c r="H19">
        <v>0.35913212058364807</v>
      </c>
      <c r="I19" t="s">
        <v>67</v>
      </c>
      <c r="J19" t="s">
        <v>32</v>
      </c>
      <c r="K19" t="s">
        <v>62</v>
      </c>
      <c r="L19" t="s">
        <v>258</v>
      </c>
      <c r="M19" s="26">
        <v>25.8</v>
      </c>
      <c r="N19" s="27">
        <v>17</v>
      </c>
      <c r="O19">
        <v>37.56666666666667</v>
      </c>
      <c r="P19">
        <v>18.294117647058822</v>
      </c>
      <c r="Q19">
        <v>2.4705882352941178</v>
      </c>
      <c r="R19">
        <v>3.8235294117647061</v>
      </c>
      <c r="S19">
        <v>7.4705882352941178</v>
      </c>
      <c r="T19">
        <v>1.6470588235294117</v>
      </c>
      <c r="U19">
        <v>0.11764705882352941</v>
      </c>
      <c r="V19">
        <v>0.40725806451612906</v>
      </c>
      <c r="W19">
        <v>14.588235294117647</v>
      </c>
      <c r="X19">
        <v>0.89333333333333331</v>
      </c>
      <c r="Y19">
        <v>4.4117647058823533</v>
      </c>
      <c r="Z19">
        <v>2.6470588235294117</v>
      </c>
      <c r="AA19">
        <v>0.46285424230375316</v>
      </c>
      <c r="AB19">
        <v>0.87070006326964933</v>
      </c>
      <c r="AC19">
        <v>-0.7424418700536769</v>
      </c>
      <c r="AD19">
        <v>1.9121123891280318</v>
      </c>
      <c r="AE19">
        <v>1.4667393433015654</v>
      </c>
      <c r="AF19">
        <v>-0.97185334770256726</v>
      </c>
      <c r="AG19">
        <v>-1.3725230045776922</v>
      </c>
      <c r="AH19">
        <v>1.0452166685367759</v>
      </c>
      <c r="AI19">
        <v>-0.70442965530841706</v>
      </c>
    </row>
    <row r="20" spans="1:35" x14ac:dyDescent="0.2">
      <c r="A20">
        <v>2</v>
      </c>
      <c r="B20">
        <v>19</v>
      </c>
      <c r="C20" s="25">
        <v>20.5</v>
      </c>
      <c r="D20" s="25">
        <v>23</v>
      </c>
      <c r="E20" s="25">
        <v>100</v>
      </c>
      <c r="F20">
        <v>0.57710878865814208</v>
      </c>
      <c r="G20">
        <v>0.37492496271869014</v>
      </c>
      <c r="H20">
        <v>0.20218382593945194</v>
      </c>
      <c r="I20" t="s">
        <v>54</v>
      </c>
      <c r="J20" t="s">
        <v>32</v>
      </c>
      <c r="K20" t="s">
        <v>55</v>
      </c>
      <c r="L20" t="s">
        <v>45</v>
      </c>
      <c r="M20" s="26">
        <v>26.3</v>
      </c>
      <c r="N20" s="27">
        <v>18</v>
      </c>
      <c r="O20">
        <v>34.332407407407402</v>
      </c>
      <c r="P20">
        <v>17.611111111111111</v>
      </c>
      <c r="Q20">
        <v>0</v>
      </c>
      <c r="R20">
        <v>17</v>
      </c>
      <c r="S20">
        <v>3.1666666666666665</v>
      </c>
      <c r="T20">
        <v>1.5555555555555556</v>
      </c>
      <c r="U20">
        <v>1.7222222222222223</v>
      </c>
      <c r="V20">
        <v>0.54285714285714282</v>
      </c>
      <c r="W20">
        <v>13.611111111111111</v>
      </c>
      <c r="X20">
        <v>0.66233766233766234</v>
      </c>
      <c r="Y20">
        <v>4.2777777777777777</v>
      </c>
      <c r="Z20">
        <v>3.9444444444444446</v>
      </c>
      <c r="AA20">
        <v>0.35191451840407095</v>
      </c>
      <c r="AB20">
        <v>-1.505394204441822</v>
      </c>
      <c r="AC20">
        <v>3.9304632652783913</v>
      </c>
      <c r="AD20">
        <v>-6.1980406477334993E-2</v>
      </c>
      <c r="AE20">
        <v>1.2573677557142029</v>
      </c>
      <c r="AF20">
        <v>1.5625530292189143</v>
      </c>
      <c r="AG20">
        <v>1.3497768743988225</v>
      </c>
      <c r="AH20">
        <v>-1.4951624370894281</v>
      </c>
      <c r="AI20">
        <v>-2.0152137305376052</v>
      </c>
    </row>
    <row r="21" spans="1:35" x14ac:dyDescent="0.2">
      <c r="A21">
        <v>2</v>
      </c>
      <c r="B21">
        <v>20</v>
      </c>
      <c r="C21" s="25">
        <v>27</v>
      </c>
      <c r="D21" s="25">
        <v>29</v>
      </c>
      <c r="E21" s="25">
        <v>100</v>
      </c>
      <c r="F21">
        <v>0.52172293621744104</v>
      </c>
      <c r="G21">
        <v>0.32327771031893188</v>
      </c>
      <c r="H21">
        <v>0.19844522589850916</v>
      </c>
      <c r="I21" t="s">
        <v>76</v>
      </c>
      <c r="J21" t="s">
        <v>32</v>
      </c>
      <c r="K21" t="s">
        <v>62</v>
      </c>
      <c r="L21" t="s">
        <v>259</v>
      </c>
      <c r="M21" s="26">
        <v>25.8</v>
      </c>
      <c r="N21" s="27">
        <v>17</v>
      </c>
      <c r="O21">
        <v>36.727450980392163</v>
      </c>
      <c r="P21">
        <v>26</v>
      </c>
      <c r="Q21">
        <v>2.4705882352941178</v>
      </c>
      <c r="R21">
        <v>8.3529411764705888</v>
      </c>
      <c r="S21">
        <v>3.8823529411764706</v>
      </c>
      <c r="T21">
        <v>0.82352941176470584</v>
      </c>
      <c r="U21">
        <v>0.76470588235294112</v>
      </c>
      <c r="V21">
        <v>0.47826086956521741</v>
      </c>
      <c r="W21">
        <v>20.294117647058822</v>
      </c>
      <c r="X21">
        <v>0.82352941176470584</v>
      </c>
      <c r="Y21">
        <v>5</v>
      </c>
      <c r="Z21">
        <v>2.8235294117647061</v>
      </c>
      <c r="AA21">
        <v>1.7145091176886864</v>
      </c>
      <c r="AB21">
        <v>0.87070006326964933</v>
      </c>
      <c r="AC21">
        <v>0.86386927021672177</v>
      </c>
      <c r="AD21">
        <v>0.26628559370305632</v>
      </c>
      <c r="AE21">
        <v>-0.41760494498469802</v>
      </c>
      <c r="AF21">
        <v>5.0167961117093131E-2</v>
      </c>
      <c r="AG21">
        <v>0.14016154267277731</v>
      </c>
      <c r="AH21">
        <v>0.30413349251157845</v>
      </c>
      <c r="AI21">
        <v>-0.88272270332447811</v>
      </c>
    </row>
    <row r="22" spans="1:35" x14ac:dyDescent="0.2">
      <c r="A22">
        <v>2</v>
      </c>
      <c r="B22">
        <v>21</v>
      </c>
      <c r="C22" s="25">
        <v>68</v>
      </c>
      <c r="D22" s="25">
        <v>63</v>
      </c>
      <c r="E22" s="25">
        <v>91</v>
      </c>
      <c r="F22">
        <v>0.51387905067052986</v>
      </c>
      <c r="G22">
        <v>0.47705247888251406</v>
      </c>
      <c r="H22">
        <v>3.6826571788015794E-2</v>
      </c>
      <c r="I22" t="s">
        <v>77</v>
      </c>
      <c r="J22" t="s">
        <v>32</v>
      </c>
      <c r="K22" t="s">
        <v>78</v>
      </c>
      <c r="L22" t="s">
        <v>259</v>
      </c>
      <c r="M22" s="26">
        <v>22.2</v>
      </c>
      <c r="N22" s="27">
        <v>15</v>
      </c>
      <c r="O22">
        <v>30.537777777777769</v>
      </c>
      <c r="P22">
        <v>13.333333333333334</v>
      </c>
      <c r="Q22">
        <v>1.4</v>
      </c>
      <c r="R22">
        <v>7.1333333333333337</v>
      </c>
      <c r="S22">
        <v>1.6</v>
      </c>
      <c r="T22">
        <v>1.5333333333333334</v>
      </c>
      <c r="U22">
        <v>2.7333333333333334</v>
      </c>
      <c r="V22">
        <v>0.4779874213836478</v>
      </c>
      <c r="W22">
        <v>10.6</v>
      </c>
      <c r="X22">
        <v>0.81818181818181823</v>
      </c>
      <c r="Y22">
        <v>2.2000000000000002</v>
      </c>
      <c r="Z22">
        <v>1.3333333333333333</v>
      </c>
      <c r="AA22">
        <v>-0.34291848917814993</v>
      </c>
      <c r="AB22">
        <v>-0.15894078607198844</v>
      </c>
      <c r="AC22">
        <v>0.43134739608330708</v>
      </c>
      <c r="AD22">
        <v>-0.78056817125578037</v>
      </c>
      <c r="AE22">
        <v>1.2065203701572722</v>
      </c>
      <c r="AF22">
        <v>3.1595903673441814</v>
      </c>
      <c r="AG22">
        <v>7.3455919771105035E-2</v>
      </c>
      <c r="AH22">
        <v>8.2122667614866626E-2</v>
      </c>
      <c r="AI22">
        <v>0.62286303547781319</v>
      </c>
    </row>
    <row r="23" spans="1:35" x14ac:dyDescent="0.2">
      <c r="A23">
        <v>2</v>
      </c>
      <c r="B23">
        <v>22</v>
      </c>
      <c r="C23" s="25">
        <v>101.9</v>
      </c>
      <c r="D23" s="25">
        <v>120</v>
      </c>
      <c r="E23" s="25">
        <v>93</v>
      </c>
      <c r="F23">
        <v>0.50959425865811914</v>
      </c>
      <c r="G23">
        <v>0.29453134790653662</v>
      </c>
      <c r="H23">
        <v>0.21506291075158251</v>
      </c>
      <c r="I23" t="s">
        <v>89</v>
      </c>
      <c r="J23" t="s">
        <v>32</v>
      </c>
      <c r="K23" t="s">
        <v>73</v>
      </c>
      <c r="L23" t="s">
        <v>259</v>
      </c>
      <c r="M23" s="26">
        <v>22.2</v>
      </c>
      <c r="N23" s="27">
        <v>14</v>
      </c>
      <c r="O23">
        <v>33.428571428571423</v>
      </c>
      <c r="P23">
        <v>25.857142857142858</v>
      </c>
      <c r="Q23">
        <v>2.5714285714285716</v>
      </c>
      <c r="R23">
        <v>7.3571428571428568</v>
      </c>
      <c r="S23">
        <v>4</v>
      </c>
      <c r="T23">
        <v>0.7857142857142857</v>
      </c>
      <c r="U23">
        <v>1</v>
      </c>
      <c r="V23">
        <v>0.48134328358208955</v>
      </c>
      <c r="W23">
        <v>19.142857142857142</v>
      </c>
      <c r="X23">
        <v>0.80952380952380953</v>
      </c>
      <c r="Y23">
        <v>6</v>
      </c>
      <c r="Z23">
        <v>3.0714285714285716</v>
      </c>
      <c r="AA23">
        <v>1.6913050469345492</v>
      </c>
      <c r="AB23">
        <v>0.9676835027680768</v>
      </c>
      <c r="AC23">
        <v>0.51071923288454668</v>
      </c>
      <c r="AD23">
        <v>0.32024712797928501</v>
      </c>
      <c r="AE23">
        <v>-0.50413095822233256</v>
      </c>
      <c r="AF23">
        <v>0.42181207341515159</v>
      </c>
      <c r="AG23">
        <v>0.21680430561332131</v>
      </c>
      <c r="AH23">
        <v>0.15952378484755722</v>
      </c>
      <c r="AI23">
        <v>-1.1331819850613254</v>
      </c>
    </row>
    <row r="24" spans="1:35" x14ac:dyDescent="0.2">
      <c r="A24">
        <v>2</v>
      </c>
      <c r="B24">
        <v>23</v>
      </c>
      <c r="C24" s="25">
        <v>8.1999999999999993</v>
      </c>
      <c r="D24" s="25">
        <v>7</v>
      </c>
      <c r="E24" s="25">
        <v>100</v>
      </c>
      <c r="F24">
        <v>0.448865677187961</v>
      </c>
      <c r="G24">
        <v>0.19701290170365626</v>
      </c>
      <c r="H24">
        <v>0.25185277548430474</v>
      </c>
      <c r="I24" t="s">
        <v>56</v>
      </c>
      <c r="J24" t="s">
        <v>32</v>
      </c>
      <c r="K24" t="s">
        <v>57</v>
      </c>
      <c r="L24" t="s">
        <v>45</v>
      </c>
      <c r="M24" s="26">
        <v>25.7</v>
      </c>
      <c r="N24" s="27">
        <v>14</v>
      </c>
      <c r="O24">
        <v>29.471428571428568</v>
      </c>
      <c r="P24">
        <v>21.857142857142858</v>
      </c>
      <c r="Q24">
        <v>1.2857142857142858</v>
      </c>
      <c r="R24">
        <v>12.071428571428571</v>
      </c>
      <c r="S24">
        <v>2.7857142857142856</v>
      </c>
      <c r="T24">
        <v>0.8571428571428571</v>
      </c>
      <c r="U24">
        <v>1.4285714285714286</v>
      </c>
      <c r="V24">
        <v>0.45982142857142855</v>
      </c>
      <c r="W24">
        <v>16</v>
      </c>
      <c r="X24">
        <v>0.78095238095238095</v>
      </c>
      <c r="Y24">
        <v>7.5</v>
      </c>
      <c r="Z24">
        <v>3</v>
      </c>
      <c r="AA24">
        <v>1.041591065818706</v>
      </c>
      <c r="AB24">
        <v>-0.26885535083687268</v>
      </c>
      <c r="AC24">
        <v>2.182594093165982</v>
      </c>
      <c r="AD24">
        <v>-0.23671299365750409</v>
      </c>
      <c r="AE24">
        <v>-0.34069293321791178</v>
      </c>
      <c r="AF24">
        <v>1.0987352779580437</v>
      </c>
      <c r="AG24">
        <v>-0.30792787364228169</v>
      </c>
      <c r="AH24">
        <v>-0.33459941891471612</v>
      </c>
      <c r="AI24">
        <v>-1.0610157513405387</v>
      </c>
    </row>
    <row r="25" spans="1:35" x14ac:dyDescent="0.2">
      <c r="A25">
        <v>2</v>
      </c>
      <c r="B25">
        <v>24</v>
      </c>
      <c r="C25" s="25">
        <v>27.2</v>
      </c>
      <c r="D25" s="25">
        <v>32</v>
      </c>
      <c r="E25" s="25">
        <v>100</v>
      </c>
      <c r="F25">
        <v>0.40252539054970332</v>
      </c>
      <c r="G25">
        <v>0.18262083444324795</v>
      </c>
      <c r="H25">
        <v>0.21990455610645537</v>
      </c>
      <c r="I25" t="s">
        <v>82</v>
      </c>
      <c r="J25" t="s">
        <v>32</v>
      </c>
      <c r="K25" t="s">
        <v>69</v>
      </c>
      <c r="L25" t="s">
        <v>258</v>
      </c>
      <c r="M25" s="26">
        <v>23.1</v>
      </c>
      <c r="N25" s="27">
        <v>17</v>
      </c>
      <c r="O25">
        <v>35.279411764705884</v>
      </c>
      <c r="P25">
        <v>24.882352941176471</v>
      </c>
      <c r="Q25">
        <v>2.2352941176470589</v>
      </c>
      <c r="R25">
        <v>3.5882352941176472</v>
      </c>
      <c r="S25">
        <v>6.2352941176470589</v>
      </c>
      <c r="T25">
        <v>0.47058823529411764</v>
      </c>
      <c r="U25">
        <v>0.35294117647058826</v>
      </c>
      <c r="V25">
        <v>0.51700680272108845</v>
      </c>
      <c r="W25">
        <v>17.294117647058822</v>
      </c>
      <c r="X25">
        <v>0.95294117647058818</v>
      </c>
      <c r="Y25">
        <v>5</v>
      </c>
      <c r="Z25">
        <v>4.1764705882352944</v>
      </c>
      <c r="AA25">
        <v>1.5329713876710243</v>
      </c>
      <c r="AB25">
        <v>0.64440537110665197</v>
      </c>
      <c r="AC25">
        <v>-0.8258866046131782</v>
      </c>
      <c r="AD25">
        <v>1.3455162792276303</v>
      </c>
      <c r="AE25">
        <v>-1.2251810685359537</v>
      </c>
      <c r="AF25">
        <v>-0.60020923540450888</v>
      </c>
      <c r="AG25">
        <v>1.0755458475889188</v>
      </c>
      <c r="AH25">
        <v>1.9460616043962577</v>
      </c>
      <c r="AI25">
        <v>-2.2496360714476107</v>
      </c>
    </row>
    <row r="26" spans="1:35" x14ac:dyDescent="0.2">
      <c r="A26">
        <v>3</v>
      </c>
      <c r="B26">
        <v>25</v>
      </c>
      <c r="C26" s="25">
        <v>28.8</v>
      </c>
      <c r="D26" s="25">
        <v>31</v>
      </c>
      <c r="E26" s="25">
        <v>100</v>
      </c>
      <c r="F26">
        <v>0.39223851057373171</v>
      </c>
      <c r="G26">
        <v>0.19898207980740168</v>
      </c>
      <c r="H26">
        <v>0.19325643076633003</v>
      </c>
      <c r="I26" t="s">
        <v>80</v>
      </c>
      <c r="J26" t="s">
        <v>32</v>
      </c>
      <c r="K26" t="s">
        <v>81</v>
      </c>
      <c r="L26" t="s">
        <v>258</v>
      </c>
      <c r="M26" s="26">
        <v>23.2</v>
      </c>
      <c r="N26" s="27">
        <v>18</v>
      </c>
      <c r="O26">
        <v>34.728703703703701</v>
      </c>
      <c r="P26">
        <v>25.611111111111111</v>
      </c>
      <c r="Q26">
        <v>2.3333333333333335</v>
      </c>
      <c r="R26">
        <v>5.1111111111111107</v>
      </c>
      <c r="S26">
        <v>3.7222222222222223</v>
      </c>
      <c r="T26">
        <v>1.2777777777777777</v>
      </c>
      <c r="U26">
        <v>0.27777777777777779</v>
      </c>
      <c r="V26">
        <v>0.45040214477211798</v>
      </c>
      <c r="W26">
        <v>20.722222222222221</v>
      </c>
      <c r="X26">
        <v>0.83838383838383834</v>
      </c>
      <c r="Y26">
        <v>5.5</v>
      </c>
      <c r="Z26">
        <v>2.2222222222222223</v>
      </c>
      <c r="AA26">
        <v>1.6513424806357571</v>
      </c>
      <c r="AB26">
        <v>0.73869482617456761</v>
      </c>
      <c r="AC26">
        <v>-0.28581373926973985</v>
      </c>
      <c r="AD26">
        <v>0.19283794982707841</v>
      </c>
      <c r="AE26">
        <v>0.62177543625256615</v>
      </c>
      <c r="AF26">
        <v>-0.71892888238861086</v>
      </c>
      <c r="AG26">
        <v>-0.6796252049241992</v>
      </c>
      <c r="AH26">
        <v>0.54576150278450342</v>
      </c>
      <c r="AI26">
        <v>-0.27520565082530796</v>
      </c>
    </row>
    <row r="27" spans="1:35" x14ac:dyDescent="0.2">
      <c r="A27">
        <v>3</v>
      </c>
      <c r="B27">
        <v>26</v>
      </c>
      <c r="C27" s="25">
        <v>63.6</v>
      </c>
      <c r="D27" s="25">
        <v>62</v>
      </c>
      <c r="E27" s="25">
        <v>94</v>
      </c>
      <c r="F27">
        <v>0.39100466638856224</v>
      </c>
      <c r="G27">
        <v>0.21118816091568327</v>
      </c>
      <c r="H27">
        <v>0.17981650547287897</v>
      </c>
      <c r="I27" t="s">
        <v>74</v>
      </c>
      <c r="J27" t="s">
        <v>32</v>
      </c>
      <c r="K27" t="s">
        <v>75</v>
      </c>
      <c r="L27" t="s">
        <v>258</v>
      </c>
      <c r="M27" s="26">
        <v>27</v>
      </c>
      <c r="N27" s="27">
        <v>14</v>
      </c>
      <c r="O27">
        <v>30.835714285714285</v>
      </c>
      <c r="P27">
        <v>19</v>
      </c>
      <c r="Q27">
        <v>1.4285714285714286</v>
      </c>
      <c r="R27">
        <v>4.8571428571428568</v>
      </c>
      <c r="S27">
        <v>8.1428571428571423</v>
      </c>
      <c r="T27">
        <v>0.9285714285714286</v>
      </c>
      <c r="U27">
        <v>0.21428571428571427</v>
      </c>
      <c r="V27">
        <v>0.47368421052631576</v>
      </c>
      <c r="W27">
        <v>14.928571428571429</v>
      </c>
      <c r="X27">
        <v>0.96</v>
      </c>
      <c r="Y27">
        <v>3.5714285714285716</v>
      </c>
      <c r="Z27">
        <v>2.7857142857142856</v>
      </c>
      <c r="AA27">
        <v>0.57750965073596094</v>
      </c>
      <c r="AB27">
        <v>-0.13146214488076724</v>
      </c>
      <c r="AC27">
        <v>-0.3758810718101539</v>
      </c>
      <c r="AD27">
        <v>2.2204640135636242</v>
      </c>
      <c r="AE27">
        <v>-0.1772549082134908</v>
      </c>
      <c r="AF27">
        <v>-0.81921380158015045</v>
      </c>
      <c r="AG27">
        <v>8.1778336993928655E-3</v>
      </c>
      <c r="AH27">
        <v>1.4428709269049127</v>
      </c>
      <c r="AI27">
        <v>-0.84451705017817913</v>
      </c>
    </row>
    <row r="28" spans="1:35" x14ac:dyDescent="0.2">
      <c r="A28">
        <v>3</v>
      </c>
      <c r="B28">
        <v>27</v>
      </c>
      <c r="C28" s="25">
        <v>54.3</v>
      </c>
      <c r="D28" s="25">
        <v>54</v>
      </c>
      <c r="E28" s="25">
        <v>95</v>
      </c>
      <c r="F28">
        <v>0.37301307261714572</v>
      </c>
      <c r="G28">
        <v>0.13631558960896076</v>
      </c>
      <c r="H28">
        <v>0.23669748300818497</v>
      </c>
      <c r="I28" t="s">
        <v>122</v>
      </c>
      <c r="J28" t="s">
        <v>32</v>
      </c>
      <c r="K28" t="s">
        <v>86</v>
      </c>
      <c r="L28" t="s">
        <v>258</v>
      </c>
      <c r="M28" s="26">
        <v>22.8</v>
      </c>
      <c r="N28" s="27">
        <v>16</v>
      </c>
      <c r="O28">
        <v>32.924999999999997</v>
      </c>
      <c r="P28">
        <v>18.75</v>
      </c>
      <c r="Q28">
        <v>1.9375</v>
      </c>
      <c r="R28">
        <v>4.5625</v>
      </c>
      <c r="S28">
        <v>4.8125</v>
      </c>
      <c r="T28">
        <v>1.625</v>
      </c>
      <c r="U28">
        <v>0.375</v>
      </c>
      <c r="V28">
        <v>0.44015444015444016</v>
      </c>
      <c r="W28">
        <v>16.1875</v>
      </c>
      <c r="X28">
        <v>0.89130434782608692</v>
      </c>
      <c r="Y28">
        <v>2.875</v>
      </c>
      <c r="Z28">
        <v>2.5625</v>
      </c>
      <c r="AA28">
        <v>0.53690252691622076</v>
      </c>
      <c r="AB28">
        <v>0.35800115133785854</v>
      </c>
      <c r="AC28">
        <v>-0.48037325057774344</v>
      </c>
      <c r="AD28">
        <v>0.69291897407448944</v>
      </c>
      <c r="AE28">
        <v>1.4162658355796121</v>
      </c>
      <c r="AF28">
        <v>-0.56536759987656593</v>
      </c>
      <c r="AG28">
        <v>-0.76525363203865138</v>
      </c>
      <c r="AH28">
        <v>0.65274387086614838</v>
      </c>
      <c r="AI28">
        <v>-0.6189975698007214</v>
      </c>
    </row>
    <row r="29" spans="1:35" x14ac:dyDescent="0.2">
      <c r="A29">
        <v>3</v>
      </c>
      <c r="B29">
        <v>28</v>
      </c>
      <c r="C29" s="25">
        <v>3.8</v>
      </c>
      <c r="D29" s="25">
        <v>5</v>
      </c>
      <c r="E29" s="25">
        <v>100</v>
      </c>
      <c r="F29">
        <v>0.36928942857696562</v>
      </c>
      <c r="G29">
        <v>0.30497066535444356</v>
      </c>
      <c r="H29">
        <v>6.4318763222522057E-2</v>
      </c>
      <c r="I29" t="s">
        <v>70</v>
      </c>
      <c r="J29" t="s">
        <v>32</v>
      </c>
      <c r="K29" t="s">
        <v>71</v>
      </c>
      <c r="L29" t="s">
        <v>259</v>
      </c>
      <c r="M29" s="26">
        <v>25</v>
      </c>
      <c r="N29" s="27">
        <v>18</v>
      </c>
      <c r="O29">
        <v>33.078703703703702</v>
      </c>
      <c r="P29">
        <v>31.055555555555557</v>
      </c>
      <c r="Q29">
        <v>1.3888888888888888</v>
      </c>
      <c r="R29">
        <v>13.666666666666666</v>
      </c>
      <c r="S29">
        <v>6.2222222222222223</v>
      </c>
      <c r="T29">
        <v>1.5555555555555556</v>
      </c>
      <c r="U29">
        <v>1.4444444444444444</v>
      </c>
      <c r="V29">
        <v>0.56010928961748629</v>
      </c>
      <c r="W29">
        <v>20.333333333333332</v>
      </c>
      <c r="X29">
        <v>0.58767772511848337</v>
      </c>
      <c r="Y29">
        <v>11.722222222222221</v>
      </c>
      <c r="Z29">
        <v>4.2777777777777777</v>
      </c>
      <c r="AA29">
        <v>2.5356753993767658</v>
      </c>
      <c r="AB29">
        <v>-0.16962692431301882</v>
      </c>
      <c r="AC29">
        <v>2.7483295256854574</v>
      </c>
      <c r="AD29">
        <v>1.3395205531969383</v>
      </c>
      <c r="AE29">
        <v>1.2573677557142029</v>
      </c>
      <c r="AF29">
        <v>1.1238065077559285</v>
      </c>
      <c r="AG29">
        <v>2.5116994760525078</v>
      </c>
      <c r="AH29">
        <v>-6.2500468173775143</v>
      </c>
      <c r="AI29">
        <v>-2.351989487901275</v>
      </c>
    </row>
    <row r="30" spans="1:35" x14ac:dyDescent="0.2">
      <c r="A30">
        <v>3</v>
      </c>
      <c r="B30">
        <v>29</v>
      </c>
      <c r="C30" s="25">
        <v>52.1</v>
      </c>
      <c r="D30" s="25">
        <v>51</v>
      </c>
      <c r="E30" s="25">
        <v>97</v>
      </c>
      <c r="F30">
        <v>0.35193047419977053</v>
      </c>
      <c r="G30">
        <v>0.10203447329019233</v>
      </c>
      <c r="H30">
        <v>0.2498960009095782</v>
      </c>
      <c r="I30" t="s">
        <v>65</v>
      </c>
      <c r="J30" t="s">
        <v>32</v>
      </c>
      <c r="K30" t="s">
        <v>66</v>
      </c>
      <c r="L30" t="s">
        <v>259</v>
      </c>
      <c r="M30" s="26">
        <v>31.2</v>
      </c>
      <c r="N30" s="27">
        <v>15</v>
      </c>
      <c r="O30">
        <v>31.62777777777778</v>
      </c>
      <c r="P30">
        <v>17.333333333333332</v>
      </c>
      <c r="Q30">
        <v>2.1333333333333333</v>
      </c>
      <c r="R30">
        <v>11.333333333333334</v>
      </c>
      <c r="S30">
        <v>2.6</v>
      </c>
      <c r="T30">
        <v>0.73333333333333328</v>
      </c>
      <c r="U30">
        <v>0.4</v>
      </c>
      <c r="V30">
        <v>0.44</v>
      </c>
      <c r="W30">
        <v>11.666666666666666</v>
      </c>
      <c r="X30">
        <v>0.88095238095238093</v>
      </c>
      <c r="Y30">
        <v>5.6</v>
      </c>
      <c r="Z30">
        <v>2.9333333333333331</v>
      </c>
      <c r="AA30">
        <v>0.30679549193769284</v>
      </c>
      <c r="AB30">
        <v>0.54634433783601977</v>
      </c>
      <c r="AC30">
        <v>1.920835907970404</v>
      </c>
      <c r="AD30">
        <v>-0.32189512990783647</v>
      </c>
      <c r="AE30">
        <v>-0.62398550989224122</v>
      </c>
      <c r="AF30">
        <v>-0.52588041294489718</v>
      </c>
      <c r="AG30">
        <v>-0.55154245991885831</v>
      </c>
      <c r="AH30">
        <v>1.1612986343992522</v>
      </c>
      <c r="AI30">
        <v>-0.99366059986780453</v>
      </c>
    </row>
    <row r="31" spans="1:35" x14ac:dyDescent="0.2">
      <c r="A31">
        <v>3</v>
      </c>
      <c r="B31">
        <v>30</v>
      </c>
      <c r="C31" s="25">
        <v>17</v>
      </c>
      <c r="D31" s="25">
        <v>19</v>
      </c>
      <c r="E31" s="25">
        <v>100</v>
      </c>
      <c r="F31">
        <v>0.35108391483392332</v>
      </c>
      <c r="G31">
        <v>-0.15220904827732709</v>
      </c>
      <c r="H31">
        <v>0.50329296311125038</v>
      </c>
      <c r="I31" t="s">
        <v>83</v>
      </c>
      <c r="J31" t="s">
        <v>32</v>
      </c>
      <c r="K31" t="s">
        <v>33</v>
      </c>
      <c r="L31" t="s">
        <v>258</v>
      </c>
      <c r="M31" s="26">
        <v>31</v>
      </c>
      <c r="N31" s="27">
        <v>16</v>
      </c>
      <c r="O31">
        <v>33.674999999999997</v>
      </c>
      <c r="P31">
        <v>22.5</v>
      </c>
      <c r="Q31">
        <v>1.25</v>
      </c>
      <c r="R31">
        <v>7.6875</v>
      </c>
      <c r="S31">
        <v>6.8125</v>
      </c>
      <c r="T31">
        <v>1.625</v>
      </c>
      <c r="U31">
        <v>0.3125</v>
      </c>
      <c r="V31">
        <v>0.4217252396166134</v>
      </c>
      <c r="W31">
        <v>19.5625</v>
      </c>
      <c r="X31">
        <v>0.71698113207547165</v>
      </c>
      <c r="Y31">
        <v>6.625</v>
      </c>
      <c r="Z31">
        <v>4.3125</v>
      </c>
      <c r="AA31">
        <v>1.1460093842123236</v>
      </c>
      <c r="AB31">
        <v>-0.30320365232589913</v>
      </c>
      <c r="AC31">
        <v>0.62787713029063219</v>
      </c>
      <c r="AD31">
        <v>1.6102650567703773</v>
      </c>
      <c r="AE31">
        <v>1.4162658355796121</v>
      </c>
      <c r="AF31">
        <v>-0.66408556720573775</v>
      </c>
      <c r="AG31">
        <v>-1.440398542373416</v>
      </c>
      <c r="AH31">
        <v>-1.3755407834838451</v>
      </c>
      <c r="AI31">
        <v>-2.3870702959599908</v>
      </c>
    </row>
    <row r="32" spans="1:35" x14ac:dyDescent="0.2">
      <c r="A32">
        <v>3</v>
      </c>
      <c r="B32">
        <v>31</v>
      </c>
      <c r="C32" s="25">
        <v>35.9</v>
      </c>
      <c r="D32" s="25">
        <v>33</v>
      </c>
      <c r="E32" s="25">
        <v>98</v>
      </c>
      <c r="F32">
        <v>0.33880894575173198</v>
      </c>
      <c r="G32">
        <v>0.21447883436886359</v>
      </c>
      <c r="H32">
        <v>0.1243301113828684</v>
      </c>
      <c r="I32" t="s">
        <v>93</v>
      </c>
      <c r="J32" t="s">
        <v>32</v>
      </c>
      <c r="K32" t="s">
        <v>94</v>
      </c>
      <c r="L32" t="s">
        <v>258</v>
      </c>
      <c r="M32" s="26">
        <v>34.6</v>
      </c>
      <c r="N32" s="27">
        <v>17</v>
      </c>
      <c r="O32">
        <v>30.464705882352941</v>
      </c>
      <c r="P32">
        <v>16.176470588235293</v>
      </c>
      <c r="Q32">
        <v>1.7058823529411764</v>
      </c>
      <c r="R32">
        <v>4.1764705882352944</v>
      </c>
      <c r="S32">
        <v>5.6470588235294121</v>
      </c>
      <c r="T32">
        <v>1.7647058823529411</v>
      </c>
      <c r="U32">
        <v>0</v>
      </c>
      <c r="V32">
        <v>0.4521276595744681</v>
      </c>
      <c r="W32">
        <v>11.058823529411764</v>
      </c>
      <c r="X32">
        <v>0.88372093023255816</v>
      </c>
      <c r="Y32">
        <v>5.0588235294117645</v>
      </c>
      <c r="Z32">
        <v>2.0588235294117645</v>
      </c>
      <c r="AA32">
        <v>0.11888801700713046</v>
      </c>
      <c r="AB32">
        <v>0.13524231373990803</v>
      </c>
      <c r="AC32">
        <v>-0.61727476821442506</v>
      </c>
      <c r="AD32">
        <v>1.075708607846487</v>
      </c>
      <c r="AE32">
        <v>1.7359313844853173</v>
      </c>
      <c r="AF32">
        <v>-1.1576754038515964</v>
      </c>
      <c r="AG32">
        <v>-0.33123361568747045</v>
      </c>
      <c r="AH32">
        <v>1.0808424692493024</v>
      </c>
      <c r="AI32">
        <v>-0.110119495254881</v>
      </c>
    </row>
    <row r="33" spans="1:35" x14ac:dyDescent="0.2">
      <c r="A33">
        <v>3</v>
      </c>
      <c r="B33">
        <v>32</v>
      </c>
      <c r="C33" s="25">
        <v>52.7</v>
      </c>
      <c r="D33" s="25">
        <v>59</v>
      </c>
      <c r="E33" s="25">
        <v>97</v>
      </c>
      <c r="F33">
        <v>0.33710086650042798</v>
      </c>
      <c r="G33">
        <v>-2.9457457961202188E-3</v>
      </c>
      <c r="H33">
        <v>0.3400466122965482</v>
      </c>
      <c r="I33" t="s">
        <v>87</v>
      </c>
      <c r="J33" t="s">
        <v>32</v>
      </c>
      <c r="K33" t="s">
        <v>88</v>
      </c>
      <c r="L33" t="s">
        <v>258</v>
      </c>
      <c r="M33" s="26">
        <v>24.7</v>
      </c>
      <c r="N33" s="27">
        <v>19</v>
      </c>
      <c r="O33">
        <v>31.764035087719297</v>
      </c>
      <c r="P33">
        <v>21.842105263157894</v>
      </c>
      <c r="Q33">
        <v>2.8421052631578947</v>
      </c>
      <c r="R33">
        <v>4</v>
      </c>
      <c r="S33">
        <v>3.8947368421052633</v>
      </c>
      <c r="T33">
        <v>1.263157894736842</v>
      </c>
      <c r="U33">
        <v>0.52631578947368418</v>
      </c>
      <c r="V33">
        <v>0.43786982248520712</v>
      </c>
      <c r="W33">
        <v>17.789473684210527</v>
      </c>
      <c r="X33">
        <v>0.82278481012658233</v>
      </c>
      <c r="Y33">
        <v>4.1578947368421053</v>
      </c>
      <c r="Z33">
        <v>3.4210526315789473</v>
      </c>
      <c r="AA33">
        <v>1.0391485320551124</v>
      </c>
      <c r="AB33">
        <v>1.2280074719480658</v>
      </c>
      <c r="AC33">
        <v>-0.67985831913405104</v>
      </c>
      <c r="AD33">
        <v>0.27196575520581728</v>
      </c>
      <c r="AE33">
        <v>0.58832320891248013</v>
      </c>
      <c r="AF33">
        <v>-0.32636620529015015</v>
      </c>
      <c r="AG33">
        <v>-0.89980106965763984</v>
      </c>
      <c r="AH33">
        <v>0.2384856218057215</v>
      </c>
      <c r="AI33">
        <v>-1.4864167080104382</v>
      </c>
    </row>
    <row r="34" spans="1:35" x14ac:dyDescent="0.2">
      <c r="A34">
        <v>3</v>
      </c>
      <c r="B34">
        <v>33</v>
      </c>
      <c r="C34" s="25">
        <v>6.6</v>
      </c>
      <c r="D34" s="25">
        <v>6</v>
      </c>
      <c r="E34" s="25">
        <v>100</v>
      </c>
      <c r="F34">
        <v>0.32710103435640886</v>
      </c>
      <c r="G34">
        <v>0.17092620455037297</v>
      </c>
      <c r="H34">
        <v>0.15617482980603589</v>
      </c>
      <c r="I34" t="s">
        <v>85</v>
      </c>
      <c r="J34" t="s">
        <v>32</v>
      </c>
      <c r="K34" t="s">
        <v>86</v>
      </c>
      <c r="L34" t="s">
        <v>45</v>
      </c>
      <c r="M34" s="26">
        <v>24.2</v>
      </c>
      <c r="N34" s="27">
        <v>16</v>
      </c>
      <c r="O34">
        <v>30.646874999999998</v>
      </c>
      <c r="P34">
        <v>16.125</v>
      </c>
      <c r="Q34">
        <v>1</v>
      </c>
      <c r="R34">
        <v>10.375</v>
      </c>
      <c r="S34">
        <v>6</v>
      </c>
      <c r="T34">
        <v>1.1875</v>
      </c>
      <c r="U34">
        <v>0.5</v>
      </c>
      <c r="V34">
        <v>0.46666666666666667</v>
      </c>
      <c r="W34">
        <v>14.0625</v>
      </c>
      <c r="X34">
        <v>0.78048780487804881</v>
      </c>
      <c r="Y34">
        <v>2.5625</v>
      </c>
      <c r="Z34">
        <v>2.5625</v>
      </c>
      <c r="AA34">
        <v>0.11052772680894875</v>
      </c>
      <c r="AB34">
        <v>-0.54364176274908371</v>
      </c>
      <c r="AC34">
        <v>1.5809724578374353</v>
      </c>
      <c r="AD34">
        <v>1.2375932106751728</v>
      </c>
      <c r="AE34">
        <v>0.41520793242753457</v>
      </c>
      <c r="AF34">
        <v>-0.36793166521822246</v>
      </c>
      <c r="AG34">
        <v>-0.13237382974078377</v>
      </c>
      <c r="AH34">
        <v>-0.14302065928692337</v>
      </c>
      <c r="AI34">
        <v>-0.6189975698007214</v>
      </c>
    </row>
    <row r="35" spans="1:35" x14ac:dyDescent="0.2">
      <c r="A35">
        <v>3</v>
      </c>
      <c r="B35">
        <v>34</v>
      </c>
      <c r="C35" s="25">
        <v>38.5</v>
      </c>
      <c r="D35" s="25">
        <v>40</v>
      </c>
      <c r="E35" s="25">
        <v>100</v>
      </c>
      <c r="F35">
        <v>0.28885701321886897</v>
      </c>
      <c r="G35">
        <v>1.209929363150687E-2</v>
      </c>
      <c r="H35">
        <v>0.27675771958736212</v>
      </c>
      <c r="I35" t="s">
        <v>79</v>
      </c>
      <c r="J35" t="s">
        <v>32</v>
      </c>
      <c r="K35" t="s">
        <v>49</v>
      </c>
      <c r="L35" t="s">
        <v>259</v>
      </c>
      <c r="M35" s="26">
        <v>21.7</v>
      </c>
      <c r="N35" s="27">
        <v>17</v>
      </c>
      <c r="O35">
        <v>34.261764705882349</v>
      </c>
      <c r="P35">
        <v>20.235294117647058</v>
      </c>
      <c r="Q35">
        <v>2.1176470588235294</v>
      </c>
      <c r="R35">
        <v>7.0588235294117645</v>
      </c>
      <c r="S35">
        <v>2.6470588235294117</v>
      </c>
      <c r="T35">
        <v>1.2941176470588236</v>
      </c>
      <c r="U35">
        <v>0.58823529411764708</v>
      </c>
      <c r="V35">
        <v>0.40192926045016075</v>
      </c>
      <c r="W35">
        <v>18.294117647058822</v>
      </c>
      <c r="X35">
        <v>0.81690140845070425</v>
      </c>
      <c r="Y35">
        <v>4.1764705882352944</v>
      </c>
      <c r="Z35">
        <v>2</v>
      </c>
      <c r="AA35">
        <v>0.77815661549232407</v>
      </c>
      <c r="AB35">
        <v>0.53125802502515329</v>
      </c>
      <c r="AC35">
        <v>0.4049232301394648</v>
      </c>
      <c r="AD35">
        <v>-0.30031051619734506</v>
      </c>
      <c r="AE35">
        <v>0.65916321975030989</v>
      </c>
      <c r="AF35">
        <v>-0.22856512310645052</v>
      </c>
      <c r="AG35">
        <v>-1.8624169705989937</v>
      </c>
      <c r="AH35">
        <v>0.1773736414286266</v>
      </c>
      <c r="AI35">
        <v>-5.0688479249527622E-2</v>
      </c>
    </row>
    <row r="36" spans="1:35" x14ac:dyDescent="0.2">
      <c r="A36">
        <v>3</v>
      </c>
      <c r="B36">
        <v>35</v>
      </c>
      <c r="C36" s="25">
        <v>38.700000000000003</v>
      </c>
      <c r="D36" s="25">
        <v>39</v>
      </c>
      <c r="E36" s="25">
        <v>98</v>
      </c>
      <c r="F36">
        <v>0.28269184588559437</v>
      </c>
      <c r="G36">
        <v>1.2982249274897909E-3</v>
      </c>
      <c r="H36">
        <v>0.28139362095810461</v>
      </c>
      <c r="I36" t="s">
        <v>90</v>
      </c>
      <c r="J36" t="s">
        <v>1665</v>
      </c>
      <c r="K36" t="s">
        <v>59</v>
      </c>
      <c r="L36" t="s">
        <v>258</v>
      </c>
      <c r="M36" s="26">
        <v>23.8</v>
      </c>
      <c r="N36" s="27">
        <v>10</v>
      </c>
      <c r="O36">
        <v>31.481666666666673</v>
      </c>
      <c r="P36">
        <v>24.3</v>
      </c>
      <c r="Q36">
        <v>2.8</v>
      </c>
      <c r="R36">
        <v>3.6</v>
      </c>
      <c r="S36">
        <v>6.7</v>
      </c>
      <c r="T36">
        <v>0.8</v>
      </c>
      <c r="U36">
        <v>0.5</v>
      </c>
      <c r="V36">
        <v>0.45454545454545453</v>
      </c>
      <c r="W36">
        <v>18.7</v>
      </c>
      <c r="X36">
        <v>0.76271186440677963</v>
      </c>
      <c r="Y36">
        <v>5.9</v>
      </c>
      <c r="Z36">
        <v>3.4</v>
      </c>
      <c r="AA36">
        <v>1.438380675714453</v>
      </c>
      <c r="AB36">
        <v>1.1875126322978451</v>
      </c>
      <c r="AC36">
        <v>-0.82171436788520313</v>
      </c>
      <c r="AD36">
        <v>1.5586643396187336</v>
      </c>
      <c r="AE36">
        <v>-0.4714433532214482</v>
      </c>
      <c r="AF36">
        <v>-0.36793166521822246</v>
      </c>
      <c r="AG36">
        <v>-0.5020122366748091</v>
      </c>
      <c r="AH36">
        <v>-0.54462534010699692</v>
      </c>
      <c r="AI36">
        <v>-1.4651466601769432</v>
      </c>
    </row>
    <row r="37" spans="1:35" x14ac:dyDescent="0.2">
      <c r="A37">
        <v>3</v>
      </c>
      <c r="B37">
        <v>36</v>
      </c>
      <c r="C37" s="25">
        <v>23.3</v>
      </c>
      <c r="D37" s="25">
        <v>21</v>
      </c>
      <c r="E37" s="25">
        <v>99</v>
      </c>
      <c r="F37">
        <v>0.28141665375092262</v>
      </c>
      <c r="G37">
        <v>0.22235699472370557</v>
      </c>
      <c r="H37">
        <v>5.9059659027217049E-2</v>
      </c>
      <c r="I37" t="s">
        <v>92</v>
      </c>
      <c r="J37" t="s">
        <v>1666</v>
      </c>
      <c r="K37" t="s">
        <v>78</v>
      </c>
      <c r="L37" t="s">
        <v>45</v>
      </c>
      <c r="M37" s="26">
        <v>29.1</v>
      </c>
      <c r="N37" s="27">
        <v>14</v>
      </c>
      <c r="O37">
        <v>30.778571428571432</v>
      </c>
      <c r="P37">
        <v>17.071428571428573</v>
      </c>
      <c r="Q37">
        <v>1.1428571428571428</v>
      </c>
      <c r="R37">
        <v>11.571428571428571</v>
      </c>
      <c r="S37">
        <v>3.5</v>
      </c>
      <c r="T37">
        <v>0.6428571428571429</v>
      </c>
      <c r="U37">
        <v>1.0714285714285714</v>
      </c>
      <c r="V37">
        <v>0.45023696682464454</v>
      </c>
      <c r="W37">
        <v>15.071428571428571</v>
      </c>
      <c r="X37">
        <v>0.84615384615384615</v>
      </c>
      <c r="Y37">
        <v>2.7857142857142856</v>
      </c>
      <c r="Z37">
        <v>1.4285714285714286</v>
      </c>
      <c r="AA37">
        <v>0.26425469555510828</v>
      </c>
      <c r="AB37">
        <v>-0.40624855679297828</v>
      </c>
      <c r="AC37">
        <v>2.0052740322270419</v>
      </c>
      <c r="AD37">
        <v>9.0910607305313057E-2</v>
      </c>
      <c r="AE37">
        <v>-0.83100700823117402</v>
      </c>
      <c r="AF37">
        <v>0.53463260750563357</v>
      </c>
      <c r="AG37">
        <v>-0.4953450142598726</v>
      </c>
      <c r="AH37">
        <v>0.31210019868751376</v>
      </c>
      <c r="AI37">
        <v>0.5266413905167644</v>
      </c>
    </row>
    <row r="38" spans="1:35" x14ac:dyDescent="0.2">
      <c r="A38">
        <v>4</v>
      </c>
      <c r="B38">
        <v>37</v>
      </c>
      <c r="C38" s="25">
        <v>31.8</v>
      </c>
      <c r="D38" s="25">
        <v>27</v>
      </c>
      <c r="E38" s="25">
        <v>87</v>
      </c>
      <c r="F38">
        <v>0.2695800949600945</v>
      </c>
      <c r="G38">
        <v>0.37064716174944412</v>
      </c>
      <c r="H38">
        <v>-0.10106706678934962</v>
      </c>
      <c r="I38" t="s">
        <v>91</v>
      </c>
      <c r="J38" t="s">
        <v>1667</v>
      </c>
      <c r="K38" t="s">
        <v>51</v>
      </c>
      <c r="L38" t="s">
        <v>259</v>
      </c>
      <c r="M38" s="26">
        <v>22.2</v>
      </c>
      <c r="N38" s="27">
        <v>5</v>
      </c>
      <c r="O38">
        <v>32.163333333333334</v>
      </c>
      <c r="P38">
        <v>17</v>
      </c>
      <c r="Q38">
        <v>1.8</v>
      </c>
      <c r="R38">
        <v>8.8000000000000007</v>
      </c>
      <c r="S38">
        <v>1.6</v>
      </c>
      <c r="T38">
        <v>1</v>
      </c>
      <c r="U38">
        <v>2</v>
      </c>
      <c r="V38">
        <v>0.52459016393442626</v>
      </c>
      <c r="W38">
        <v>12.2</v>
      </c>
      <c r="X38">
        <v>0.70588235294117652</v>
      </c>
      <c r="Y38">
        <v>3.4</v>
      </c>
      <c r="Z38">
        <v>1.4</v>
      </c>
      <c r="AA38">
        <v>0.25265266017803945</v>
      </c>
      <c r="AB38">
        <v>0.22576019060510702</v>
      </c>
      <c r="AC38">
        <v>1.0224142658797741</v>
      </c>
      <c r="AD38">
        <v>-0.78056817125578037</v>
      </c>
      <c r="AE38">
        <v>-1.3816883209070051E-2</v>
      </c>
      <c r="AF38">
        <v>2.0012995506818996</v>
      </c>
      <c r="AG38">
        <v>0.89325590701925672</v>
      </c>
      <c r="AH38">
        <v>-0.82068094815930814</v>
      </c>
      <c r="AI38">
        <v>0.55550788400507911</v>
      </c>
    </row>
    <row r="39" spans="1:35" x14ac:dyDescent="0.2">
      <c r="A39">
        <v>4</v>
      </c>
      <c r="B39">
        <v>38</v>
      </c>
      <c r="C39" s="25">
        <v>25.8</v>
      </c>
      <c r="D39" s="25">
        <v>30</v>
      </c>
      <c r="E39" s="25">
        <v>100</v>
      </c>
      <c r="F39">
        <v>0.23758038013098584</v>
      </c>
      <c r="G39">
        <v>8.7553498247779471E-2</v>
      </c>
      <c r="H39">
        <v>0.15002688188320637</v>
      </c>
      <c r="I39" t="s">
        <v>109</v>
      </c>
      <c r="J39" t="s">
        <v>32</v>
      </c>
      <c r="K39" t="s">
        <v>57</v>
      </c>
      <c r="L39" t="s">
        <v>258</v>
      </c>
      <c r="M39" s="26">
        <v>23.4</v>
      </c>
      <c r="N39" s="27">
        <v>16</v>
      </c>
      <c r="O39">
        <v>33.901041666666671</v>
      </c>
      <c r="P39">
        <v>12.6875</v>
      </c>
      <c r="Q39">
        <v>6.25E-2</v>
      </c>
      <c r="R39">
        <v>7.125</v>
      </c>
      <c r="S39">
        <v>8.125</v>
      </c>
      <c r="T39">
        <v>2.25</v>
      </c>
      <c r="U39">
        <v>0.5625</v>
      </c>
      <c r="V39">
        <v>0.54374999999999996</v>
      </c>
      <c r="W39">
        <v>10</v>
      </c>
      <c r="X39">
        <v>0.58333333333333337</v>
      </c>
      <c r="Y39">
        <v>3</v>
      </c>
      <c r="Z39">
        <v>3.8125</v>
      </c>
      <c r="AA39">
        <v>-0.44782022571247887</v>
      </c>
      <c r="AB39">
        <v>-1.4452846768360259</v>
      </c>
      <c r="AC39">
        <v>0.42839206173432459</v>
      </c>
      <c r="AD39">
        <v>2.2122734235395538</v>
      </c>
      <c r="AE39">
        <v>2.8463485543682943</v>
      </c>
      <c r="AF39">
        <v>-0.2692136978890507</v>
      </c>
      <c r="AG39">
        <v>1.0068254832275998</v>
      </c>
      <c r="AH39">
        <v>-1.6616327782877165</v>
      </c>
      <c r="AI39">
        <v>-1.8819066599144854</v>
      </c>
    </row>
    <row r="40" spans="1:35" x14ac:dyDescent="0.2">
      <c r="A40">
        <v>4</v>
      </c>
      <c r="B40">
        <v>39</v>
      </c>
      <c r="C40" s="25">
        <v>31.2</v>
      </c>
      <c r="D40" s="25">
        <v>35</v>
      </c>
      <c r="E40" s="25">
        <v>100</v>
      </c>
      <c r="F40">
        <v>0.20919115373356359</v>
      </c>
      <c r="G40">
        <v>2.5118656113121342E-2</v>
      </c>
      <c r="H40">
        <v>0.18407249762044225</v>
      </c>
      <c r="I40" t="s">
        <v>98</v>
      </c>
      <c r="J40" t="s">
        <v>1668</v>
      </c>
      <c r="K40" t="s">
        <v>39</v>
      </c>
      <c r="L40" t="s">
        <v>259</v>
      </c>
      <c r="M40" s="26">
        <v>24.3</v>
      </c>
      <c r="N40" s="27">
        <v>16</v>
      </c>
      <c r="O40">
        <v>31.208333333333332</v>
      </c>
      <c r="P40">
        <v>18.25</v>
      </c>
      <c r="Q40">
        <v>2.3125</v>
      </c>
      <c r="R40">
        <v>9.1875</v>
      </c>
      <c r="S40">
        <v>1.5625</v>
      </c>
      <c r="T40">
        <v>0.5</v>
      </c>
      <c r="U40">
        <v>2.125</v>
      </c>
      <c r="V40">
        <v>0.41015625</v>
      </c>
      <c r="W40">
        <v>16</v>
      </c>
      <c r="X40">
        <v>0.69230769230769229</v>
      </c>
      <c r="Y40">
        <v>4.0625</v>
      </c>
      <c r="Z40">
        <v>1.75</v>
      </c>
      <c r="AA40">
        <v>0.45568827927674038</v>
      </c>
      <c r="AB40">
        <v>0.71865831697263538</v>
      </c>
      <c r="AC40">
        <v>1.1598373131074526</v>
      </c>
      <c r="AD40">
        <v>-0.79776841030632828</v>
      </c>
      <c r="AE40">
        <v>-1.1578830582400157</v>
      </c>
      <c r="AF40">
        <v>2.1987354853402428</v>
      </c>
      <c r="AG40">
        <v>-1.4401635098900782</v>
      </c>
      <c r="AH40">
        <v>-1.112929850015782</v>
      </c>
      <c r="AI40">
        <v>0.20189333877322516</v>
      </c>
    </row>
    <row r="41" spans="1:35" x14ac:dyDescent="0.2">
      <c r="A41">
        <v>4</v>
      </c>
      <c r="B41">
        <v>40</v>
      </c>
      <c r="C41" s="25">
        <v>123.1</v>
      </c>
      <c r="D41" s="25">
        <v>392</v>
      </c>
      <c r="E41" s="25">
        <v>81</v>
      </c>
      <c r="F41">
        <v>0.20769835994770366</v>
      </c>
      <c r="G41">
        <v>-0.1439365675086014</v>
      </c>
      <c r="H41">
        <v>0.35163492745630509</v>
      </c>
      <c r="I41" t="s">
        <v>95</v>
      </c>
      <c r="J41" t="s">
        <v>32</v>
      </c>
      <c r="K41" t="s">
        <v>96</v>
      </c>
      <c r="L41" t="s">
        <v>258</v>
      </c>
      <c r="M41" s="26">
        <v>24.8</v>
      </c>
      <c r="N41" s="27">
        <v>19</v>
      </c>
      <c r="O41">
        <v>33.277192982456143</v>
      </c>
      <c r="P41">
        <v>18</v>
      </c>
      <c r="Q41">
        <v>3.3157894736842106</v>
      </c>
      <c r="R41">
        <v>3.6315789473684212</v>
      </c>
      <c r="S41">
        <v>7.5789473684210522</v>
      </c>
      <c r="T41">
        <v>0.63157894736842102</v>
      </c>
      <c r="U41">
        <v>0.15789473684210525</v>
      </c>
      <c r="V41">
        <v>0.4059040590405904</v>
      </c>
      <c r="W41">
        <v>14.263157894736842</v>
      </c>
      <c r="X41">
        <v>0.79729729729729726</v>
      </c>
      <c r="Y41">
        <v>3.8947368421052633</v>
      </c>
      <c r="Z41">
        <v>3.3157894736842106</v>
      </c>
      <c r="AA41">
        <v>0.41508115545700019</v>
      </c>
      <c r="AB41">
        <v>1.6835744180130474</v>
      </c>
      <c r="AC41">
        <v>-0.81051520614169115</v>
      </c>
      <c r="AD41">
        <v>1.9618138022771892</v>
      </c>
      <c r="AE41">
        <v>-0.85681301217924066</v>
      </c>
      <c r="AF41">
        <v>-0.90828264428316263</v>
      </c>
      <c r="AG41">
        <v>-1.3692511583683749</v>
      </c>
      <c r="AH41">
        <v>-3.0969993509216396E-2</v>
      </c>
      <c r="AI41">
        <v>-1.3800664688429634</v>
      </c>
    </row>
    <row r="42" spans="1:35" x14ac:dyDescent="0.2">
      <c r="A42">
        <v>4</v>
      </c>
      <c r="B42">
        <v>41</v>
      </c>
      <c r="C42" s="25">
        <v>74.7</v>
      </c>
      <c r="D42" s="25">
        <v>82</v>
      </c>
      <c r="E42" s="25">
        <v>94</v>
      </c>
      <c r="F42">
        <v>0.19661294865131934</v>
      </c>
      <c r="G42">
        <v>0.16305729682422226</v>
      </c>
      <c r="H42">
        <v>3.3555651827097077E-2</v>
      </c>
      <c r="I42" t="s">
        <v>97</v>
      </c>
      <c r="J42" t="s">
        <v>32</v>
      </c>
      <c r="K42" t="s">
        <v>75</v>
      </c>
      <c r="L42" t="s">
        <v>259</v>
      </c>
      <c r="M42" s="26">
        <v>23.6</v>
      </c>
      <c r="N42" s="27">
        <v>15</v>
      </c>
      <c r="O42">
        <v>34.007777777777775</v>
      </c>
      <c r="P42">
        <v>18.933333333333334</v>
      </c>
      <c r="Q42">
        <v>0.33333333333333331</v>
      </c>
      <c r="R42">
        <v>13.266666666666667</v>
      </c>
      <c r="S42">
        <v>3.6</v>
      </c>
      <c r="T42">
        <v>0.66666666666666663</v>
      </c>
      <c r="U42">
        <v>0.6</v>
      </c>
      <c r="V42">
        <v>0.50909090909090904</v>
      </c>
      <c r="W42">
        <v>14.666666666666666</v>
      </c>
      <c r="X42">
        <v>0.82089552238805974</v>
      </c>
      <c r="Y42">
        <v>4.4666666666666668</v>
      </c>
      <c r="Z42">
        <v>2.6</v>
      </c>
      <c r="AA42">
        <v>0.56668108438403031</v>
      </c>
      <c r="AB42">
        <v>-1.1848100572109093</v>
      </c>
      <c r="AC42">
        <v>2.6064734769343061</v>
      </c>
      <c r="AD42">
        <v>0.13677791144010748</v>
      </c>
      <c r="AE42">
        <v>-0.77652766656303396</v>
      </c>
      <c r="AF42">
        <v>-0.20998291749154768</v>
      </c>
      <c r="AG42">
        <v>0.74810987336289902</v>
      </c>
      <c r="AH42">
        <v>0.23767880906628272</v>
      </c>
      <c r="AI42">
        <v>-0.65688484250413437</v>
      </c>
    </row>
    <row r="43" spans="1:35" x14ac:dyDescent="0.2">
      <c r="A43">
        <v>4</v>
      </c>
      <c r="B43">
        <v>42</v>
      </c>
      <c r="C43" s="25">
        <v>38.200000000000003</v>
      </c>
      <c r="D43" s="25">
        <v>36</v>
      </c>
      <c r="E43" s="25">
        <v>98</v>
      </c>
      <c r="F43">
        <v>0.19430052678503776</v>
      </c>
      <c r="G43">
        <v>-0.10533615166853583</v>
      </c>
      <c r="H43">
        <v>0.29963667845357356</v>
      </c>
      <c r="I43" t="s">
        <v>118</v>
      </c>
      <c r="J43" t="s">
        <v>32</v>
      </c>
      <c r="K43" t="s">
        <v>119</v>
      </c>
      <c r="L43" t="s">
        <v>258</v>
      </c>
      <c r="M43" s="26">
        <v>26.9</v>
      </c>
      <c r="N43" s="27">
        <v>17</v>
      </c>
      <c r="O43">
        <v>33.021568627450989</v>
      </c>
      <c r="P43">
        <v>20.470588235294116</v>
      </c>
      <c r="Q43">
        <v>3.8823529411764706</v>
      </c>
      <c r="R43">
        <v>4.4705882352941178</v>
      </c>
      <c r="S43">
        <v>2.3529411764705883</v>
      </c>
      <c r="T43">
        <v>0.70588235294117652</v>
      </c>
      <c r="U43">
        <v>0.41176470588235292</v>
      </c>
      <c r="V43">
        <v>0.4208754208754209</v>
      </c>
      <c r="W43">
        <v>17.470588235294116</v>
      </c>
      <c r="X43">
        <v>0.88888888888888884</v>
      </c>
      <c r="Y43">
        <v>2.1176470588235294</v>
      </c>
      <c r="Z43">
        <v>2.9411764705882355</v>
      </c>
      <c r="AA43">
        <v>0.81637508496972655</v>
      </c>
      <c r="AB43">
        <v>2.228468216247633</v>
      </c>
      <c r="AC43">
        <v>-0.51296885001504855</v>
      </c>
      <c r="AD43">
        <v>-0.43521435188791674</v>
      </c>
      <c r="AE43">
        <v>-0.68679698616844975</v>
      </c>
      <c r="AF43">
        <v>-0.50729820732999431</v>
      </c>
      <c r="AG43">
        <v>-1.3065443171769013</v>
      </c>
      <c r="AH43">
        <v>0.457538781679314</v>
      </c>
      <c r="AI43">
        <v>-1.0015847353351854</v>
      </c>
    </row>
    <row r="44" spans="1:35" x14ac:dyDescent="0.2">
      <c r="A44">
        <v>4</v>
      </c>
      <c r="B44">
        <v>43</v>
      </c>
      <c r="C44" s="25">
        <v>44.7</v>
      </c>
      <c r="D44" s="25">
        <v>44</v>
      </c>
      <c r="E44" s="25">
        <v>99</v>
      </c>
      <c r="F44">
        <v>0.19074146608635836</v>
      </c>
      <c r="G44">
        <v>1.2489994920043542E-2</v>
      </c>
      <c r="H44">
        <v>0.17825147116631482</v>
      </c>
      <c r="I44" t="s">
        <v>128</v>
      </c>
      <c r="J44" t="s">
        <v>32</v>
      </c>
      <c r="K44" t="s">
        <v>37</v>
      </c>
      <c r="L44" t="s">
        <v>258</v>
      </c>
      <c r="M44" s="26">
        <v>28.2</v>
      </c>
      <c r="N44" s="27">
        <v>19</v>
      </c>
      <c r="O44">
        <v>36.73947368421053</v>
      </c>
      <c r="P44">
        <v>22.105263157894736</v>
      </c>
      <c r="Q44">
        <v>2.5263157894736841</v>
      </c>
      <c r="R44">
        <v>4.4736842105263159</v>
      </c>
      <c r="S44">
        <v>3.9473684210526314</v>
      </c>
      <c r="T44">
        <v>0.78947368421052633</v>
      </c>
      <c r="U44">
        <v>0.73684210526315785</v>
      </c>
      <c r="V44">
        <v>0.43669250645994834</v>
      </c>
      <c r="W44">
        <v>20.368421052631579</v>
      </c>
      <c r="X44">
        <v>0.80952380952380953</v>
      </c>
      <c r="Y44">
        <v>2.2105263157894739</v>
      </c>
      <c r="Z44">
        <v>2.1052631578947367</v>
      </c>
      <c r="AA44">
        <v>1.0818928729179969</v>
      </c>
      <c r="AB44">
        <v>0.92429617457141156</v>
      </c>
      <c r="AC44">
        <v>-0.5118708929813709</v>
      </c>
      <c r="AD44">
        <v>0.29610644159255106</v>
      </c>
      <c r="AE44">
        <v>-0.49552895690631032</v>
      </c>
      <c r="AF44">
        <v>6.1574741344283448E-3</v>
      </c>
      <c r="AG44">
        <v>-1.0657415899071141</v>
      </c>
      <c r="AH44">
        <v>3.4137149275801699E-2</v>
      </c>
      <c r="AI44">
        <v>-0.15703871841700237</v>
      </c>
    </row>
    <row r="45" spans="1:35" x14ac:dyDescent="0.2">
      <c r="A45">
        <v>4</v>
      </c>
      <c r="B45">
        <v>44</v>
      </c>
      <c r="C45" s="25">
        <v>100.7</v>
      </c>
      <c r="D45" s="25">
        <v>95</v>
      </c>
      <c r="E45" s="25">
        <v>80</v>
      </c>
      <c r="F45">
        <v>0.17180972084930238</v>
      </c>
      <c r="G45">
        <v>0.10101340109361062</v>
      </c>
      <c r="H45">
        <v>7.0796319755691756E-2</v>
      </c>
      <c r="I45" t="s">
        <v>120</v>
      </c>
      <c r="J45" t="s">
        <v>32</v>
      </c>
      <c r="K45" t="s">
        <v>49</v>
      </c>
      <c r="L45" t="s">
        <v>258</v>
      </c>
      <c r="M45" s="26">
        <v>25.7</v>
      </c>
      <c r="N45" s="27">
        <v>17</v>
      </c>
      <c r="O45">
        <v>32.627450980392155</v>
      </c>
      <c r="P45">
        <v>12.411764705882353</v>
      </c>
      <c r="Q45">
        <v>2.3529411764705883</v>
      </c>
      <c r="R45">
        <v>3.5294117647058822</v>
      </c>
      <c r="S45">
        <v>5.117647058823529</v>
      </c>
      <c r="T45">
        <v>1.4705882352941178</v>
      </c>
      <c r="U45">
        <v>0.47058823529411764</v>
      </c>
      <c r="V45">
        <v>0.39361702127659576</v>
      </c>
      <c r="W45">
        <v>11.058823529411764</v>
      </c>
      <c r="X45">
        <v>0.88461538461538458</v>
      </c>
      <c r="Y45">
        <v>1.5294117647058822</v>
      </c>
      <c r="Z45">
        <v>1</v>
      </c>
      <c r="AA45">
        <v>-0.49260749463130993</v>
      </c>
      <c r="AB45">
        <v>0.75755271718815065</v>
      </c>
      <c r="AC45">
        <v>-0.84674778825305352</v>
      </c>
      <c r="AD45">
        <v>0.83288170360345748</v>
      </c>
      <c r="AE45">
        <v>1.0629512815259379</v>
      </c>
      <c r="AF45">
        <v>-0.41438717925547974</v>
      </c>
      <c r="AG45">
        <v>-1.2531862289441047</v>
      </c>
      <c r="AH45">
        <v>0.3030248057674137</v>
      </c>
      <c r="AI45">
        <v>0.95963879284148357</v>
      </c>
    </row>
    <row r="46" spans="1:35" x14ac:dyDescent="0.2">
      <c r="A46">
        <v>4</v>
      </c>
      <c r="B46">
        <v>45</v>
      </c>
      <c r="C46" s="25">
        <v>137.6</v>
      </c>
      <c r="D46" s="25">
        <v>167</v>
      </c>
      <c r="E46" s="25">
        <v>79</v>
      </c>
      <c r="F46">
        <v>0.16369508797769081</v>
      </c>
      <c r="G46">
        <v>8.0169406452952792E-3</v>
      </c>
      <c r="H46">
        <v>0.15567814733239552</v>
      </c>
      <c r="I46" t="s">
        <v>105</v>
      </c>
      <c r="J46" t="s">
        <v>32</v>
      </c>
      <c r="K46" t="s">
        <v>106</v>
      </c>
      <c r="L46" t="s">
        <v>259</v>
      </c>
      <c r="M46" s="26">
        <v>30.2</v>
      </c>
      <c r="N46" s="27">
        <v>18</v>
      </c>
      <c r="O46">
        <v>33.00648148148148</v>
      </c>
      <c r="P46">
        <v>18.611111111111111</v>
      </c>
      <c r="Q46">
        <v>2.8333333333333335</v>
      </c>
      <c r="R46">
        <v>6.1111111111111107</v>
      </c>
      <c r="S46">
        <v>1.3333333333333333</v>
      </c>
      <c r="T46">
        <v>1</v>
      </c>
      <c r="U46">
        <v>0.61111111111111116</v>
      </c>
      <c r="V46">
        <v>0.42023346303501946</v>
      </c>
      <c r="W46">
        <v>14.277777777777779</v>
      </c>
      <c r="X46">
        <v>0.83950617283950613</v>
      </c>
      <c r="Y46">
        <v>4.5</v>
      </c>
      <c r="Z46">
        <v>1.9444444444444444</v>
      </c>
      <c r="AA46">
        <v>0.5143430136830317</v>
      </c>
      <c r="AB46">
        <v>1.2195710470209369</v>
      </c>
      <c r="AC46">
        <v>6.8826382608140349E-2</v>
      </c>
      <c r="AD46">
        <v>-0.90288098228189884</v>
      </c>
      <c r="AE46">
        <v>-1.3816883209070051E-2</v>
      </c>
      <c r="AF46">
        <v>-0.19243305663302815</v>
      </c>
      <c r="AG46">
        <v>-1.0791539636805956</v>
      </c>
      <c r="AH46">
        <v>0.45225609465572381</v>
      </c>
      <c r="AI46">
        <v>5.4408136444174674E-3</v>
      </c>
    </row>
    <row r="47" spans="1:35" x14ac:dyDescent="0.2">
      <c r="A47">
        <v>4</v>
      </c>
      <c r="B47">
        <v>46</v>
      </c>
      <c r="C47" s="25">
        <v>107.5</v>
      </c>
      <c r="D47" s="25">
        <v>112</v>
      </c>
      <c r="E47" s="25">
        <v>84</v>
      </c>
      <c r="F47">
        <v>0.13897843322073977</v>
      </c>
      <c r="G47">
        <v>3.0266650126058572E-2</v>
      </c>
      <c r="H47">
        <v>0.1087117830946812</v>
      </c>
      <c r="I47" t="s">
        <v>117</v>
      </c>
      <c r="J47" t="s">
        <v>32</v>
      </c>
      <c r="K47" t="s">
        <v>81</v>
      </c>
      <c r="L47" t="s">
        <v>259</v>
      </c>
      <c r="M47" s="26">
        <v>30.6</v>
      </c>
      <c r="N47" s="27">
        <v>17</v>
      </c>
      <c r="O47">
        <v>33.260784313725495</v>
      </c>
      <c r="P47">
        <v>21.470588235294116</v>
      </c>
      <c r="Q47">
        <v>3.2352941176470589</v>
      </c>
      <c r="R47">
        <v>4.1764705882352944</v>
      </c>
      <c r="S47">
        <v>2.2352941176470589</v>
      </c>
      <c r="T47">
        <v>0.76470588235294112</v>
      </c>
      <c r="U47">
        <v>0.23529411764705882</v>
      </c>
      <c r="V47">
        <v>0.47892720306513409</v>
      </c>
      <c r="W47">
        <v>15.352941176470589</v>
      </c>
      <c r="X47">
        <v>0.88235294117647056</v>
      </c>
      <c r="Y47">
        <v>4</v>
      </c>
      <c r="Z47">
        <v>2.7647058823529411</v>
      </c>
      <c r="AA47">
        <v>0.9788035802486873</v>
      </c>
      <c r="AB47">
        <v>1.6061578127993903</v>
      </c>
      <c r="AC47">
        <v>-0.61727476821442506</v>
      </c>
      <c r="AD47">
        <v>-0.48917588616414542</v>
      </c>
      <c r="AE47">
        <v>-0.55220096557657405</v>
      </c>
      <c r="AF47">
        <v>-0.78603129155353813</v>
      </c>
      <c r="AG47">
        <v>0.12284250590847308</v>
      </c>
      <c r="AH47">
        <v>0.8325705510057837</v>
      </c>
      <c r="AI47">
        <v>-0.82329168731912428</v>
      </c>
    </row>
    <row r="48" spans="1:35" x14ac:dyDescent="0.2">
      <c r="A48">
        <v>4</v>
      </c>
      <c r="B48">
        <v>47</v>
      </c>
      <c r="C48" s="25">
        <v>89</v>
      </c>
      <c r="D48" s="25">
        <v>88</v>
      </c>
      <c r="E48" s="25">
        <v>84</v>
      </c>
      <c r="F48">
        <v>0.1269988444510822</v>
      </c>
      <c r="G48">
        <v>-4.7202466880120031E-2</v>
      </c>
      <c r="H48">
        <v>0.17420131133120223</v>
      </c>
      <c r="I48" t="s">
        <v>84</v>
      </c>
      <c r="J48" t="s">
        <v>32</v>
      </c>
      <c r="K48" t="s">
        <v>69</v>
      </c>
      <c r="L48" t="s">
        <v>258</v>
      </c>
      <c r="M48" s="26">
        <v>29.1</v>
      </c>
      <c r="N48" s="27">
        <v>12</v>
      </c>
      <c r="O48">
        <v>30.356944444444441</v>
      </c>
      <c r="P48">
        <v>12.916666666666666</v>
      </c>
      <c r="Q48">
        <v>1.0833333333333333</v>
      </c>
      <c r="R48">
        <v>5.416666666666667</v>
      </c>
      <c r="S48">
        <v>7.75</v>
      </c>
      <c r="T48">
        <v>1.25</v>
      </c>
      <c r="U48">
        <v>0</v>
      </c>
      <c r="V48">
        <v>0.39849624060150374</v>
      </c>
      <c r="W48">
        <v>11.083333333333334</v>
      </c>
      <c r="X48">
        <v>0.8571428571428571</v>
      </c>
      <c r="Y48">
        <v>3.5</v>
      </c>
      <c r="Z48">
        <v>2.0833333333333335</v>
      </c>
      <c r="AA48">
        <v>-0.41059702887771715</v>
      </c>
      <c r="AB48">
        <v>-0.46349572594135557</v>
      </c>
      <c r="AC48">
        <v>-0.177451479807054</v>
      </c>
      <c r="AD48">
        <v>2.0402710330340752</v>
      </c>
      <c r="AE48">
        <v>0.55821620430640273</v>
      </c>
      <c r="AF48">
        <v>-1.1576754038515964</v>
      </c>
      <c r="AG48">
        <v>-1.1789316944882104</v>
      </c>
      <c r="AH48">
        <v>0.49972431229482078</v>
      </c>
      <c r="AI48">
        <v>-0.13488241859044536</v>
      </c>
    </row>
    <row r="49" spans="1:35" x14ac:dyDescent="0.2">
      <c r="A49">
        <v>4</v>
      </c>
      <c r="B49">
        <v>48</v>
      </c>
      <c r="C49" s="25">
        <v>94.1</v>
      </c>
      <c r="D49" s="25">
        <v>90</v>
      </c>
      <c r="E49" s="25">
        <v>77</v>
      </c>
      <c r="F49">
        <v>0.12532487039658624</v>
      </c>
      <c r="G49">
        <v>0.15508159267481958</v>
      </c>
      <c r="H49">
        <v>-2.9756722278233338E-2</v>
      </c>
      <c r="I49" t="s">
        <v>101</v>
      </c>
      <c r="J49" t="s">
        <v>32</v>
      </c>
      <c r="K49" t="s">
        <v>75</v>
      </c>
      <c r="L49" t="s">
        <v>258</v>
      </c>
      <c r="M49" s="26">
        <v>27.5</v>
      </c>
      <c r="N49" s="27">
        <v>8</v>
      </c>
      <c r="O49">
        <v>31.95</v>
      </c>
      <c r="P49">
        <v>17</v>
      </c>
      <c r="Q49">
        <v>1.375</v>
      </c>
      <c r="R49">
        <v>6.125</v>
      </c>
      <c r="S49">
        <v>2.75</v>
      </c>
      <c r="T49">
        <v>1.125</v>
      </c>
      <c r="U49">
        <v>0.75</v>
      </c>
      <c r="V49">
        <v>0.46363636363636362</v>
      </c>
      <c r="W49">
        <v>13.75</v>
      </c>
      <c r="X49">
        <v>0.88461538461538458</v>
      </c>
      <c r="Y49">
        <v>3.25</v>
      </c>
      <c r="Z49">
        <v>1.25</v>
      </c>
      <c r="AA49">
        <v>0.25265266017803945</v>
      </c>
      <c r="AB49">
        <v>-0.18298459711430681</v>
      </c>
      <c r="AC49">
        <v>7.375193985644439E-2</v>
      </c>
      <c r="AD49">
        <v>-0.25309417370564491</v>
      </c>
      <c r="AE49">
        <v>0.27219966054866634</v>
      </c>
      <c r="AF49">
        <v>2.6940204098464569E-2</v>
      </c>
      <c r="AG49">
        <v>-0.18859673352145828</v>
      </c>
      <c r="AH49">
        <v>0.68780839891444068</v>
      </c>
      <c r="AI49">
        <v>0.70705697481873075</v>
      </c>
    </row>
    <row r="50" spans="1:35" x14ac:dyDescent="0.2">
      <c r="A50">
        <v>5</v>
      </c>
      <c r="B50">
        <v>49</v>
      </c>
      <c r="C50" s="25">
        <v>55.6</v>
      </c>
      <c r="D50" s="25">
        <v>53</v>
      </c>
      <c r="E50" s="25">
        <v>92</v>
      </c>
      <c r="F50">
        <v>0.12260531206589764</v>
      </c>
      <c r="G50">
        <v>9.5569490071811536E-2</v>
      </c>
      <c r="H50">
        <v>2.7035821994086107E-2</v>
      </c>
      <c r="I50" t="s">
        <v>130</v>
      </c>
      <c r="J50" t="s">
        <v>32</v>
      </c>
      <c r="K50" t="s">
        <v>71</v>
      </c>
      <c r="L50" t="s">
        <v>45</v>
      </c>
      <c r="M50" s="26">
        <v>31.7</v>
      </c>
      <c r="N50" s="27">
        <v>18</v>
      </c>
      <c r="O50">
        <v>27.06851851851852</v>
      </c>
      <c r="P50">
        <v>10.833333333333334</v>
      </c>
      <c r="Q50">
        <v>1.5555555555555556</v>
      </c>
      <c r="R50">
        <v>4.833333333333333</v>
      </c>
      <c r="S50">
        <v>1.5</v>
      </c>
      <c r="T50">
        <v>0.72222222222222221</v>
      </c>
      <c r="U50">
        <v>2.5</v>
      </c>
      <c r="V50">
        <v>0.40625</v>
      </c>
      <c r="W50">
        <v>8.8888888888888893</v>
      </c>
      <c r="X50">
        <v>0.92500000000000004</v>
      </c>
      <c r="Y50">
        <v>2.2222222222222223</v>
      </c>
      <c r="Z50">
        <v>1.1111111111111112</v>
      </c>
      <c r="AA50">
        <v>-0.74898972737555192</v>
      </c>
      <c r="AB50">
        <v>-9.3348506975623642E-3</v>
      </c>
      <c r="AC50">
        <v>-0.38432488423581768</v>
      </c>
      <c r="AD50">
        <v>-0.82643547539057483</v>
      </c>
      <c r="AE50">
        <v>-0.64940920267070656</v>
      </c>
      <c r="AF50">
        <v>2.7910432893152737</v>
      </c>
      <c r="AG50">
        <v>-0.84549198086857302</v>
      </c>
      <c r="AH50">
        <v>0.68568803551622315</v>
      </c>
      <c r="AI50">
        <v>0.8473802070535934</v>
      </c>
    </row>
    <row r="51" spans="1:35" x14ac:dyDescent="0.2">
      <c r="A51">
        <v>5</v>
      </c>
      <c r="B51">
        <v>50</v>
      </c>
      <c r="C51" s="25">
        <v>87.7</v>
      </c>
      <c r="D51" s="25">
        <v>100</v>
      </c>
      <c r="E51" s="25">
        <v>92</v>
      </c>
      <c r="F51">
        <v>0.12211334709828744</v>
      </c>
      <c r="G51">
        <v>-0.1533266446565974</v>
      </c>
      <c r="H51">
        <v>0.27543999175488487</v>
      </c>
      <c r="I51" t="s">
        <v>104</v>
      </c>
      <c r="J51" t="s">
        <v>32</v>
      </c>
      <c r="K51" t="s">
        <v>35</v>
      </c>
      <c r="L51" t="s">
        <v>258</v>
      </c>
      <c r="M51" s="26">
        <v>33.1</v>
      </c>
      <c r="N51" s="27">
        <v>19</v>
      </c>
      <c r="O51">
        <v>32.24649122807017</v>
      </c>
      <c r="P51">
        <v>22.473684210526315</v>
      </c>
      <c r="Q51">
        <v>1.8947368421052631</v>
      </c>
      <c r="R51">
        <v>3.5789473684210527</v>
      </c>
      <c r="S51">
        <v>6.1578947368421053</v>
      </c>
      <c r="T51">
        <v>0.57894736842105265</v>
      </c>
      <c r="U51">
        <v>0.15789473684210525</v>
      </c>
      <c r="V51">
        <v>0.4308176100628931</v>
      </c>
      <c r="W51">
        <v>16.736842105263158</v>
      </c>
      <c r="X51">
        <v>0.84172661870503596</v>
      </c>
      <c r="Y51">
        <v>7.3157894736842106</v>
      </c>
      <c r="Z51">
        <v>3.1578947368421053</v>
      </c>
      <c r="AA51">
        <v>1.141734950126035</v>
      </c>
      <c r="AB51">
        <v>0.31687357981810316</v>
      </c>
      <c r="AC51">
        <v>-0.82918047571421116</v>
      </c>
      <c r="AD51">
        <v>1.3100152698353746</v>
      </c>
      <c r="AE51">
        <v>-0.9772410306035505</v>
      </c>
      <c r="AF51">
        <v>-0.90828264428316263</v>
      </c>
      <c r="AG51">
        <v>-1.0141921215056375</v>
      </c>
      <c r="AH51">
        <v>0.80087378050942348</v>
      </c>
      <c r="AI51">
        <v>-1.2205411100917511</v>
      </c>
    </row>
    <row r="52" spans="1:35" x14ac:dyDescent="0.2">
      <c r="A52">
        <v>5</v>
      </c>
      <c r="B52">
        <v>51</v>
      </c>
      <c r="C52" s="25">
        <v>114</v>
      </c>
      <c r="D52" s="25">
        <v>107</v>
      </c>
      <c r="E52" s="25">
        <v>81</v>
      </c>
      <c r="F52">
        <v>8.6617752742661952E-2</v>
      </c>
      <c r="G52">
        <v>-3.138049510523401E-2</v>
      </c>
      <c r="H52">
        <v>0.11799824784789596</v>
      </c>
      <c r="I52" t="s">
        <v>138</v>
      </c>
      <c r="J52" t="s">
        <v>32</v>
      </c>
      <c r="K52" t="s">
        <v>119</v>
      </c>
      <c r="L52" t="s">
        <v>258</v>
      </c>
      <c r="M52" s="26">
        <v>27.3</v>
      </c>
      <c r="N52" s="27">
        <v>16</v>
      </c>
      <c r="O52">
        <v>27.79270833333333</v>
      </c>
      <c r="P52">
        <v>15.3125</v>
      </c>
      <c r="Q52">
        <v>2.875</v>
      </c>
      <c r="R52">
        <v>2.6875</v>
      </c>
      <c r="S52">
        <v>4.8125</v>
      </c>
      <c r="T52">
        <v>1.5625</v>
      </c>
      <c r="U52">
        <v>0.125</v>
      </c>
      <c r="V52">
        <v>0.41666666666666669</v>
      </c>
      <c r="W52">
        <v>12.75</v>
      </c>
      <c r="X52">
        <v>0.72499999999999998</v>
      </c>
      <c r="Y52">
        <v>2.5</v>
      </c>
      <c r="Z52">
        <v>1.8125</v>
      </c>
      <c r="AA52">
        <v>-2.1445425605206871E-2</v>
      </c>
      <c r="AB52">
        <v>1.2596440654248007</v>
      </c>
      <c r="AC52">
        <v>-1.145323479098769</v>
      </c>
      <c r="AD52">
        <v>0.69291897407448944</v>
      </c>
      <c r="AE52">
        <v>1.2732575637007437</v>
      </c>
      <c r="AF52">
        <v>-0.96023946919325298</v>
      </c>
      <c r="AG52">
        <v>-1.0274966094132767</v>
      </c>
      <c r="AH52">
        <v>-0.49248796010417145</v>
      </c>
      <c r="AI52">
        <v>0.13874788426753698</v>
      </c>
    </row>
    <row r="53" spans="1:35" x14ac:dyDescent="0.2">
      <c r="A53">
        <v>5</v>
      </c>
      <c r="B53">
        <v>52</v>
      </c>
      <c r="C53" s="25">
        <v>125.8</v>
      </c>
      <c r="D53" s="25">
        <v>126</v>
      </c>
      <c r="E53" s="25">
        <v>80</v>
      </c>
      <c r="F53">
        <v>8.2461653440830701E-2</v>
      </c>
      <c r="G53">
        <v>-0.12406851928671941</v>
      </c>
      <c r="H53">
        <v>0.20653017272755012</v>
      </c>
      <c r="I53" t="s">
        <v>157</v>
      </c>
      <c r="J53" t="s">
        <v>32</v>
      </c>
      <c r="K53" t="s">
        <v>47</v>
      </c>
      <c r="L53" t="s">
        <v>258</v>
      </c>
      <c r="M53" s="26">
        <v>26.6</v>
      </c>
      <c r="N53" s="27">
        <v>18</v>
      </c>
      <c r="O53">
        <v>28.485185185185181</v>
      </c>
      <c r="P53">
        <v>19.555555555555557</v>
      </c>
      <c r="Q53">
        <v>1.6666666666666667</v>
      </c>
      <c r="R53">
        <v>2.4444444444444446</v>
      </c>
      <c r="S53">
        <v>5.666666666666667</v>
      </c>
      <c r="T53">
        <v>0.72222222222222221</v>
      </c>
      <c r="U53">
        <v>0.5</v>
      </c>
      <c r="V53">
        <v>0.41025641025641024</v>
      </c>
      <c r="W53">
        <v>15.166666666666666</v>
      </c>
      <c r="X53">
        <v>0.85964912280701755</v>
      </c>
      <c r="Y53">
        <v>6.333333333333333</v>
      </c>
      <c r="Z53">
        <v>2.2777777777777777</v>
      </c>
      <c r="AA53">
        <v>0.66774770366871716</v>
      </c>
      <c r="AB53">
        <v>9.7526531712741948E-2</v>
      </c>
      <c r="AC53">
        <v>-1.231520730944087</v>
      </c>
      <c r="AD53">
        <v>1.084702196892525</v>
      </c>
      <c r="AE53">
        <v>-0.64940920267070656</v>
      </c>
      <c r="AF53">
        <v>-0.36793166521822246</v>
      </c>
      <c r="AG53">
        <v>-1.362513303947037</v>
      </c>
      <c r="AH53">
        <v>0.97611674064484688</v>
      </c>
      <c r="AI53">
        <v>-0.33133494371925282</v>
      </c>
    </row>
    <row r="54" spans="1:35" x14ac:dyDescent="0.2">
      <c r="A54">
        <v>5</v>
      </c>
      <c r="B54">
        <v>53</v>
      </c>
      <c r="C54" s="25">
        <v>68.2</v>
      </c>
      <c r="D54" s="25">
        <v>74</v>
      </c>
      <c r="E54" s="25">
        <v>93</v>
      </c>
      <c r="F54">
        <v>7.6809280275694738E-2</v>
      </c>
      <c r="G54">
        <v>-0.13368370702598464</v>
      </c>
      <c r="H54">
        <v>0.21049298730167937</v>
      </c>
      <c r="I54" t="s">
        <v>156</v>
      </c>
      <c r="J54" t="s">
        <v>32</v>
      </c>
      <c r="K54" t="s">
        <v>152</v>
      </c>
      <c r="L54" t="s">
        <v>258</v>
      </c>
      <c r="M54" s="26">
        <v>20.3</v>
      </c>
      <c r="N54" s="27">
        <v>16</v>
      </c>
      <c r="O54">
        <v>28.569791666666667</v>
      </c>
      <c r="P54">
        <v>19.125</v>
      </c>
      <c r="Q54">
        <v>0.875</v>
      </c>
      <c r="R54">
        <v>3.1875</v>
      </c>
      <c r="S54">
        <v>6.5625</v>
      </c>
      <c r="T54">
        <v>1.4375</v>
      </c>
      <c r="U54">
        <v>0.3125</v>
      </c>
      <c r="V54">
        <v>0.46530612244897956</v>
      </c>
      <c r="W54">
        <v>15.3125</v>
      </c>
      <c r="X54">
        <v>0.78048780487804881</v>
      </c>
      <c r="Y54">
        <v>5.125</v>
      </c>
      <c r="Z54">
        <v>3.5</v>
      </c>
      <c r="AA54">
        <v>0.59781321264583109</v>
      </c>
      <c r="AB54">
        <v>-0.66386081796067598</v>
      </c>
      <c r="AC54">
        <v>-0.96800341815982871</v>
      </c>
      <c r="AD54">
        <v>1.4955967964333914</v>
      </c>
      <c r="AE54">
        <v>0.98724101994300739</v>
      </c>
      <c r="AF54">
        <v>-0.66408556720573775</v>
      </c>
      <c r="AG54">
        <v>-0.17463893777768055</v>
      </c>
      <c r="AH54">
        <v>-0.24703626376612439</v>
      </c>
      <c r="AI54">
        <v>-1.5661793873860443</v>
      </c>
    </row>
    <row r="55" spans="1:35" x14ac:dyDescent="0.2">
      <c r="A55">
        <v>5</v>
      </c>
      <c r="B55">
        <v>54</v>
      </c>
      <c r="C55" s="25">
        <v>51.3</v>
      </c>
      <c r="D55" s="25">
        <v>50</v>
      </c>
      <c r="E55" s="25">
        <v>98</v>
      </c>
      <c r="F55">
        <v>7.4688361664839845E-2</v>
      </c>
      <c r="G55">
        <v>9.2937988089055429E-2</v>
      </c>
      <c r="H55">
        <v>-1.8249626424215584E-2</v>
      </c>
      <c r="I55" t="s">
        <v>108</v>
      </c>
      <c r="J55" t="s">
        <v>32</v>
      </c>
      <c r="K55" t="s">
        <v>57</v>
      </c>
      <c r="L55" t="s">
        <v>259</v>
      </c>
      <c r="M55" s="26">
        <v>27.4</v>
      </c>
      <c r="N55" s="27">
        <v>18</v>
      </c>
      <c r="O55">
        <v>34.026851851851852</v>
      </c>
      <c r="P55">
        <v>17.777777777777779</v>
      </c>
      <c r="Q55">
        <v>1.2777777777777777</v>
      </c>
      <c r="R55">
        <v>7.333333333333333</v>
      </c>
      <c r="S55">
        <v>3.3333333333333335</v>
      </c>
      <c r="T55">
        <v>1.1111111111111112</v>
      </c>
      <c r="U55">
        <v>0.72222222222222221</v>
      </c>
      <c r="V55">
        <v>0.48837209302325579</v>
      </c>
      <c r="W55">
        <v>14.333333333333334</v>
      </c>
      <c r="X55">
        <v>0.76271186440677963</v>
      </c>
      <c r="Y55">
        <v>3.2777777777777777</v>
      </c>
      <c r="Z55">
        <v>1.9444444444444444</v>
      </c>
      <c r="AA55">
        <v>0.37898593428389793</v>
      </c>
      <c r="AB55">
        <v>-0.27648830672332314</v>
      </c>
      <c r="AC55">
        <v>0.50227542045888285</v>
      </c>
      <c r="AD55">
        <v>1.4465100413989131E-2</v>
      </c>
      <c r="AE55">
        <v>0.24042004457558466</v>
      </c>
      <c r="AF55">
        <v>-1.6934448047834009E-2</v>
      </c>
      <c r="AG55">
        <v>0.3081825475032024</v>
      </c>
      <c r="AH55">
        <v>-0.31990521330731847</v>
      </c>
      <c r="AI55">
        <v>5.4408136444174674E-3</v>
      </c>
    </row>
    <row r="56" spans="1:35" x14ac:dyDescent="0.2">
      <c r="A56">
        <v>5</v>
      </c>
      <c r="B56">
        <v>55</v>
      </c>
      <c r="C56" s="25">
        <v>73.5</v>
      </c>
      <c r="D56" s="25">
        <v>72</v>
      </c>
      <c r="E56" s="25">
        <v>90</v>
      </c>
      <c r="F56">
        <v>7.2876373386933882E-2</v>
      </c>
      <c r="G56">
        <v>-0.17607123961748519</v>
      </c>
      <c r="H56">
        <v>0.24894761300441909</v>
      </c>
      <c r="I56" t="s">
        <v>100</v>
      </c>
      <c r="J56" t="s">
        <v>32</v>
      </c>
      <c r="K56" t="s">
        <v>96</v>
      </c>
      <c r="L56" t="s">
        <v>258</v>
      </c>
      <c r="M56" s="26">
        <v>25.7</v>
      </c>
      <c r="N56" s="27">
        <v>19</v>
      </c>
      <c r="O56">
        <v>32.244736842105269</v>
      </c>
      <c r="P56">
        <v>17.157894736842106</v>
      </c>
      <c r="Q56">
        <v>2.263157894736842</v>
      </c>
      <c r="R56">
        <v>3.9473684210526314</v>
      </c>
      <c r="S56">
        <v>4.3157894736842106</v>
      </c>
      <c r="T56">
        <v>1.1052631578947369</v>
      </c>
      <c r="U56">
        <v>0.21052631578947367</v>
      </c>
      <c r="V56">
        <v>0.42222222222222222</v>
      </c>
      <c r="W56">
        <v>14.210526315789474</v>
      </c>
      <c r="X56">
        <v>0.84615384615384615</v>
      </c>
      <c r="Y56">
        <v>3.4210526315789473</v>
      </c>
      <c r="Z56">
        <v>3</v>
      </c>
      <c r="AA56">
        <v>0.27829926469577021</v>
      </c>
      <c r="AB56">
        <v>0.67120342675753308</v>
      </c>
      <c r="AC56">
        <v>-0.69852358870657116</v>
      </c>
      <c r="AD56">
        <v>0.4650912462996884</v>
      </c>
      <c r="AE56">
        <v>0.22703915363955032</v>
      </c>
      <c r="AF56">
        <v>-0.82515172442701801</v>
      </c>
      <c r="AG56">
        <v>-1.0337600189253653</v>
      </c>
      <c r="AH56">
        <v>0.3921768354495842</v>
      </c>
      <c r="AI56">
        <v>-1.0610157513405387</v>
      </c>
    </row>
    <row r="57" spans="1:35" x14ac:dyDescent="0.2">
      <c r="A57">
        <v>5</v>
      </c>
      <c r="B57">
        <v>56</v>
      </c>
      <c r="C57" s="25">
        <v>98.2</v>
      </c>
      <c r="D57" s="25">
        <v>115</v>
      </c>
      <c r="E57" s="25">
        <v>92</v>
      </c>
      <c r="F57">
        <v>6.3161210818877683E-2</v>
      </c>
      <c r="G57">
        <v>4.7369430806781417E-2</v>
      </c>
      <c r="H57">
        <v>1.5791780012096267E-2</v>
      </c>
      <c r="I57" t="s">
        <v>99</v>
      </c>
      <c r="J57" t="s">
        <v>32</v>
      </c>
      <c r="K57" t="s">
        <v>44</v>
      </c>
      <c r="L57" t="s">
        <v>259</v>
      </c>
      <c r="M57" s="26">
        <v>24.8</v>
      </c>
      <c r="N57" s="27">
        <v>15</v>
      </c>
      <c r="O57">
        <v>34.96</v>
      </c>
      <c r="P57">
        <v>25.266666666666666</v>
      </c>
      <c r="Q57">
        <v>2.3333333333333335</v>
      </c>
      <c r="R57">
        <v>5.4</v>
      </c>
      <c r="S57">
        <v>3.2666666666666666</v>
      </c>
      <c r="T57">
        <v>0.66666666666666663</v>
      </c>
      <c r="U57">
        <v>1.1333333333333333</v>
      </c>
      <c r="V57">
        <v>0.46774193548387094</v>
      </c>
      <c r="W57">
        <v>20.666666666666668</v>
      </c>
      <c r="X57">
        <v>0.68354430379746833</v>
      </c>
      <c r="Y57">
        <v>5.2666666666666666</v>
      </c>
      <c r="Z57">
        <v>1.8</v>
      </c>
      <c r="AA57">
        <v>1.5953948878174482</v>
      </c>
      <c r="AB57">
        <v>0.73869482617456761</v>
      </c>
      <c r="AC57">
        <v>-0.18336214850501864</v>
      </c>
      <c r="AD57">
        <v>-1.6113102342540559E-2</v>
      </c>
      <c r="AE57">
        <v>-0.77652766656303396</v>
      </c>
      <c r="AF57">
        <v>0.63241040371738466</v>
      </c>
      <c r="AG57">
        <v>-0.16718057363978558</v>
      </c>
      <c r="AH57">
        <v>-1.5483687245666635</v>
      </c>
      <c r="AI57">
        <v>0.15137697516867457</v>
      </c>
    </row>
    <row r="58" spans="1:35" x14ac:dyDescent="0.2">
      <c r="A58">
        <v>5</v>
      </c>
      <c r="B58">
        <v>57</v>
      </c>
      <c r="C58" s="25">
        <v>48.2</v>
      </c>
      <c r="D58" s="25">
        <v>41</v>
      </c>
      <c r="E58" s="25">
        <v>93</v>
      </c>
      <c r="F58">
        <v>5.740310034670678E-2</v>
      </c>
      <c r="G58">
        <v>4.0606755730384927E-2</v>
      </c>
      <c r="H58">
        <v>1.6796344616321852E-2</v>
      </c>
      <c r="I58" t="s">
        <v>107</v>
      </c>
      <c r="J58" t="s">
        <v>32</v>
      </c>
      <c r="K58" t="s">
        <v>44</v>
      </c>
      <c r="L58" t="s">
        <v>259</v>
      </c>
      <c r="M58" s="26">
        <v>29</v>
      </c>
      <c r="N58" s="27">
        <v>17</v>
      </c>
      <c r="O58">
        <v>27.074509803921575</v>
      </c>
      <c r="P58">
        <v>12.058823529411764</v>
      </c>
      <c r="Q58">
        <v>1.8823529411764706</v>
      </c>
      <c r="R58">
        <v>5.4705882352941178</v>
      </c>
      <c r="S58">
        <v>1.1764705882352942</v>
      </c>
      <c r="T58">
        <v>1.411764705882353</v>
      </c>
      <c r="U58">
        <v>1</v>
      </c>
      <c r="V58">
        <v>0.44230769230769229</v>
      </c>
      <c r="W58">
        <v>9.1764705882352935</v>
      </c>
      <c r="X58">
        <v>0.875</v>
      </c>
      <c r="Y58">
        <v>2.3529411764705883</v>
      </c>
      <c r="Z58">
        <v>1.588235294117647</v>
      </c>
      <c r="AA58">
        <v>-0.54993519884741382</v>
      </c>
      <c r="AB58">
        <v>0.30496333286215599</v>
      </c>
      <c r="AC58">
        <v>-0.15832872813716836</v>
      </c>
      <c r="AD58">
        <v>-0.97482969465020386</v>
      </c>
      <c r="AE58">
        <v>0.92835526093406184</v>
      </c>
      <c r="AF58">
        <v>0.42181207341515159</v>
      </c>
      <c r="AG58">
        <v>-0.40168953364143078</v>
      </c>
      <c r="AH58">
        <v>0.42978465685036416</v>
      </c>
      <c r="AI58">
        <v>0.36532863278794764</v>
      </c>
    </row>
    <row r="59" spans="1:35" x14ac:dyDescent="0.2">
      <c r="A59">
        <v>5</v>
      </c>
      <c r="B59">
        <v>58</v>
      </c>
      <c r="C59" s="25">
        <v>55.2</v>
      </c>
      <c r="D59" s="25">
        <v>58</v>
      </c>
      <c r="E59" s="25">
        <v>96</v>
      </c>
      <c r="F59">
        <v>5.6002226158106856E-2</v>
      </c>
      <c r="G59">
        <v>0.11578792500278946</v>
      </c>
      <c r="H59">
        <v>-5.9785698844682607E-2</v>
      </c>
      <c r="I59" t="s">
        <v>124</v>
      </c>
      <c r="J59" t="s">
        <v>32</v>
      </c>
      <c r="K59" t="s">
        <v>53</v>
      </c>
      <c r="L59" t="s">
        <v>45</v>
      </c>
      <c r="M59" s="26">
        <v>22.4</v>
      </c>
      <c r="N59" s="27">
        <v>17</v>
      </c>
      <c r="O59">
        <v>32.398039215686282</v>
      </c>
      <c r="P59">
        <v>14.470588235294118</v>
      </c>
      <c r="Q59">
        <v>5.8823529411764705E-2</v>
      </c>
      <c r="R59">
        <v>10.411764705882353</v>
      </c>
      <c r="S59">
        <v>4.5294117647058822</v>
      </c>
      <c r="T59">
        <v>1.588235294117647</v>
      </c>
      <c r="U59">
        <v>1.2352941176470589</v>
      </c>
      <c r="V59">
        <v>0.60135135135135132</v>
      </c>
      <c r="W59">
        <v>8.7058823529411757</v>
      </c>
      <c r="X59">
        <v>0.65048543689320393</v>
      </c>
      <c r="Y59">
        <v>6.0588235294117645</v>
      </c>
      <c r="Z59">
        <v>2.8823529411764706</v>
      </c>
      <c r="AA59">
        <v>-0.15819588670403778</v>
      </c>
      <c r="AB59">
        <v>-1.4488205314010727</v>
      </c>
      <c r="AC59">
        <v>1.5940106976123576</v>
      </c>
      <c r="AD59">
        <v>0.56307403222231411</v>
      </c>
      <c r="AE59">
        <v>1.3321433227096893</v>
      </c>
      <c r="AF59">
        <v>0.79345618571321008</v>
      </c>
      <c r="AG59">
        <v>1.5922294612481889</v>
      </c>
      <c r="AH59">
        <v>-2.2836522370457124</v>
      </c>
      <c r="AI59">
        <v>-0.9421537193298315</v>
      </c>
    </row>
    <row r="60" spans="1:35" x14ac:dyDescent="0.2">
      <c r="A60">
        <v>5</v>
      </c>
      <c r="B60">
        <v>59</v>
      </c>
      <c r="C60" s="25">
        <v>64.7</v>
      </c>
      <c r="D60" s="25">
        <v>64</v>
      </c>
      <c r="E60" s="25">
        <v>91</v>
      </c>
      <c r="F60">
        <v>5.0787591737998454E-2</v>
      </c>
      <c r="G60">
        <v>3.3423331291265984E-2</v>
      </c>
      <c r="H60">
        <v>1.736426044673247E-2</v>
      </c>
      <c r="I60" t="s">
        <v>102</v>
      </c>
      <c r="J60" t="s">
        <v>32</v>
      </c>
      <c r="K60" t="s">
        <v>94</v>
      </c>
      <c r="L60" t="s">
        <v>259</v>
      </c>
      <c r="M60" s="26">
        <v>31.3</v>
      </c>
      <c r="N60" s="27">
        <v>17</v>
      </c>
      <c r="O60">
        <v>29.934313725490199</v>
      </c>
      <c r="P60">
        <v>18.294117647058822</v>
      </c>
      <c r="Q60">
        <v>2.7058823529411766</v>
      </c>
      <c r="R60">
        <v>5.117647058823529</v>
      </c>
      <c r="S60">
        <v>1.9411764705882353</v>
      </c>
      <c r="T60">
        <v>0.6470588235294118</v>
      </c>
      <c r="U60">
        <v>5.8823529411764705E-2</v>
      </c>
      <c r="V60">
        <v>0.43601895734597157</v>
      </c>
      <c r="W60">
        <v>12.411764705882353</v>
      </c>
      <c r="X60">
        <v>0.92045454545454541</v>
      </c>
      <c r="Y60">
        <v>5.1764705882352944</v>
      </c>
      <c r="Z60">
        <v>1.3529411764705883</v>
      </c>
      <c r="AA60">
        <v>0.46285424230375316</v>
      </c>
      <c r="AB60">
        <v>1.0969947554326467</v>
      </c>
      <c r="AC60">
        <v>-0.28349582997642042</v>
      </c>
      <c r="AD60">
        <v>-0.62407972185471716</v>
      </c>
      <c r="AE60">
        <v>-0.82139300676032578</v>
      </c>
      <c r="AF60">
        <v>-1.0647643757770819</v>
      </c>
      <c r="AG60">
        <v>-0.65775585735395725</v>
      </c>
      <c r="AH60">
        <v>1.5893970787981344</v>
      </c>
      <c r="AI60">
        <v>0.60305269680936191</v>
      </c>
    </row>
    <row r="61" spans="1:35" x14ac:dyDescent="0.2">
      <c r="A61">
        <v>5</v>
      </c>
      <c r="B61">
        <v>60</v>
      </c>
      <c r="C61" s="25">
        <v>76.5</v>
      </c>
      <c r="D61" s="25">
        <v>75</v>
      </c>
      <c r="E61" s="25">
        <v>85</v>
      </c>
      <c r="F61">
        <v>4.3987830845528805E-2</v>
      </c>
      <c r="G61">
        <v>0.21955170369144922</v>
      </c>
      <c r="H61">
        <v>-0.1755638728459204</v>
      </c>
      <c r="I61" t="s">
        <v>121</v>
      </c>
      <c r="J61" t="s">
        <v>1669</v>
      </c>
      <c r="K61" t="s">
        <v>49</v>
      </c>
      <c r="L61" t="s">
        <v>259</v>
      </c>
      <c r="M61" s="26">
        <v>29.7</v>
      </c>
      <c r="N61" s="27">
        <v>8</v>
      </c>
      <c r="O61">
        <v>31.175000000000001</v>
      </c>
      <c r="P61">
        <v>18.875</v>
      </c>
      <c r="Q61">
        <v>1.625</v>
      </c>
      <c r="R61">
        <v>7.125</v>
      </c>
      <c r="S61">
        <v>4.125</v>
      </c>
      <c r="T61">
        <v>0.75</v>
      </c>
      <c r="U61">
        <v>0.25</v>
      </c>
      <c r="V61">
        <v>0.55454545454545456</v>
      </c>
      <c r="W61">
        <v>13.75</v>
      </c>
      <c r="X61">
        <v>0.84210526315789469</v>
      </c>
      <c r="Y61">
        <v>2.375</v>
      </c>
      <c r="Z61">
        <v>1.875</v>
      </c>
      <c r="AA61">
        <v>0.55720608882609091</v>
      </c>
      <c r="AB61">
        <v>5.7453513308877775E-2</v>
      </c>
      <c r="AC61">
        <v>0.42839206173432459</v>
      </c>
      <c r="AD61">
        <v>0.37758125814777799</v>
      </c>
      <c r="AE61">
        <v>-0.58584997072454292</v>
      </c>
      <c r="AF61">
        <v>-0.76280353453490946</v>
      </c>
      <c r="AG61">
        <v>1.5924480875424927</v>
      </c>
      <c r="AH61">
        <v>0.23593539916108272</v>
      </c>
      <c r="AI61">
        <v>7.5602429761848777E-2</v>
      </c>
    </row>
    <row r="62" spans="1:35" x14ac:dyDescent="0.2">
      <c r="A62">
        <v>6</v>
      </c>
      <c r="B62">
        <v>61</v>
      </c>
      <c r="C62" s="25">
        <v>44.5</v>
      </c>
      <c r="D62" s="25">
        <v>45</v>
      </c>
      <c r="E62" s="25">
        <v>96</v>
      </c>
      <c r="F62">
        <v>4.1738066113806691E-2</v>
      </c>
      <c r="G62">
        <v>-1.1242213842672115E-2</v>
      </c>
      <c r="H62">
        <v>5.2980279956478804E-2</v>
      </c>
      <c r="I62" t="s">
        <v>123</v>
      </c>
      <c r="J62" t="s">
        <v>32</v>
      </c>
      <c r="K62" t="s">
        <v>71</v>
      </c>
      <c r="L62" t="s">
        <v>259</v>
      </c>
      <c r="M62" s="26">
        <v>28.3</v>
      </c>
      <c r="N62" s="27">
        <v>11</v>
      </c>
      <c r="O62">
        <v>29.731818181818184</v>
      </c>
      <c r="P62">
        <v>18.272727272727273</v>
      </c>
      <c r="Q62">
        <v>2.2727272727272729</v>
      </c>
      <c r="R62">
        <v>5.4545454545454541</v>
      </c>
      <c r="S62">
        <v>2.9090909090909092</v>
      </c>
      <c r="T62">
        <v>0.90909090909090906</v>
      </c>
      <c r="U62">
        <v>9.0909090909090912E-2</v>
      </c>
      <c r="V62">
        <v>0.46052631578947367</v>
      </c>
      <c r="W62">
        <v>13.818181818181818</v>
      </c>
      <c r="X62">
        <v>0.87804878048780488</v>
      </c>
      <c r="Y62">
        <v>3.7272727272727271</v>
      </c>
      <c r="Z62">
        <v>2.0909090909090908</v>
      </c>
      <c r="AA62">
        <v>0.45937983598762594</v>
      </c>
      <c r="AB62">
        <v>0.68040679940531079</v>
      </c>
      <c r="AC62">
        <v>-0.16401814185713454</v>
      </c>
      <c r="AD62">
        <v>-0.18012346258210832</v>
      </c>
      <c r="AE62">
        <v>-0.22182891503287841</v>
      </c>
      <c r="AF62">
        <v>-1.0140856331909829</v>
      </c>
      <c r="AG62">
        <v>-0.2508099743047128</v>
      </c>
      <c r="AH62">
        <v>0.73243598006681421</v>
      </c>
      <c r="AI62">
        <v>-0.14253641307598311</v>
      </c>
    </row>
    <row r="63" spans="1:35" x14ac:dyDescent="0.2">
      <c r="A63">
        <v>6</v>
      </c>
      <c r="B63">
        <v>62</v>
      </c>
      <c r="C63" s="25">
        <v>45.2</v>
      </c>
      <c r="D63" s="25">
        <v>48</v>
      </c>
      <c r="E63" s="25">
        <v>99</v>
      </c>
      <c r="F63">
        <v>3.9217688967210847E-2</v>
      </c>
      <c r="G63">
        <v>0.17153590511431319</v>
      </c>
      <c r="H63">
        <v>-0.13231821614710235</v>
      </c>
      <c r="I63" t="s">
        <v>112</v>
      </c>
      <c r="J63" t="s">
        <v>32</v>
      </c>
      <c r="K63" t="s">
        <v>113</v>
      </c>
      <c r="L63" t="s">
        <v>259</v>
      </c>
      <c r="M63" s="26">
        <v>34.4</v>
      </c>
      <c r="N63" s="27">
        <v>19</v>
      </c>
      <c r="O63">
        <v>32.890350877192979</v>
      </c>
      <c r="P63">
        <v>18.94736842105263</v>
      </c>
      <c r="Q63">
        <v>0.57894736842105265</v>
      </c>
      <c r="R63">
        <v>6.6315789473684212</v>
      </c>
      <c r="S63">
        <v>2.263157894736842</v>
      </c>
      <c r="T63">
        <v>0.63157894736842102</v>
      </c>
      <c r="U63">
        <v>1.6842105263157894</v>
      </c>
      <c r="V63">
        <v>0.52296819787985871</v>
      </c>
      <c r="W63">
        <v>14.894736842105264</v>
      </c>
      <c r="X63">
        <v>0.828125</v>
      </c>
      <c r="Y63">
        <v>3.3684210526315788</v>
      </c>
      <c r="Z63">
        <v>1.736842105263158</v>
      </c>
      <c r="AA63">
        <v>0.56896078256338378</v>
      </c>
      <c r="AB63">
        <v>-0.94859015925128931</v>
      </c>
      <c r="AC63">
        <v>0.25340515949194958</v>
      </c>
      <c r="AD63">
        <v>-0.4763955227829334</v>
      </c>
      <c r="AE63">
        <v>-0.85681301217924066</v>
      </c>
      <c r="AF63">
        <v>1.5025140315450316</v>
      </c>
      <c r="AG63">
        <v>1.0541122045891835</v>
      </c>
      <c r="AH63">
        <v>0.2314425433835744</v>
      </c>
      <c r="AI63">
        <v>0.21518711866915946</v>
      </c>
    </row>
    <row r="64" spans="1:35" x14ac:dyDescent="0.2">
      <c r="A64">
        <v>6</v>
      </c>
      <c r="B64">
        <v>63</v>
      </c>
      <c r="C64" s="25">
        <v>24.5</v>
      </c>
      <c r="D64" s="25">
        <v>22</v>
      </c>
      <c r="E64" s="25">
        <v>97</v>
      </c>
      <c r="F64">
        <v>3.4458113665962353E-2</v>
      </c>
      <c r="G64">
        <v>6.5142763234655149E-2</v>
      </c>
      <c r="H64">
        <v>-3.0684649568692796E-2</v>
      </c>
      <c r="I64" t="s">
        <v>103</v>
      </c>
      <c r="J64" t="s">
        <v>32</v>
      </c>
      <c r="K64" t="s">
        <v>75</v>
      </c>
      <c r="L64" t="s">
        <v>45</v>
      </c>
      <c r="M64" s="26">
        <v>23.7</v>
      </c>
      <c r="N64" s="27">
        <v>9</v>
      </c>
      <c r="O64">
        <v>30.481481481481481</v>
      </c>
      <c r="P64">
        <v>12.111111111111111</v>
      </c>
      <c r="Q64">
        <v>1.8888888888888888</v>
      </c>
      <c r="R64">
        <v>6.4444444444444446</v>
      </c>
      <c r="S64">
        <v>1</v>
      </c>
      <c r="T64">
        <v>0.44444444444444442</v>
      </c>
      <c r="U64">
        <v>2.5555555555555554</v>
      </c>
      <c r="V64">
        <v>0.49411764705882355</v>
      </c>
      <c r="W64">
        <v>9.4444444444444446</v>
      </c>
      <c r="X64">
        <v>0.72727272727272729</v>
      </c>
      <c r="Y64">
        <v>1.2222222222222223</v>
      </c>
      <c r="Z64">
        <v>1.8888888888888888</v>
      </c>
      <c r="AA64">
        <v>-0.54144220563021328</v>
      </c>
      <c r="AB64">
        <v>0.31124929653335037</v>
      </c>
      <c r="AC64">
        <v>0.18703975656743396</v>
      </c>
      <c r="AD64">
        <v>-1.0557719960645469</v>
      </c>
      <c r="AE64">
        <v>-1.285001522132343</v>
      </c>
      <c r="AF64">
        <v>2.8787925936078702</v>
      </c>
      <c r="AG64">
        <v>0.2835079669117973</v>
      </c>
      <c r="AH64">
        <v>-0.25365912721981504</v>
      </c>
      <c r="AI64">
        <v>6.1570106538362555E-2</v>
      </c>
    </row>
    <row r="65" spans="1:35" x14ac:dyDescent="0.2">
      <c r="A65">
        <v>6</v>
      </c>
      <c r="B65">
        <v>64</v>
      </c>
      <c r="C65" s="25">
        <v>62.2</v>
      </c>
      <c r="D65" s="25">
        <v>61</v>
      </c>
      <c r="E65" s="25">
        <v>94</v>
      </c>
      <c r="F65">
        <v>5.7517819771957723E-3</v>
      </c>
      <c r="G65">
        <v>8.8295351471228453E-2</v>
      </c>
      <c r="H65">
        <v>-8.2543569494032687E-2</v>
      </c>
      <c r="I65" t="s">
        <v>125</v>
      </c>
      <c r="J65" t="s">
        <v>32</v>
      </c>
      <c r="K65" t="s">
        <v>57</v>
      </c>
      <c r="L65" t="s">
        <v>45</v>
      </c>
      <c r="M65" s="26">
        <v>33.5</v>
      </c>
      <c r="N65" s="27">
        <v>17</v>
      </c>
      <c r="O65">
        <v>31.16078431372549</v>
      </c>
      <c r="P65">
        <v>14.352941176470589</v>
      </c>
      <c r="Q65">
        <v>1.2941176470588236</v>
      </c>
      <c r="R65">
        <v>7.2352941176470589</v>
      </c>
      <c r="S65">
        <v>4.117647058823529</v>
      </c>
      <c r="T65">
        <v>1</v>
      </c>
      <c r="U65">
        <v>0.94117647058823528</v>
      </c>
      <c r="V65">
        <v>0.47169811320754718</v>
      </c>
      <c r="W65">
        <v>12.470588235294118</v>
      </c>
      <c r="X65">
        <v>0.66666666666666663</v>
      </c>
      <c r="Y65">
        <v>1.9411764705882353</v>
      </c>
      <c r="Z65">
        <v>1.1764705882352942</v>
      </c>
      <c r="AA65">
        <v>-0.17730512144273899</v>
      </c>
      <c r="AB65">
        <v>-0.26077339754533707</v>
      </c>
      <c r="AC65">
        <v>0.46750678105909083</v>
      </c>
      <c r="AD65">
        <v>0.37420866225551352</v>
      </c>
      <c r="AE65">
        <v>-1.3816883209070051E-2</v>
      </c>
      <c r="AF65">
        <v>0.32890104534063697</v>
      </c>
      <c r="AG65">
        <v>-2.6950055424737045E-2</v>
      </c>
      <c r="AH65">
        <v>-0.67845861261772489</v>
      </c>
      <c r="AI65">
        <v>0.78134574482542274</v>
      </c>
    </row>
    <row r="66" spans="1:35" x14ac:dyDescent="0.2">
      <c r="A66">
        <v>6</v>
      </c>
      <c r="B66">
        <v>65</v>
      </c>
      <c r="C66" s="25">
        <v>140.9</v>
      </c>
      <c r="D66" s="25">
        <v>160</v>
      </c>
      <c r="E66" s="25">
        <v>9</v>
      </c>
      <c r="F66">
        <v>2.9474674842112697E-3</v>
      </c>
      <c r="G66">
        <v>-8.2630851151411916E-2</v>
      </c>
      <c r="H66">
        <v>8.557831863562318E-2</v>
      </c>
      <c r="I66" t="s">
        <v>131</v>
      </c>
      <c r="J66" t="s">
        <v>1670</v>
      </c>
      <c r="K66" t="s">
        <v>106</v>
      </c>
      <c r="L66" t="s">
        <v>258</v>
      </c>
      <c r="M66" s="26">
        <v>25.8</v>
      </c>
      <c r="N66" s="27">
        <v>4</v>
      </c>
      <c r="O66">
        <v>25.408333333333335</v>
      </c>
      <c r="P66">
        <v>8</v>
      </c>
      <c r="Q66">
        <v>1.25</v>
      </c>
      <c r="R66">
        <v>3</v>
      </c>
      <c r="S66">
        <v>3.75</v>
      </c>
      <c r="T66">
        <v>2.5</v>
      </c>
      <c r="U66">
        <v>0</v>
      </c>
      <c r="V66">
        <v>0.37931034482758619</v>
      </c>
      <c r="W66">
        <v>7.25</v>
      </c>
      <c r="X66">
        <v>0.83333333333333337</v>
      </c>
      <c r="Y66">
        <v>1.5</v>
      </c>
      <c r="Z66">
        <v>1.75</v>
      </c>
      <c r="AA66">
        <v>-1.2092037973326075</v>
      </c>
      <c r="AB66">
        <v>-0.30320365232589913</v>
      </c>
      <c r="AC66">
        <v>-1.0344984410119313</v>
      </c>
      <c r="AD66">
        <v>0.20557886764229905</v>
      </c>
      <c r="AE66">
        <v>3.4183816418837671</v>
      </c>
      <c r="AF66">
        <v>-1.1576754038515964</v>
      </c>
      <c r="AG66">
        <v>-0.9662032715254113</v>
      </c>
      <c r="AH66">
        <v>0.10125305738544725</v>
      </c>
      <c r="AI66">
        <v>0.20189333877322516</v>
      </c>
    </row>
    <row r="67" spans="1:35" x14ac:dyDescent="0.2">
      <c r="A67">
        <v>6</v>
      </c>
      <c r="B67">
        <v>66</v>
      </c>
      <c r="C67" s="25">
        <v>116.1</v>
      </c>
      <c r="D67" s="25">
        <v>118</v>
      </c>
      <c r="E67" s="25">
        <v>85</v>
      </c>
      <c r="F67">
        <v>-1.4157345917801742E-3</v>
      </c>
      <c r="G67">
        <v>6.5496855010937563E-2</v>
      </c>
      <c r="H67">
        <v>-6.6912589602717731E-2</v>
      </c>
      <c r="I67" t="s">
        <v>132</v>
      </c>
      <c r="J67" t="s">
        <v>32</v>
      </c>
      <c r="K67" t="s">
        <v>49</v>
      </c>
      <c r="L67" t="s">
        <v>259</v>
      </c>
      <c r="M67" s="26">
        <v>23.1</v>
      </c>
      <c r="N67" s="27">
        <v>14</v>
      </c>
      <c r="O67">
        <v>33.253571428571426</v>
      </c>
      <c r="P67">
        <v>19.428571428571427</v>
      </c>
      <c r="Q67">
        <v>1.7857142857142858</v>
      </c>
      <c r="R67">
        <v>7.3571428571428568</v>
      </c>
      <c r="S67">
        <v>2.1428571428571428</v>
      </c>
      <c r="T67">
        <v>1.2142857142857142</v>
      </c>
      <c r="U67">
        <v>0.2857142857142857</v>
      </c>
      <c r="V67">
        <v>0.48341232227488151</v>
      </c>
      <c r="W67">
        <v>15.071428571428571</v>
      </c>
      <c r="X67">
        <v>0.74137931034482762</v>
      </c>
      <c r="Y67">
        <v>4.1428571428571432</v>
      </c>
      <c r="Z67">
        <v>1.5714285714285714</v>
      </c>
      <c r="AA67">
        <v>0.64712186299837249</v>
      </c>
      <c r="AB67">
        <v>0.21202087000949654</v>
      </c>
      <c r="AC67">
        <v>0.51071923288454668</v>
      </c>
      <c r="AD67">
        <v>-0.53157423452403951</v>
      </c>
      <c r="AE67">
        <v>0.47649719180419214</v>
      </c>
      <c r="AF67">
        <v>-0.70639326748966846</v>
      </c>
      <c r="AG67">
        <v>0.21707291416570784</v>
      </c>
      <c r="AH67">
        <v>-0.61830179782536088</v>
      </c>
      <c r="AI67">
        <v>0.38230892307519149</v>
      </c>
    </row>
    <row r="68" spans="1:35" x14ac:dyDescent="0.2">
      <c r="A68">
        <v>6</v>
      </c>
      <c r="B68">
        <v>67</v>
      </c>
      <c r="C68" s="25">
        <v>76.900000000000006</v>
      </c>
      <c r="D68" s="25">
        <v>70</v>
      </c>
      <c r="E68" s="25">
        <v>90</v>
      </c>
      <c r="F68">
        <v>-3.0068267173542019E-3</v>
      </c>
      <c r="G68">
        <v>-3.9287648864166115E-3</v>
      </c>
      <c r="H68">
        <v>9.2193816906240966E-4</v>
      </c>
      <c r="I68" t="s">
        <v>148</v>
      </c>
      <c r="J68" t="s">
        <v>32</v>
      </c>
      <c r="K68" t="s">
        <v>69</v>
      </c>
      <c r="L68" t="s">
        <v>259</v>
      </c>
      <c r="M68" s="26">
        <v>24</v>
      </c>
      <c r="N68" s="27">
        <v>17</v>
      </c>
      <c r="O68">
        <v>30.455882352941178</v>
      </c>
      <c r="P68">
        <v>17.235294117647058</v>
      </c>
      <c r="Q68">
        <v>1.411764705882353</v>
      </c>
      <c r="R68">
        <v>5.7058823529411766</v>
      </c>
      <c r="S68">
        <v>1.6470588235294117</v>
      </c>
      <c r="T68">
        <v>1.2941176470588236</v>
      </c>
      <c r="U68">
        <v>0.52941176470588236</v>
      </c>
      <c r="V68">
        <v>0.45909090909090911</v>
      </c>
      <c r="W68">
        <v>12.941176470588236</v>
      </c>
      <c r="X68">
        <v>0.8271604938271605</v>
      </c>
      <c r="Y68">
        <v>4.7647058823529411</v>
      </c>
      <c r="Z68">
        <v>1.7058823529411764</v>
      </c>
      <c r="AA68">
        <v>0.29087112965544182</v>
      </c>
      <c r="AB68">
        <v>-0.14762605146383839</v>
      </c>
      <c r="AC68">
        <v>-7.4883993577667118E-2</v>
      </c>
      <c r="AD68">
        <v>-0.75898355754528901</v>
      </c>
      <c r="AE68">
        <v>0.65916321975030989</v>
      </c>
      <c r="AF68">
        <v>-0.32147615118096512</v>
      </c>
      <c r="AG68">
        <v>-0.26077769773351051</v>
      </c>
      <c r="AH68">
        <v>0.33188761734052852</v>
      </c>
      <c r="AI68">
        <v>0.24646660077724042</v>
      </c>
    </row>
    <row r="69" spans="1:35" x14ac:dyDescent="0.2">
      <c r="A69">
        <v>6</v>
      </c>
      <c r="B69">
        <v>68</v>
      </c>
      <c r="C69" s="25">
        <v>143.6</v>
      </c>
      <c r="D69" s="25">
        <v>146</v>
      </c>
      <c r="E69" s="25">
        <v>73</v>
      </c>
      <c r="F69">
        <v>-7.2765762935007427E-3</v>
      </c>
      <c r="G69">
        <v>4.3036389758238522E-2</v>
      </c>
      <c r="H69">
        <v>-5.0312966051739266E-2</v>
      </c>
      <c r="I69" t="s">
        <v>110</v>
      </c>
      <c r="J69" t="s">
        <v>32</v>
      </c>
      <c r="K69" t="s">
        <v>86</v>
      </c>
      <c r="L69" t="s">
        <v>258</v>
      </c>
      <c r="M69" s="26">
        <v>28.9</v>
      </c>
      <c r="N69" s="27">
        <v>14</v>
      </c>
      <c r="O69">
        <v>32.235714285714288</v>
      </c>
      <c r="P69">
        <v>15.5</v>
      </c>
      <c r="Q69">
        <v>2</v>
      </c>
      <c r="R69">
        <v>7</v>
      </c>
      <c r="S69">
        <v>3.3571428571428572</v>
      </c>
      <c r="T69">
        <v>0.9285714285714286</v>
      </c>
      <c r="U69">
        <v>0.5</v>
      </c>
      <c r="V69">
        <v>0.46022727272727271</v>
      </c>
      <c r="W69">
        <v>12.571428571428571</v>
      </c>
      <c r="X69">
        <v>0.75</v>
      </c>
      <c r="Y69">
        <v>2.5714285714285716</v>
      </c>
      <c r="Z69">
        <v>1.2857142857142858</v>
      </c>
      <c r="AA69">
        <v>9.0099172595982744E-3</v>
      </c>
      <c r="AB69">
        <v>0.41811067894365467</v>
      </c>
      <c r="AC69">
        <v>0.38406204649958958</v>
      </c>
      <c r="AD69">
        <v>2.5385887112749663E-2</v>
      </c>
      <c r="AE69">
        <v>-0.1772549082134908</v>
      </c>
      <c r="AF69">
        <v>-0.36793166521822246</v>
      </c>
      <c r="AG69">
        <v>-0.23271031607968554</v>
      </c>
      <c r="AH69">
        <v>-0.34231799043838423</v>
      </c>
      <c r="AI69">
        <v>0.67097385795833742</v>
      </c>
    </row>
    <row r="70" spans="1:35" x14ac:dyDescent="0.2">
      <c r="A70">
        <v>6</v>
      </c>
      <c r="B70">
        <v>69</v>
      </c>
      <c r="C70" s="25">
        <v>32.9</v>
      </c>
      <c r="D70" s="25">
        <v>28</v>
      </c>
      <c r="E70" s="25">
        <v>94</v>
      </c>
      <c r="F70">
        <v>-1.3041139917032429E-2</v>
      </c>
      <c r="G70">
        <v>-0.12465288876486197</v>
      </c>
      <c r="H70">
        <v>0.11161174884782954</v>
      </c>
      <c r="I70" t="s">
        <v>150</v>
      </c>
      <c r="J70" t="s">
        <v>32</v>
      </c>
      <c r="K70" t="s">
        <v>59</v>
      </c>
      <c r="L70" t="s">
        <v>259</v>
      </c>
      <c r="M70" s="26">
        <v>29.7</v>
      </c>
      <c r="N70" s="27">
        <v>11</v>
      </c>
      <c r="O70">
        <v>29.072727272727267</v>
      </c>
      <c r="P70">
        <v>8.545454545454545</v>
      </c>
      <c r="Q70">
        <v>0.81818181818181823</v>
      </c>
      <c r="R70">
        <v>7.1818181818181817</v>
      </c>
      <c r="S70">
        <v>5.6363636363636367</v>
      </c>
      <c r="T70">
        <v>1.3636363636363635</v>
      </c>
      <c r="U70">
        <v>0.63636363636363635</v>
      </c>
      <c r="V70">
        <v>0.3888888888888889</v>
      </c>
      <c r="W70">
        <v>8.1818181818181817</v>
      </c>
      <c r="X70">
        <v>0.7142857142857143</v>
      </c>
      <c r="Y70">
        <v>1.9090909090909092</v>
      </c>
      <c r="Z70">
        <v>2</v>
      </c>
      <c r="AA70">
        <v>-1.1206064362713561</v>
      </c>
      <c r="AB70">
        <v>-0.71850584305685428</v>
      </c>
      <c r="AC70">
        <v>0.4485420686592041</v>
      </c>
      <c r="AD70">
        <v>1.0708030138213753</v>
      </c>
      <c r="AE70">
        <v>0.81823124408616288</v>
      </c>
      <c r="AF70">
        <v>-0.15254700922730227</v>
      </c>
      <c r="AG70">
        <v>-0.97989954021500303</v>
      </c>
      <c r="AH70">
        <v>-0.43720501743045664</v>
      </c>
      <c r="AI70">
        <v>-5.0688479249527622E-2</v>
      </c>
    </row>
    <row r="71" spans="1:35" x14ac:dyDescent="0.2">
      <c r="A71">
        <v>6</v>
      </c>
      <c r="B71">
        <v>70</v>
      </c>
      <c r="C71" s="25">
        <v>68.3</v>
      </c>
      <c r="D71" s="25">
        <v>65</v>
      </c>
      <c r="E71" s="25">
        <v>89</v>
      </c>
      <c r="F71">
        <v>-1.5983216742173699E-2</v>
      </c>
      <c r="G71">
        <v>-8.8152994440097929E-2</v>
      </c>
      <c r="H71">
        <v>7.2169777697924237E-2</v>
      </c>
      <c r="I71" t="s">
        <v>115</v>
      </c>
      <c r="J71" t="s">
        <v>1671</v>
      </c>
      <c r="K71" t="s">
        <v>57</v>
      </c>
      <c r="L71" t="s">
        <v>259</v>
      </c>
      <c r="M71" s="26">
        <v>26.2</v>
      </c>
      <c r="N71" s="27">
        <v>16</v>
      </c>
      <c r="O71">
        <v>32</v>
      </c>
      <c r="P71">
        <v>16.125</v>
      </c>
      <c r="Q71">
        <v>2</v>
      </c>
      <c r="R71">
        <v>3.4375</v>
      </c>
      <c r="S71">
        <v>3.625</v>
      </c>
      <c r="T71">
        <v>1.125</v>
      </c>
      <c r="U71">
        <v>0.625</v>
      </c>
      <c r="V71">
        <v>0.45588235294117646</v>
      </c>
      <c r="W71">
        <v>12.75</v>
      </c>
      <c r="X71">
        <v>0.8</v>
      </c>
      <c r="Y71">
        <v>3.125</v>
      </c>
      <c r="Z71">
        <v>2.3125</v>
      </c>
      <c r="AA71">
        <v>0.11052772680894875</v>
      </c>
      <c r="AB71">
        <v>0.41811067894365467</v>
      </c>
      <c r="AC71">
        <v>-0.87934338769035869</v>
      </c>
      <c r="AD71">
        <v>0.14824473747380604</v>
      </c>
      <c r="AE71">
        <v>0.27219966054866634</v>
      </c>
      <c r="AF71">
        <v>-0.17049573055987893</v>
      </c>
      <c r="AG71">
        <v>-0.31507868098769692</v>
      </c>
      <c r="AH71">
        <v>-1.1126202720054098E-2</v>
      </c>
      <c r="AI71">
        <v>-0.36641575177796859</v>
      </c>
    </row>
    <row r="72" spans="1:35" x14ac:dyDescent="0.2">
      <c r="A72">
        <v>6</v>
      </c>
      <c r="B72">
        <v>71</v>
      </c>
      <c r="C72" s="25">
        <v>130</v>
      </c>
      <c r="D72" s="25">
        <v>131</v>
      </c>
      <c r="E72" s="25">
        <v>74</v>
      </c>
      <c r="F72">
        <v>-2.2671020022825561E-2</v>
      </c>
      <c r="G72">
        <v>-3.0190122797013066E-2</v>
      </c>
      <c r="H72">
        <v>7.5191027741875055E-3</v>
      </c>
      <c r="I72" t="s">
        <v>165</v>
      </c>
      <c r="J72" t="s">
        <v>32</v>
      </c>
      <c r="K72" t="s">
        <v>78</v>
      </c>
      <c r="L72" t="s">
        <v>258</v>
      </c>
      <c r="M72" s="26">
        <v>27.1</v>
      </c>
      <c r="N72" s="27">
        <v>17</v>
      </c>
      <c r="O72">
        <v>30.287254901960782</v>
      </c>
      <c r="P72">
        <v>18.411764705882351</v>
      </c>
      <c r="Q72">
        <v>2.4705882352941178</v>
      </c>
      <c r="R72">
        <v>2.9411764705882355</v>
      </c>
      <c r="S72">
        <v>3.2941176470588234</v>
      </c>
      <c r="T72">
        <v>1</v>
      </c>
      <c r="U72">
        <v>0.17647058823529413</v>
      </c>
      <c r="V72">
        <v>0.47008547008547008</v>
      </c>
      <c r="W72">
        <v>13.764705882352942</v>
      </c>
      <c r="X72">
        <v>0.85</v>
      </c>
      <c r="Y72">
        <v>3.5294117647058822</v>
      </c>
      <c r="Z72">
        <v>2</v>
      </c>
      <c r="AA72">
        <v>0.4819634770424544</v>
      </c>
      <c r="AB72">
        <v>0.87070006326964933</v>
      </c>
      <c r="AC72">
        <v>-1.0553596246518064</v>
      </c>
      <c r="AD72">
        <v>-3.5220776780872411E-3</v>
      </c>
      <c r="AE72">
        <v>-1.3816883209070051E-2</v>
      </c>
      <c r="AF72">
        <v>-0.87894231962805258</v>
      </c>
      <c r="AG72">
        <v>-6.2325485763811021E-2</v>
      </c>
      <c r="AH72">
        <v>0.44028022469513367</v>
      </c>
      <c r="AI72">
        <v>-5.0688479249527622E-2</v>
      </c>
    </row>
    <row r="73" spans="1:35" x14ac:dyDescent="0.2">
      <c r="A73">
        <v>6</v>
      </c>
      <c r="B73">
        <v>72</v>
      </c>
      <c r="C73" s="25">
        <v>18</v>
      </c>
      <c r="D73" s="25">
        <v>15</v>
      </c>
      <c r="E73" s="25">
        <v>100</v>
      </c>
      <c r="F73">
        <v>-3.0785204090295806E-2</v>
      </c>
      <c r="G73">
        <v>0.13812105784031259</v>
      </c>
      <c r="H73">
        <v>-0.1689062619306084</v>
      </c>
      <c r="I73" t="s">
        <v>160</v>
      </c>
      <c r="J73" t="s">
        <v>32</v>
      </c>
      <c r="K73" t="s">
        <v>81</v>
      </c>
      <c r="L73" t="s">
        <v>45</v>
      </c>
      <c r="M73" s="26">
        <v>27.4</v>
      </c>
      <c r="N73" s="27">
        <v>16</v>
      </c>
      <c r="O73">
        <v>34.571874999999999</v>
      </c>
      <c r="P73">
        <v>13.375</v>
      </c>
      <c r="Q73">
        <v>0</v>
      </c>
      <c r="R73">
        <v>14</v>
      </c>
      <c r="S73">
        <v>1</v>
      </c>
      <c r="T73">
        <v>1</v>
      </c>
      <c r="U73">
        <v>2.0625</v>
      </c>
      <c r="V73">
        <v>0.65254237288135597</v>
      </c>
      <c r="W73">
        <v>7.375</v>
      </c>
      <c r="X73">
        <v>0.64516129032258063</v>
      </c>
      <c r="Y73">
        <v>5.8125</v>
      </c>
      <c r="Z73">
        <v>2.375</v>
      </c>
      <c r="AA73">
        <v>-0.33615063520819333</v>
      </c>
      <c r="AB73">
        <v>-1.505394204441822</v>
      </c>
      <c r="AC73">
        <v>2.8665428996447506</v>
      </c>
      <c r="AD73">
        <v>-1.0557719960645469</v>
      </c>
      <c r="AE73">
        <v>-1.3816883209070051E-2</v>
      </c>
      <c r="AF73">
        <v>2.1000175180110712</v>
      </c>
      <c r="AG73">
        <v>1.8881471554785405</v>
      </c>
      <c r="AH73">
        <v>-2.2709231273642603</v>
      </c>
      <c r="AI73">
        <v>-0.42956120628365679</v>
      </c>
    </row>
    <row r="74" spans="1:35" x14ac:dyDescent="0.2">
      <c r="A74">
        <v>7</v>
      </c>
      <c r="B74">
        <v>73</v>
      </c>
      <c r="C74" s="25">
        <v>136.30000000000001</v>
      </c>
      <c r="D74" s="25">
        <v>194</v>
      </c>
      <c r="E74" s="25">
        <v>77</v>
      </c>
      <c r="F74">
        <v>-3.5561473741199265E-2</v>
      </c>
      <c r="G74">
        <v>7.8234089356022038E-2</v>
      </c>
      <c r="H74">
        <v>-0.1137955630972213</v>
      </c>
      <c r="I74" t="s">
        <v>161</v>
      </c>
      <c r="J74" t="s">
        <v>32</v>
      </c>
      <c r="K74" t="s">
        <v>51</v>
      </c>
      <c r="L74" t="s">
        <v>259</v>
      </c>
      <c r="M74" s="26">
        <v>24.7</v>
      </c>
      <c r="N74" s="27">
        <v>18</v>
      </c>
      <c r="O74">
        <v>28.236111111111111</v>
      </c>
      <c r="P74">
        <v>17.777777777777779</v>
      </c>
      <c r="Q74">
        <v>1.1666666666666667</v>
      </c>
      <c r="R74">
        <v>6.5555555555555554</v>
      </c>
      <c r="S74">
        <v>2.0555555555555554</v>
      </c>
      <c r="T74">
        <v>1.5</v>
      </c>
      <c r="U74">
        <v>0.5</v>
      </c>
      <c r="V74">
        <v>0.51778656126482214</v>
      </c>
      <c r="W74">
        <v>14.055555555555555</v>
      </c>
      <c r="X74">
        <v>0.71153846153846156</v>
      </c>
      <c r="Y74">
        <v>2.8888888888888888</v>
      </c>
      <c r="Z74">
        <v>1.8888888888888888</v>
      </c>
      <c r="AA74">
        <v>0.37898593428389793</v>
      </c>
      <c r="AB74">
        <v>-0.38334968913362721</v>
      </c>
      <c r="AC74">
        <v>0.22644421455386496</v>
      </c>
      <c r="AD74">
        <v>-0.57161711908616164</v>
      </c>
      <c r="AE74">
        <v>1.1302492918218756</v>
      </c>
      <c r="AF74">
        <v>-0.36793166521822246</v>
      </c>
      <c r="AG74">
        <v>0.89146701385423055</v>
      </c>
      <c r="AH74">
        <v>-0.66171128341002206</v>
      </c>
      <c r="AI74">
        <v>6.1570106538362555E-2</v>
      </c>
    </row>
    <row r="75" spans="1:35" x14ac:dyDescent="0.2">
      <c r="A75">
        <v>7</v>
      </c>
      <c r="B75">
        <v>74</v>
      </c>
      <c r="C75" s="25">
        <v>124.3</v>
      </c>
      <c r="D75" s="25">
        <v>233</v>
      </c>
      <c r="E75" s="25">
        <v>73</v>
      </c>
      <c r="F75">
        <v>-4.9284316399713771E-2</v>
      </c>
      <c r="G75">
        <v>-5.2563663870519556E-2</v>
      </c>
      <c r="H75">
        <v>3.2793474708057851E-3</v>
      </c>
      <c r="I75" t="s">
        <v>114</v>
      </c>
      <c r="J75" t="s">
        <v>32</v>
      </c>
      <c r="K75" t="s">
        <v>53</v>
      </c>
      <c r="L75" t="s">
        <v>258</v>
      </c>
      <c r="M75" s="26">
        <v>24.3</v>
      </c>
      <c r="N75" s="27">
        <v>17</v>
      </c>
      <c r="O75">
        <v>29.340196078431376</v>
      </c>
      <c r="P75">
        <v>16.470588235294116</v>
      </c>
      <c r="Q75">
        <v>2.3529411764705883</v>
      </c>
      <c r="R75">
        <v>2.3529411764705883</v>
      </c>
      <c r="S75">
        <v>3.2941176470588234</v>
      </c>
      <c r="T75">
        <v>1.2941176470588236</v>
      </c>
      <c r="U75">
        <v>0.29411764705882354</v>
      </c>
      <c r="V75">
        <v>0.47844827586206895</v>
      </c>
      <c r="W75">
        <v>13.647058823529411</v>
      </c>
      <c r="X75">
        <v>0.81818181818181823</v>
      </c>
      <c r="Y75">
        <v>1.2941176470588236</v>
      </c>
      <c r="Z75">
        <v>2.1764705882352939</v>
      </c>
      <c r="AA75">
        <v>0.16666110385388344</v>
      </c>
      <c r="AB75">
        <v>0.75755271718815065</v>
      </c>
      <c r="AC75">
        <v>-1.2639714610505597</v>
      </c>
      <c r="AD75">
        <v>-3.5220776780872411E-3</v>
      </c>
      <c r="AE75">
        <v>0.65916321975030989</v>
      </c>
      <c r="AF75">
        <v>-0.69312026347902345</v>
      </c>
      <c r="AG75">
        <v>0.10089876722890868</v>
      </c>
      <c r="AH75">
        <v>3.224654661732998E-2</v>
      </c>
      <c r="AI75">
        <v>-0.22898152726558824</v>
      </c>
    </row>
    <row r="76" spans="1:35" x14ac:dyDescent="0.2">
      <c r="A76">
        <v>7</v>
      </c>
      <c r="B76">
        <v>75</v>
      </c>
      <c r="C76" s="25">
        <v>77.400000000000006</v>
      </c>
      <c r="D76" s="25">
        <v>81</v>
      </c>
      <c r="E76" s="25">
        <v>90</v>
      </c>
      <c r="F76">
        <v>-5.1382361407284159E-2</v>
      </c>
      <c r="G76">
        <v>0.1563653411343468</v>
      </c>
      <c r="H76">
        <v>-0.20774770254163097</v>
      </c>
      <c r="I76" t="s">
        <v>137</v>
      </c>
      <c r="J76" t="s">
        <v>32</v>
      </c>
      <c r="K76" t="s">
        <v>37</v>
      </c>
      <c r="L76" t="s">
        <v>45</v>
      </c>
      <c r="M76" s="26">
        <v>30.5</v>
      </c>
      <c r="N76" s="27">
        <v>16</v>
      </c>
      <c r="O76">
        <v>27.461458333333333</v>
      </c>
      <c r="P76">
        <v>15.1875</v>
      </c>
      <c r="Q76">
        <v>0</v>
      </c>
      <c r="R76">
        <v>12.25</v>
      </c>
      <c r="S76">
        <v>0.9375</v>
      </c>
      <c r="T76">
        <v>0.375</v>
      </c>
      <c r="U76">
        <v>1.6875</v>
      </c>
      <c r="V76">
        <v>0.59756097560975607</v>
      </c>
      <c r="W76">
        <v>10.25</v>
      </c>
      <c r="X76">
        <v>0.79661016949152541</v>
      </c>
      <c r="Y76">
        <v>3.6875</v>
      </c>
      <c r="Z76">
        <v>2</v>
      </c>
      <c r="AA76">
        <v>-4.1748987515076968E-2</v>
      </c>
      <c r="AB76">
        <v>-1.505394204441822</v>
      </c>
      <c r="AC76">
        <v>2.2459226863584609</v>
      </c>
      <c r="AD76">
        <v>-1.0844390611487933</v>
      </c>
      <c r="AE76">
        <v>-1.4438996019977521</v>
      </c>
      <c r="AF76">
        <v>1.5077097140360409</v>
      </c>
      <c r="AG76">
        <v>1.8176530793096382</v>
      </c>
      <c r="AH76">
        <v>-3.7827075142046571E-2</v>
      </c>
      <c r="AI76">
        <v>-5.0688479249527622E-2</v>
      </c>
    </row>
    <row r="77" spans="1:35" x14ac:dyDescent="0.2">
      <c r="A77">
        <v>7</v>
      </c>
      <c r="B77">
        <v>76</v>
      </c>
      <c r="C77" s="25">
        <v>54.5</v>
      </c>
      <c r="D77" s="25">
        <v>49</v>
      </c>
      <c r="E77" s="25">
        <v>95</v>
      </c>
      <c r="F77">
        <v>-5.2348171480342279E-2</v>
      </c>
      <c r="G77">
        <v>-0.10716519012654685</v>
      </c>
      <c r="H77">
        <v>5.4817018646204571E-2</v>
      </c>
      <c r="I77" t="s">
        <v>142</v>
      </c>
      <c r="J77" t="s">
        <v>32</v>
      </c>
      <c r="K77" t="s">
        <v>71</v>
      </c>
      <c r="L77" t="s">
        <v>258</v>
      </c>
      <c r="M77" s="26">
        <v>30</v>
      </c>
      <c r="N77" s="27">
        <v>18</v>
      </c>
      <c r="O77">
        <v>27.82314814814815</v>
      </c>
      <c r="P77">
        <v>16.833333333333332</v>
      </c>
      <c r="Q77">
        <v>1.2777777777777777</v>
      </c>
      <c r="R77">
        <v>5.166666666666667</v>
      </c>
      <c r="S77">
        <v>5.5</v>
      </c>
      <c r="T77">
        <v>0.83333333333333337</v>
      </c>
      <c r="U77">
        <v>0.3888888888888889</v>
      </c>
      <c r="V77">
        <v>0.45967741935483869</v>
      </c>
      <c r="W77">
        <v>13.777777777777779</v>
      </c>
      <c r="X77">
        <v>0.78787878787878785</v>
      </c>
      <c r="Y77">
        <v>3.6666666666666665</v>
      </c>
      <c r="Z77">
        <v>2.2777777777777777</v>
      </c>
      <c r="AA77">
        <v>0.22558124429821244</v>
      </c>
      <c r="AB77">
        <v>-0.27648830672332314</v>
      </c>
      <c r="AC77">
        <v>-0.26611151027652408</v>
      </c>
      <c r="AD77">
        <v>1.0082566900012009</v>
      </c>
      <c r="AE77">
        <v>-0.39517227488605183</v>
      </c>
      <c r="AF77">
        <v>-0.54343027380341669</v>
      </c>
      <c r="AG77">
        <v>-0.26671456705727287</v>
      </c>
      <c r="AH77">
        <v>-0.11907276897249354</v>
      </c>
      <c r="AI77">
        <v>-0.33133494371925282</v>
      </c>
    </row>
    <row r="78" spans="1:35" x14ac:dyDescent="0.2">
      <c r="A78">
        <v>7</v>
      </c>
      <c r="B78">
        <v>77</v>
      </c>
      <c r="C78" s="25">
        <v>86.2</v>
      </c>
      <c r="D78" s="25">
        <v>94</v>
      </c>
      <c r="E78" s="25">
        <v>79</v>
      </c>
      <c r="F78">
        <v>-5.7404970537897122E-2</v>
      </c>
      <c r="G78">
        <v>-0.23938812168578627</v>
      </c>
      <c r="H78">
        <v>0.18198315114788916</v>
      </c>
      <c r="I78" t="s">
        <v>111</v>
      </c>
      <c r="J78" t="s">
        <v>159</v>
      </c>
      <c r="K78" t="s">
        <v>73</v>
      </c>
      <c r="L78" t="s">
        <v>258</v>
      </c>
      <c r="M78" s="26">
        <v>22.1</v>
      </c>
      <c r="N78" s="27">
        <v>11</v>
      </c>
      <c r="O78">
        <v>27.048484848484851</v>
      </c>
      <c r="P78">
        <v>11.090909090909092</v>
      </c>
      <c r="Q78">
        <v>2.1818181818181817</v>
      </c>
      <c r="R78">
        <v>4.0909090909090908</v>
      </c>
      <c r="S78">
        <v>5.7272727272727275</v>
      </c>
      <c r="T78">
        <v>1.2727272727272727</v>
      </c>
      <c r="U78">
        <v>0.18181818181818182</v>
      </c>
      <c r="V78">
        <v>0.38655462184873951</v>
      </c>
      <c r="W78">
        <v>10.818181818181818</v>
      </c>
      <c r="X78">
        <v>0.6</v>
      </c>
      <c r="Y78">
        <v>0.90909090909090906</v>
      </c>
      <c r="Z78">
        <v>2.3636363636363638</v>
      </c>
      <c r="AA78">
        <v>-0.70715208465218315</v>
      </c>
      <c r="AB78">
        <v>0.59297475925142507</v>
      </c>
      <c r="AC78">
        <v>-0.64761830805424381</v>
      </c>
      <c r="AD78">
        <v>1.1125005630348246</v>
      </c>
      <c r="AE78">
        <v>0.61021921226235476</v>
      </c>
      <c r="AF78">
        <v>-0.87049586253036959</v>
      </c>
      <c r="AG78">
        <v>-1.3345780868514463</v>
      </c>
      <c r="AH78">
        <v>-0.49226307307708772</v>
      </c>
      <c r="AI78">
        <v>-0.41808021455534999</v>
      </c>
    </row>
    <row r="79" spans="1:35" x14ac:dyDescent="0.2">
      <c r="A79">
        <v>7</v>
      </c>
      <c r="B79">
        <v>78</v>
      </c>
      <c r="C79" s="25">
        <v>44.6</v>
      </c>
      <c r="D79" s="25">
        <v>47</v>
      </c>
      <c r="E79" s="25">
        <v>99</v>
      </c>
      <c r="F79">
        <v>-5.7528272015330471E-2</v>
      </c>
      <c r="G79">
        <v>0.27347682192077</v>
      </c>
      <c r="H79">
        <v>-0.33100509393610045</v>
      </c>
      <c r="I79" t="s">
        <v>144</v>
      </c>
      <c r="J79" t="s">
        <v>159</v>
      </c>
      <c r="K79" t="s">
        <v>33</v>
      </c>
      <c r="L79" t="s">
        <v>45</v>
      </c>
      <c r="M79" s="26">
        <v>25.5</v>
      </c>
      <c r="N79" s="27">
        <v>15</v>
      </c>
      <c r="O79">
        <v>31.895555555555557</v>
      </c>
      <c r="P79">
        <v>14.6</v>
      </c>
      <c r="Q79">
        <v>0</v>
      </c>
      <c r="R79">
        <v>14.6</v>
      </c>
      <c r="S79">
        <v>1</v>
      </c>
      <c r="T79">
        <v>0.93333333333333335</v>
      </c>
      <c r="U79">
        <v>2</v>
      </c>
      <c r="V79">
        <v>0.63694267515923564</v>
      </c>
      <c r="W79">
        <v>10.466666666666667</v>
      </c>
      <c r="X79">
        <v>0.44186046511627908</v>
      </c>
      <c r="Y79">
        <v>2.8666666666666667</v>
      </c>
      <c r="Z79">
        <v>1.5333333333333334</v>
      </c>
      <c r="AA79">
        <v>-0.13717572849146648</v>
      </c>
      <c r="AB79">
        <v>-1.505394204441822</v>
      </c>
      <c r="AC79">
        <v>3.0793269727714794</v>
      </c>
      <c r="AD79">
        <v>-1.0557719960645469</v>
      </c>
      <c r="AE79">
        <v>-0.16635903987986278</v>
      </c>
      <c r="AF79">
        <v>2.0012995506818996</v>
      </c>
      <c r="AG79">
        <v>2.4431917203346329</v>
      </c>
      <c r="AH79">
        <v>-2.6186234586829942</v>
      </c>
      <c r="AI79">
        <v>0.42079758105961079</v>
      </c>
    </row>
    <row r="80" spans="1:35" x14ac:dyDescent="0.2">
      <c r="A80">
        <v>7</v>
      </c>
      <c r="B80">
        <v>79</v>
      </c>
      <c r="C80" s="25">
        <v>44.6</v>
      </c>
      <c r="D80" s="25">
        <v>46</v>
      </c>
      <c r="E80" s="25">
        <v>99</v>
      </c>
      <c r="F80">
        <v>-6.1729409514361157E-2</v>
      </c>
      <c r="G80">
        <v>2.8300587337325694E-2</v>
      </c>
      <c r="H80">
        <v>-9.0029996851686847E-2</v>
      </c>
      <c r="I80" t="s">
        <v>149</v>
      </c>
      <c r="J80" t="s">
        <v>32</v>
      </c>
      <c r="K80" t="s">
        <v>113</v>
      </c>
      <c r="L80" t="s">
        <v>258</v>
      </c>
      <c r="M80" s="26">
        <v>30.3</v>
      </c>
      <c r="N80" s="27">
        <v>19</v>
      </c>
      <c r="O80">
        <v>34.001754385964908</v>
      </c>
      <c r="P80">
        <v>22.05263157894737</v>
      </c>
      <c r="Q80">
        <v>0</v>
      </c>
      <c r="R80">
        <v>5.3684210526315788</v>
      </c>
      <c r="S80">
        <v>4.6315789473684212</v>
      </c>
      <c r="T80">
        <v>0.84210526315789469</v>
      </c>
      <c r="U80">
        <v>0.57894736842105265</v>
      </c>
      <c r="V80">
        <v>0.5311475409836065</v>
      </c>
      <c r="W80">
        <v>16.05263157894737</v>
      </c>
      <c r="X80">
        <v>0.81196581196581197</v>
      </c>
      <c r="Y80">
        <v>6.1578947368421053</v>
      </c>
      <c r="Z80">
        <v>2.5789473684210527</v>
      </c>
      <c r="AA80">
        <v>1.0733440047454204</v>
      </c>
      <c r="AB80">
        <v>-1.505394204441822</v>
      </c>
      <c r="AC80">
        <v>-0.19456131024853085</v>
      </c>
      <c r="AD80">
        <v>0.60993536462009179</v>
      </c>
      <c r="AE80">
        <v>-0.37510093848200038</v>
      </c>
      <c r="AF80">
        <v>-0.24323528543400547</v>
      </c>
      <c r="AG80">
        <v>1.3224259473070987</v>
      </c>
      <c r="AH80">
        <v>0.20290650264031848</v>
      </c>
      <c r="AI80">
        <v>-0.63561479467063942</v>
      </c>
    </row>
    <row r="81" spans="1:35" x14ac:dyDescent="0.2">
      <c r="A81">
        <v>7</v>
      </c>
      <c r="B81">
        <v>80</v>
      </c>
      <c r="C81" s="25">
        <v>0</v>
      </c>
      <c r="D81" s="25">
        <v>671</v>
      </c>
      <c r="E81" s="25">
        <v>0</v>
      </c>
      <c r="F81">
        <v>-6.5929764012742378E-2</v>
      </c>
      <c r="G81">
        <v>-0.26425332622215231</v>
      </c>
      <c r="H81">
        <v>0.19832356220940994</v>
      </c>
      <c r="I81" t="s">
        <v>1444</v>
      </c>
      <c r="J81" t="s">
        <v>227</v>
      </c>
      <c r="K81" t="s">
        <v>49</v>
      </c>
      <c r="L81" t="s">
        <v>258</v>
      </c>
      <c r="M81" s="26">
        <v>21.9</v>
      </c>
      <c r="N81" s="27">
        <v>1</v>
      </c>
      <c r="O81">
        <v>19.716666666666665</v>
      </c>
      <c r="P81">
        <v>7</v>
      </c>
      <c r="Q81">
        <v>1</v>
      </c>
      <c r="R81">
        <v>2</v>
      </c>
      <c r="S81">
        <v>3</v>
      </c>
      <c r="T81">
        <v>1</v>
      </c>
      <c r="U81">
        <v>2</v>
      </c>
      <c r="V81">
        <v>0.2857142857142857</v>
      </c>
      <c r="W81">
        <v>7</v>
      </c>
      <c r="X81">
        <v>1</v>
      </c>
      <c r="Y81">
        <v>2</v>
      </c>
      <c r="Z81">
        <v>2</v>
      </c>
      <c r="AA81">
        <v>-1.3716322926115683</v>
      </c>
      <c r="AB81">
        <v>-0.54364176274908371</v>
      </c>
      <c r="AC81">
        <v>-1.3891385628898116</v>
      </c>
      <c r="AD81">
        <v>-0.13842591336865892</v>
      </c>
      <c r="AE81">
        <v>-1.3816883209070051E-2</v>
      </c>
      <c r="AF81">
        <v>2.0012995506818996</v>
      </c>
      <c r="AG81">
        <v>-1.8660831086606469</v>
      </c>
      <c r="AH81">
        <v>0.99384751605709609</v>
      </c>
      <c r="AI81">
        <v>-5.0688479249527622E-2</v>
      </c>
    </row>
    <row r="82" spans="1:35" x14ac:dyDescent="0.2">
      <c r="A82">
        <v>7</v>
      </c>
      <c r="B82">
        <v>81</v>
      </c>
      <c r="C82" s="25">
        <v>136</v>
      </c>
      <c r="D82" s="25">
        <v>188</v>
      </c>
      <c r="E82" s="25">
        <v>45</v>
      </c>
      <c r="F82">
        <v>-6.7100868817541431E-2</v>
      </c>
      <c r="G82">
        <v>6.4007951152851503E-2</v>
      </c>
      <c r="H82">
        <v>-0.13110881997039292</v>
      </c>
      <c r="I82" t="s">
        <v>133</v>
      </c>
      <c r="J82" t="s">
        <v>32</v>
      </c>
      <c r="K82" t="s">
        <v>33</v>
      </c>
      <c r="L82" t="s">
        <v>258</v>
      </c>
      <c r="M82" s="26">
        <v>26.5</v>
      </c>
      <c r="N82" s="27">
        <v>14</v>
      </c>
      <c r="O82">
        <v>29.710714285714293</v>
      </c>
      <c r="P82">
        <v>12.357142857142858</v>
      </c>
      <c r="Q82">
        <v>2.5714285714285716</v>
      </c>
      <c r="R82">
        <v>4.5</v>
      </c>
      <c r="S82">
        <v>1.1428571428571428</v>
      </c>
      <c r="T82">
        <v>1.2857142857142858</v>
      </c>
      <c r="U82">
        <v>0.7142857142857143</v>
      </c>
      <c r="V82">
        <v>0.47413793103448276</v>
      </c>
      <c r="W82">
        <v>8.2857142857142865</v>
      </c>
      <c r="X82">
        <v>0.79411764705882348</v>
      </c>
      <c r="Y82">
        <v>2.4285714285714284</v>
      </c>
      <c r="Z82">
        <v>0.9285714285714286</v>
      </c>
      <c r="AA82">
        <v>-0.50147963933142115</v>
      </c>
      <c r="AB82">
        <v>0.9676835027680768</v>
      </c>
      <c r="AC82">
        <v>-0.502538258195111</v>
      </c>
      <c r="AD82">
        <v>-0.99024727587198336</v>
      </c>
      <c r="AE82">
        <v>0.63993521680861343</v>
      </c>
      <c r="AF82">
        <v>-2.9470062946776409E-2</v>
      </c>
      <c r="AG82">
        <v>1.3972615536183487E-2</v>
      </c>
      <c r="AH82">
        <v>-5.3589564954188297E-2</v>
      </c>
      <c r="AI82">
        <v>1.03180502656227</v>
      </c>
    </row>
    <row r="83" spans="1:35" x14ac:dyDescent="0.2">
      <c r="A83">
        <v>7</v>
      </c>
      <c r="B83">
        <v>82</v>
      </c>
      <c r="C83" s="25">
        <v>136.1</v>
      </c>
      <c r="D83" s="25">
        <v>180</v>
      </c>
      <c r="E83" s="25">
        <v>70</v>
      </c>
      <c r="F83">
        <v>-7.9578012448144678E-2</v>
      </c>
      <c r="G83">
        <v>-8.339250057774765E-2</v>
      </c>
      <c r="H83">
        <v>3.814488129602972E-3</v>
      </c>
      <c r="I83" t="s">
        <v>134</v>
      </c>
      <c r="J83" t="s">
        <v>32</v>
      </c>
      <c r="K83" t="s">
        <v>55</v>
      </c>
      <c r="L83" t="s">
        <v>258</v>
      </c>
      <c r="M83" s="26">
        <v>23.4</v>
      </c>
      <c r="N83" s="27">
        <v>18</v>
      </c>
      <c r="O83">
        <v>33.929629629629623</v>
      </c>
      <c r="P83">
        <v>16.5</v>
      </c>
      <c r="Q83">
        <v>2.5</v>
      </c>
      <c r="R83">
        <v>3.6666666666666665</v>
      </c>
      <c r="S83">
        <v>4.3888888888888893</v>
      </c>
      <c r="T83">
        <v>0.5</v>
      </c>
      <c r="U83">
        <v>0.16666666666666666</v>
      </c>
      <c r="V83">
        <v>0.43421052631578949</v>
      </c>
      <c r="W83">
        <v>12.666666666666666</v>
      </c>
      <c r="X83">
        <v>0.88524590163934425</v>
      </c>
      <c r="Y83">
        <v>3.3888888888888888</v>
      </c>
      <c r="Z83">
        <v>1.4444444444444444</v>
      </c>
      <c r="AA83">
        <v>0.17143841253855904</v>
      </c>
      <c r="AB83">
        <v>0.89898689979002389</v>
      </c>
      <c r="AC83">
        <v>-0.79807169309334458</v>
      </c>
      <c r="AD83">
        <v>0.49861997739237451</v>
      </c>
      <c r="AE83">
        <v>-1.1578830582400157</v>
      </c>
      <c r="AF83">
        <v>-0.89442749097380514</v>
      </c>
      <c r="AG83">
        <v>-0.70409086775263918</v>
      </c>
      <c r="AH83">
        <v>0.72429086544919519</v>
      </c>
      <c r="AI83">
        <v>0.51060444968992302</v>
      </c>
    </row>
    <row r="84" spans="1:35" x14ac:dyDescent="0.2">
      <c r="A84">
        <v>7</v>
      </c>
      <c r="B84">
        <v>83</v>
      </c>
      <c r="C84" s="25">
        <v>136</v>
      </c>
      <c r="D84" s="25">
        <v>269</v>
      </c>
      <c r="E84" s="25">
        <v>43</v>
      </c>
      <c r="F84">
        <v>-8.077928377971097E-2</v>
      </c>
      <c r="G84">
        <v>-2.3340581718300519E-2</v>
      </c>
      <c r="H84">
        <v>-5.7438702061410454E-2</v>
      </c>
      <c r="I84" t="s">
        <v>127</v>
      </c>
      <c r="J84" t="s">
        <v>32</v>
      </c>
      <c r="K84" t="s">
        <v>73</v>
      </c>
      <c r="L84" t="s">
        <v>258</v>
      </c>
      <c r="M84" s="26">
        <v>24.7</v>
      </c>
      <c r="N84" s="27">
        <v>11</v>
      </c>
      <c r="O84">
        <v>27.515151515151516</v>
      </c>
      <c r="P84">
        <v>12.272727272727273</v>
      </c>
      <c r="Q84">
        <v>2.1818181818181817</v>
      </c>
      <c r="R84">
        <v>6.4545454545454541</v>
      </c>
      <c r="S84">
        <v>1.3636363636363635</v>
      </c>
      <c r="T84">
        <v>1.2727272727272727</v>
      </c>
      <c r="U84">
        <v>0.36363636363636365</v>
      </c>
      <c r="V84">
        <v>0.45454545454545453</v>
      </c>
      <c r="W84">
        <v>9</v>
      </c>
      <c r="X84">
        <v>0.80769230769230771</v>
      </c>
      <c r="Y84">
        <v>2.3636363636363638</v>
      </c>
      <c r="Z84">
        <v>1.3636363636363635</v>
      </c>
      <c r="AA84">
        <v>-0.51519113568613861</v>
      </c>
      <c r="AB84">
        <v>0.59297475925142507</v>
      </c>
      <c r="AC84">
        <v>0.19062198002074568</v>
      </c>
      <c r="AD84">
        <v>-0.88898179921074905</v>
      </c>
      <c r="AE84">
        <v>0.61021921226235476</v>
      </c>
      <c r="AF84">
        <v>-0.58331632120914256</v>
      </c>
      <c r="AG84">
        <v>-0.23685730654238935</v>
      </c>
      <c r="AH84">
        <v>2.8218318113527971E-2</v>
      </c>
      <c r="AI84">
        <v>0.59224705753566143</v>
      </c>
    </row>
    <row r="85" spans="1:35" x14ac:dyDescent="0.2">
      <c r="A85">
        <v>7</v>
      </c>
      <c r="B85">
        <v>84</v>
      </c>
      <c r="C85" s="25">
        <v>67.8</v>
      </c>
      <c r="D85" s="25">
        <v>55</v>
      </c>
      <c r="E85" s="25">
        <v>93</v>
      </c>
      <c r="F85">
        <v>-9.0581630500459601E-2</v>
      </c>
      <c r="G85">
        <v>-0.14204393034587615</v>
      </c>
      <c r="H85">
        <v>5.1462299845416545E-2</v>
      </c>
      <c r="I85" t="s">
        <v>135</v>
      </c>
      <c r="J85" t="s">
        <v>32</v>
      </c>
      <c r="K85" t="s">
        <v>94</v>
      </c>
      <c r="L85" t="s">
        <v>258</v>
      </c>
      <c r="M85" s="26">
        <v>21.4</v>
      </c>
      <c r="N85" s="27">
        <v>17</v>
      </c>
      <c r="O85">
        <v>34.450980392156858</v>
      </c>
      <c r="P85">
        <v>18.764705882352942</v>
      </c>
      <c r="Q85">
        <v>1.4705882352941178</v>
      </c>
      <c r="R85">
        <v>5.0588235294117645</v>
      </c>
      <c r="S85">
        <v>3.1176470588235294</v>
      </c>
      <c r="T85">
        <v>0.88235294117647056</v>
      </c>
      <c r="U85">
        <v>0.58823529411764708</v>
      </c>
      <c r="V85">
        <v>0.45454545454545453</v>
      </c>
      <c r="W85">
        <v>15.529411764705882</v>
      </c>
      <c r="X85">
        <v>0.78260869565217395</v>
      </c>
      <c r="Y85">
        <v>4.0588235294117645</v>
      </c>
      <c r="Z85">
        <v>2.1764705882352939</v>
      </c>
      <c r="AA85">
        <v>0.53929118125855857</v>
      </c>
      <c r="AB85">
        <v>-9.1052378423089081E-2</v>
      </c>
      <c r="AC85">
        <v>-0.30435701361629564</v>
      </c>
      <c r="AD85">
        <v>-8.4464379092430208E-2</v>
      </c>
      <c r="AE85">
        <v>-0.28300892439282205</v>
      </c>
      <c r="AF85">
        <v>-0.22856512310645052</v>
      </c>
      <c r="AG85">
        <v>-0.41534243234407986</v>
      </c>
      <c r="AH85">
        <v>-0.18191477613068821</v>
      </c>
      <c r="AI85">
        <v>-0.22898152726558824</v>
      </c>
    </row>
    <row r="86" spans="1:35" x14ac:dyDescent="0.2">
      <c r="A86">
        <v>8</v>
      </c>
      <c r="B86">
        <v>85</v>
      </c>
      <c r="C86" s="25">
        <v>91.7</v>
      </c>
      <c r="D86" s="25">
        <v>83</v>
      </c>
      <c r="E86" s="25">
        <v>79</v>
      </c>
      <c r="F86">
        <v>-0.10858439734624338</v>
      </c>
      <c r="G86">
        <v>-0.1882165038972137</v>
      </c>
      <c r="H86">
        <v>7.9632106550970319E-2</v>
      </c>
      <c r="I86" t="s">
        <v>136</v>
      </c>
      <c r="J86" t="s">
        <v>32</v>
      </c>
      <c r="K86" t="s">
        <v>44</v>
      </c>
      <c r="L86" t="s">
        <v>258</v>
      </c>
      <c r="M86" s="26">
        <v>31.5</v>
      </c>
      <c r="N86" s="27">
        <v>14</v>
      </c>
      <c r="O86">
        <v>29.140476190476189</v>
      </c>
      <c r="P86">
        <v>12.357142857142858</v>
      </c>
      <c r="Q86">
        <v>0.6428571428571429</v>
      </c>
      <c r="R86">
        <v>2.6428571428571428</v>
      </c>
      <c r="S86">
        <v>7.5714285714285712</v>
      </c>
      <c r="T86">
        <v>1</v>
      </c>
      <c r="U86">
        <v>0.35714285714285715</v>
      </c>
      <c r="V86">
        <v>0.41221374045801529</v>
      </c>
      <c r="W86">
        <v>9.3571428571428577</v>
      </c>
      <c r="X86">
        <v>0.83582089552238803</v>
      </c>
      <c r="Y86">
        <v>4.7857142857142856</v>
      </c>
      <c r="Z86">
        <v>2.0714285714285716</v>
      </c>
      <c r="AA86">
        <v>-0.50147963933142115</v>
      </c>
      <c r="AB86">
        <v>-0.88712477763934738</v>
      </c>
      <c r="AC86">
        <v>-1.1611556273968886</v>
      </c>
      <c r="AD86">
        <v>1.9583651327933707</v>
      </c>
      <c r="AE86">
        <v>-1.3816883209070051E-2</v>
      </c>
      <c r="AF86">
        <v>-0.59357273339918648</v>
      </c>
      <c r="AG86">
        <v>-0.81100304068090545</v>
      </c>
      <c r="AH86">
        <v>0.43869374675883921</v>
      </c>
      <c r="AI86">
        <v>-0.12285471297031432</v>
      </c>
    </row>
    <row r="87" spans="1:35" x14ac:dyDescent="0.2">
      <c r="A87">
        <v>8</v>
      </c>
      <c r="B87">
        <v>86</v>
      </c>
      <c r="C87" s="25">
        <v>138.19999999999999</v>
      </c>
      <c r="D87" s="25">
        <v>147</v>
      </c>
      <c r="E87" s="25">
        <v>64</v>
      </c>
      <c r="F87">
        <v>-0.10998811174467638</v>
      </c>
      <c r="G87">
        <v>9.7940416767541227E-2</v>
      </c>
      <c r="H87">
        <v>-0.2079285285122176</v>
      </c>
      <c r="I87" t="s">
        <v>140</v>
      </c>
      <c r="J87" t="s">
        <v>32</v>
      </c>
      <c r="K87" t="s">
        <v>33</v>
      </c>
      <c r="L87" t="s">
        <v>259</v>
      </c>
      <c r="M87" s="26">
        <v>34.6</v>
      </c>
      <c r="N87" s="27">
        <v>18</v>
      </c>
      <c r="O87">
        <v>34.972222222222229</v>
      </c>
      <c r="P87">
        <v>9.7222222222222214</v>
      </c>
      <c r="Q87">
        <v>1.8888888888888888</v>
      </c>
      <c r="R87">
        <v>6.0555555555555554</v>
      </c>
      <c r="S87">
        <v>1.3333333333333333</v>
      </c>
      <c r="T87">
        <v>1.5</v>
      </c>
      <c r="U87">
        <v>0.5</v>
      </c>
      <c r="V87">
        <v>0.53278688524590168</v>
      </c>
      <c r="W87">
        <v>6.7777777777777777</v>
      </c>
      <c r="X87">
        <v>0.7857142857142857</v>
      </c>
      <c r="Y87">
        <v>0.77777777777777779</v>
      </c>
      <c r="Z87">
        <v>0.88888888888888884</v>
      </c>
      <c r="AA87">
        <v>-0.92946583324106402</v>
      </c>
      <c r="AB87">
        <v>0.31124929653335037</v>
      </c>
      <c r="AC87">
        <v>4.9124153614924858E-2</v>
      </c>
      <c r="AD87">
        <v>-0.90288098228189884</v>
      </c>
      <c r="AE87">
        <v>1.1302492918218756</v>
      </c>
      <c r="AF87">
        <v>-0.36793166521822246</v>
      </c>
      <c r="AG87">
        <v>0.579483154491232</v>
      </c>
      <c r="AH87">
        <v>-6.0261043441700142E-2</v>
      </c>
      <c r="AI87">
        <v>1.0718973786293737</v>
      </c>
    </row>
    <row r="88" spans="1:35" x14ac:dyDescent="0.2">
      <c r="A88">
        <v>8</v>
      </c>
      <c r="B88">
        <v>87</v>
      </c>
      <c r="C88" s="25">
        <v>113.5</v>
      </c>
      <c r="D88" s="25">
        <v>119</v>
      </c>
      <c r="E88" s="25">
        <v>77</v>
      </c>
      <c r="F88">
        <v>-0.11035651330323763</v>
      </c>
      <c r="G88">
        <v>3.6844099598370948E-2</v>
      </c>
      <c r="H88">
        <v>-0.14720061290160857</v>
      </c>
      <c r="I88" t="s">
        <v>166</v>
      </c>
      <c r="J88" t="s">
        <v>32</v>
      </c>
      <c r="K88" t="s">
        <v>86</v>
      </c>
      <c r="L88" t="s">
        <v>259</v>
      </c>
      <c r="M88" s="26">
        <v>34.799999999999997</v>
      </c>
      <c r="N88" s="27">
        <v>16</v>
      </c>
      <c r="O88">
        <v>26.420833333333338</v>
      </c>
      <c r="P88">
        <v>14.0625</v>
      </c>
      <c r="Q88">
        <v>1.25</v>
      </c>
      <c r="R88">
        <v>6.0625</v>
      </c>
      <c r="S88">
        <v>1.3125</v>
      </c>
      <c r="T88">
        <v>0.875</v>
      </c>
      <c r="U88">
        <v>0.8125</v>
      </c>
      <c r="V88">
        <v>0.48366013071895425</v>
      </c>
      <c r="W88">
        <v>9.5625</v>
      </c>
      <c r="X88">
        <v>0.87692307692307692</v>
      </c>
      <c r="Y88">
        <v>4.0625</v>
      </c>
      <c r="Z88">
        <v>1</v>
      </c>
      <c r="AA88">
        <v>-0.22448104470390784</v>
      </c>
      <c r="AB88">
        <v>-0.30320365232589913</v>
      </c>
      <c r="AC88">
        <v>5.1586932239076871E-2</v>
      </c>
      <c r="AD88">
        <v>-0.91243667064331435</v>
      </c>
      <c r="AE88">
        <v>-0.29983342696680648</v>
      </c>
      <c r="AF88">
        <v>0.12565817142763633</v>
      </c>
      <c r="AG88">
        <v>0.14445369666651836</v>
      </c>
      <c r="AH88">
        <v>0.7902140978505513</v>
      </c>
      <c r="AI88">
        <v>0.95963879284148357</v>
      </c>
    </row>
    <row r="89" spans="1:35" x14ac:dyDescent="0.2">
      <c r="A89">
        <v>8</v>
      </c>
      <c r="B89">
        <v>88</v>
      </c>
      <c r="C89" s="25">
        <v>0</v>
      </c>
      <c r="D89" s="25">
        <v>196</v>
      </c>
      <c r="E89" s="25">
        <v>48</v>
      </c>
      <c r="F89">
        <v>-0.13414329960161833</v>
      </c>
      <c r="G89">
        <v>-0.17920767704037022</v>
      </c>
      <c r="H89">
        <v>4.5064377438751885E-2</v>
      </c>
      <c r="I89" t="s">
        <v>179</v>
      </c>
      <c r="J89" t="s">
        <v>32</v>
      </c>
      <c r="K89" t="s">
        <v>59</v>
      </c>
      <c r="L89" t="s">
        <v>258</v>
      </c>
      <c r="M89" s="26">
        <v>28.4</v>
      </c>
      <c r="N89" s="27">
        <v>16</v>
      </c>
      <c r="O89">
        <v>28.366666666666664</v>
      </c>
      <c r="P89">
        <v>14.9375</v>
      </c>
      <c r="Q89">
        <v>1.4375</v>
      </c>
      <c r="R89">
        <v>4.6875</v>
      </c>
      <c r="S89">
        <v>2.8125</v>
      </c>
      <c r="T89">
        <v>0.75</v>
      </c>
      <c r="U89">
        <v>0.375</v>
      </c>
      <c r="V89">
        <v>0.40314136125654448</v>
      </c>
      <c r="W89">
        <v>11.9375</v>
      </c>
      <c r="X89">
        <v>0.89855072463768115</v>
      </c>
      <c r="Y89">
        <v>4.3125</v>
      </c>
      <c r="Z89">
        <v>1.4375</v>
      </c>
      <c r="AA89">
        <v>-8.2356111334817156E-2</v>
      </c>
      <c r="AB89">
        <v>-0.12287506950851067</v>
      </c>
      <c r="AC89">
        <v>-0.43604323534300843</v>
      </c>
      <c r="AD89">
        <v>-0.22442710862139839</v>
      </c>
      <c r="AE89">
        <v>-0.58584997072454292</v>
      </c>
      <c r="AF89">
        <v>-0.56536759987656593</v>
      </c>
      <c r="AG89">
        <v>-1.1914866074536696</v>
      </c>
      <c r="AH89">
        <v>1.0779159981975148</v>
      </c>
      <c r="AI89">
        <v>0.51762061130166614</v>
      </c>
    </row>
    <row r="90" spans="1:35" x14ac:dyDescent="0.2">
      <c r="A90">
        <v>8</v>
      </c>
      <c r="B90">
        <v>89</v>
      </c>
      <c r="C90" s="25">
        <v>137.5</v>
      </c>
      <c r="D90" s="25">
        <v>135</v>
      </c>
      <c r="E90" s="25">
        <v>64</v>
      </c>
      <c r="F90">
        <v>-0.14274218644537401</v>
      </c>
      <c r="G90">
        <v>2.4698587589167729E-3</v>
      </c>
      <c r="H90">
        <v>-0.14521204520429079</v>
      </c>
      <c r="I90" t="s">
        <v>191</v>
      </c>
      <c r="J90" t="s">
        <v>32</v>
      </c>
      <c r="K90" t="s">
        <v>64</v>
      </c>
      <c r="L90" t="s">
        <v>259</v>
      </c>
      <c r="M90" s="26">
        <v>27</v>
      </c>
      <c r="N90" s="27">
        <v>16</v>
      </c>
      <c r="O90">
        <v>27.567708333333332</v>
      </c>
      <c r="P90">
        <v>13.25</v>
      </c>
      <c r="Q90">
        <v>3.375</v>
      </c>
      <c r="R90">
        <v>4.5625</v>
      </c>
      <c r="S90">
        <v>1.8125</v>
      </c>
      <c r="T90">
        <v>0.5625</v>
      </c>
      <c r="U90">
        <v>0.5</v>
      </c>
      <c r="V90">
        <v>0.45454545454545453</v>
      </c>
      <c r="W90">
        <v>9.625</v>
      </c>
      <c r="X90">
        <v>0.8571428571428571</v>
      </c>
      <c r="Y90">
        <v>1.3125</v>
      </c>
      <c r="Z90">
        <v>0.6875</v>
      </c>
      <c r="AA90">
        <v>-0.35645419711806348</v>
      </c>
      <c r="AB90">
        <v>1.7405202862711699</v>
      </c>
      <c r="AC90">
        <v>-0.48037325057774344</v>
      </c>
      <c r="AD90">
        <v>-0.68310014996934232</v>
      </c>
      <c r="AE90">
        <v>-1.0148747863611476</v>
      </c>
      <c r="AF90">
        <v>-0.36793166521822246</v>
      </c>
      <c r="AG90">
        <v>-0.25394203142205568</v>
      </c>
      <c r="AH90">
        <v>0.16301845785573132</v>
      </c>
      <c r="AI90">
        <v>1.2753660653699246</v>
      </c>
    </row>
    <row r="91" spans="1:35" x14ac:dyDescent="0.2">
      <c r="A91">
        <v>8</v>
      </c>
      <c r="B91">
        <v>90</v>
      </c>
      <c r="C91" s="25">
        <v>68.599999999999994</v>
      </c>
      <c r="D91" s="25">
        <v>69</v>
      </c>
      <c r="E91" s="25">
        <v>90</v>
      </c>
      <c r="F91">
        <v>-0.14626415897157266</v>
      </c>
      <c r="G91">
        <v>0.11887836206469309</v>
      </c>
      <c r="H91">
        <v>-0.26514252103626573</v>
      </c>
      <c r="I91" t="s">
        <v>129</v>
      </c>
      <c r="J91" t="s">
        <v>32</v>
      </c>
      <c r="K91" t="s">
        <v>64</v>
      </c>
      <c r="L91" t="s">
        <v>45</v>
      </c>
      <c r="M91" s="26">
        <v>22.3</v>
      </c>
      <c r="N91" s="27">
        <v>16</v>
      </c>
      <c r="O91">
        <v>28.623958333333334</v>
      </c>
      <c r="P91">
        <v>14.8125</v>
      </c>
      <c r="Q91">
        <v>0.625</v>
      </c>
      <c r="R91">
        <v>8.75</v>
      </c>
      <c r="S91">
        <v>2.625</v>
      </c>
      <c r="T91">
        <v>0.5</v>
      </c>
      <c r="U91">
        <v>1.125</v>
      </c>
      <c r="V91">
        <v>0.57485029940119758</v>
      </c>
      <c r="W91">
        <v>10.4375</v>
      </c>
      <c r="X91">
        <v>0.77777777777777779</v>
      </c>
      <c r="Y91">
        <v>2.8125</v>
      </c>
      <c r="Z91">
        <v>1.375</v>
      </c>
      <c r="AA91">
        <v>-0.10265967324468725</v>
      </c>
      <c r="AB91">
        <v>-0.90429892838386061</v>
      </c>
      <c r="AC91">
        <v>1.00468225978588</v>
      </c>
      <c r="AD91">
        <v>-0.31042830387413789</v>
      </c>
      <c r="AE91">
        <v>-1.1578830582400157</v>
      </c>
      <c r="AF91">
        <v>0.61924800807349512</v>
      </c>
      <c r="AG91">
        <v>1.5129883055758919</v>
      </c>
      <c r="AH91">
        <v>-0.17250941691768226</v>
      </c>
      <c r="AI91">
        <v>0.58076606580735435</v>
      </c>
    </row>
    <row r="92" spans="1:35" x14ac:dyDescent="0.2">
      <c r="A92">
        <v>8</v>
      </c>
      <c r="B92">
        <v>91</v>
      </c>
      <c r="C92" s="25">
        <v>0</v>
      </c>
      <c r="D92" s="25">
        <v>244</v>
      </c>
      <c r="E92" s="25">
        <v>1</v>
      </c>
      <c r="F92">
        <v>-0.14675031104313033</v>
      </c>
      <c r="G92">
        <v>-0.31322768437840559</v>
      </c>
      <c r="H92">
        <v>0.16647737333527526</v>
      </c>
      <c r="I92" t="s">
        <v>153</v>
      </c>
      <c r="J92" t="s">
        <v>154</v>
      </c>
      <c r="K92" t="s">
        <v>44</v>
      </c>
      <c r="L92" t="s">
        <v>258</v>
      </c>
      <c r="M92" s="26">
        <v>28.4</v>
      </c>
      <c r="N92" s="27">
        <v>6</v>
      </c>
      <c r="O92">
        <v>22.163888888888888</v>
      </c>
      <c r="P92">
        <v>7.833333333333333</v>
      </c>
      <c r="Q92">
        <v>1.1666666666666667</v>
      </c>
      <c r="R92">
        <v>2.5</v>
      </c>
      <c r="S92">
        <v>4.5</v>
      </c>
      <c r="T92">
        <v>1.5</v>
      </c>
      <c r="U92">
        <v>0.5</v>
      </c>
      <c r="V92">
        <v>0.30232558139534882</v>
      </c>
      <c r="W92">
        <v>7.166666666666667</v>
      </c>
      <c r="X92">
        <v>0.875</v>
      </c>
      <c r="Y92">
        <v>2.6666666666666665</v>
      </c>
      <c r="Z92">
        <v>2</v>
      </c>
      <c r="AA92">
        <v>-1.2362752132124344</v>
      </c>
      <c r="AB92">
        <v>-0.38334968913362721</v>
      </c>
      <c r="AC92">
        <v>-1.2118185019508714</v>
      </c>
      <c r="AD92">
        <v>0.54958364865325704</v>
      </c>
      <c r="AE92">
        <v>1.1302492918218756</v>
      </c>
      <c r="AF92">
        <v>-0.36793166521822246</v>
      </c>
      <c r="AG92">
        <v>-1.7411085028542101</v>
      </c>
      <c r="AH92">
        <v>0.49228995173811052</v>
      </c>
      <c r="AI92">
        <v>-5.0688479249527622E-2</v>
      </c>
    </row>
    <row r="93" spans="1:35" x14ac:dyDescent="0.2">
      <c r="A93">
        <v>8</v>
      </c>
      <c r="B93">
        <v>92</v>
      </c>
      <c r="C93" s="25">
        <v>117.2</v>
      </c>
      <c r="D93" s="25">
        <v>106</v>
      </c>
      <c r="E93" s="25">
        <v>54</v>
      </c>
      <c r="F93">
        <v>-0.14803966568928401</v>
      </c>
      <c r="G93">
        <v>-0.15200816228967257</v>
      </c>
      <c r="H93">
        <v>3.9684966003885602E-3</v>
      </c>
      <c r="I93" t="s">
        <v>163</v>
      </c>
      <c r="J93" t="s">
        <v>32</v>
      </c>
      <c r="K93" t="s">
        <v>88</v>
      </c>
      <c r="L93" t="s">
        <v>258</v>
      </c>
      <c r="M93" s="26">
        <v>28.1</v>
      </c>
      <c r="N93" s="27">
        <v>19</v>
      </c>
      <c r="O93">
        <v>26.037719298245616</v>
      </c>
      <c r="P93">
        <v>9.2105263157894743</v>
      </c>
      <c r="Q93">
        <v>1.3157894736842106</v>
      </c>
      <c r="R93">
        <v>3.3684210526315788</v>
      </c>
      <c r="S93">
        <v>5.1052631578947372</v>
      </c>
      <c r="T93">
        <v>1.4736842105263157</v>
      </c>
      <c r="U93">
        <v>0.15789473684210525</v>
      </c>
      <c r="V93">
        <v>0.46153846153846156</v>
      </c>
      <c r="W93">
        <v>7.5263157894736841</v>
      </c>
      <c r="X93">
        <v>0.8571428571428571</v>
      </c>
      <c r="Y93">
        <v>1.1052631578947369</v>
      </c>
      <c r="Z93">
        <v>2.1578947368421053</v>
      </c>
      <c r="AA93">
        <v>-1.012579829363339</v>
      </c>
      <c r="AB93">
        <v>-0.2399304653724294</v>
      </c>
      <c r="AC93">
        <v>-0.90384155400429134</v>
      </c>
      <c r="AD93">
        <v>0.82720154210069685</v>
      </c>
      <c r="AE93">
        <v>1.0700352826097204</v>
      </c>
      <c r="AF93">
        <v>-0.90828264428316263</v>
      </c>
      <c r="AG93">
        <v>-0.12158196278132515</v>
      </c>
      <c r="AH93">
        <v>0.1311200084878173</v>
      </c>
      <c r="AI93">
        <v>-0.21021383800073995</v>
      </c>
    </row>
    <row r="94" spans="1:35" x14ac:dyDescent="0.2">
      <c r="A94">
        <v>8</v>
      </c>
      <c r="B94">
        <v>93</v>
      </c>
      <c r="C94" s="25">
        <v>43.5</v>
      </c>
      <c r="D94" s="25">
        <v>42</v>
      </c>
      <c r="E94" s="25">
        <v>98</v>
      </c>
      <c r="F94">
        <v>-0.15071870719125874</v>
      </c>
      <c r="G94">
        <v>-0.35503003384602966</v>
      </c>
      <c r="H94">
        <v>0.20431132665477092</v>
      </c>
      <c r="I94" t="s">
        <v>116</v>
      </c>
      <c r="J94" t="s">
        <v>32</v>
      </c>
      <c r="K94" t="s">
        <v>55</v>
      </c>
      <c r="L94" t="s">
        <v>259</v>
      </c>
      <c r="M94" s="26">
        <v>30.7</v>
      </c>
      <c r="N94" s="27">
        <v>6</v>
      </c>
      <c r="O94">
        <v>29.7</v>
      </c>
      <c r="P94">
        <v>20.166666666666668</v>
      </c>
      <c r="Q94">
        <v>1.6666666666666667</v>
      </c>
      <c r="R94">
        <v>5.333333333333333</v>
      </c>
      <c r="S94">
        <v>3.3333333333333335</v>
      </c>
      <c r="T94">
        <v>0.33333333333333331</v>
      </c>
      <c r="U94">
        <v>0.33333333333333331</v>
      </c>
      <c r="V94">
        <v>0.42391304347826086</v>
      </c>
      <c r="W94">
        <v>15.333333333333334</v>
      </c>
      <c r="X94">
        <v>0.82499999999999996</v>
      </c>
      <c r="Y94">
        <v>6.666666666666667</v>
      </c>
      <c r="Z94">
        <v>3</v>
      </c>
      <c r="AA94">
        <v>0.76700956189474867</v>
      </c>
      <c r="AB94">
        <v>9.7526531712741948E-2</v>
      </c>
      <c r="AC94">
        <v>-0.20700482329687755</v>
      </c>
      <c r="AD94">
        <v>1.4465100413989131E-2</v>
      </c>
      <c r="AE94">
        <v>-1.5392384499169978</v>
      </c>
      <c r="AF94">
        <v>-0.63117957809601377</v>
      </c>
      <c r="AG94">
        <v>-1.0792236029349167</v>
      </c>
      <c r="AH94">
        <v>0.44339070694959809</v>
      </c>
      <c r="AI94">
        <v>-1.0610157513405387</v>
      </c>
    </row>
    <row r="95" spans="1:35" x14ac:dyDescent="0.2">
      <c r="A95">
        <v>8</v>
      </c>
      <c r="B95">
        <v>94</v>
      </c>
      <c r="C95" s="25">
        <v>120.8</v>
      </c>
      <c r="D95" s="25">
        <v>109</v>
      </c>
      <c r="E95" s="25">
        <v>63</v>
      </c>
      <c r="F95">
        <v>-0.15686853178085225</v>
      </c>
      <c r="G95">
        <v>-0.20740006033205927</v>
      </c>
      <c r="H95">
        <v>5.0531528551207017E-2</v>
      </c>
      <c r="I95" t="s">
        <v>190</v>
      </c>
      <c r="J95" t="s">
        <v>32</v>
      </c>
      <c r="K95" t="s">
        <v>35</v>
      </c>
      <c r="L95" t="s">
        <v>258</v>
      </c>
      <c r="M95" s="26">
        <v>31.4</v>
      </c>
      <c r="N95" s="27">
        <v>17</v>
      </c>
      <c r="O95">
        <v>29.812745098039212</v>
      </c>
      <c r="P95">
        <v>7.3529411764705879</v>
      </c>
      <c r="Q95">
        <v>1.1764705882352942</v>
      </c>
      <c r="R95">
        <v>6.4117647058823533</v>
      </c>
      <c r="S95">
        <v>3.4117647058823528</v>
      </c>
      <c r="T95">
        <v>1.4705882352941178</v>
      </c>
      <c r="U95">
        <v>0.70588235294117652</v>
      </c>
      <c r="V95">
        <v>0.3671875</v>
      </c>
      <c r="W95">
        <v>7.5294117647058822</v>
      </c>
      <c r="X95">
        <v>0.57894736842105265</v>
      </c>
      <c r="Y95">
        <v>1.1176470588235294</v>
      </c>
      <c r="Z95">
        <v>1.588235294117647</v>
      </c>
      <c r="AA95">
        <v>-1.3143045883954643</v>
      </c>
      <c r="AB95">
        <v>-0.37392074362683569</v>
      </c>
      <c r="AC95">
        <v>0.17545021010083661</v>
      </c>
      <c r="AD95">
        <v>5.0439456598141467E-2</v>
      </c>
      <c r="AE95">
        <v>1.0629512815259379</v>
      </c>
      <c r="AF95">
        <v>-4.2743066957421305E-2</v>
      </c>
      <c r="AG95">
        <v>-1.1338494533105152</v>
      </c>
      <c r="AH95">
        <v>-0.65595227171116033</v>
      </c>
      <c r="AI95">
        <v>0.36532863278794764</v>
      </c>
    </row>
    <row r="96" spans="1:35" x14ac:dyDescent="0.2">
      <c r="A96">
        <v>8</v>
      </c>
      <c r="B96">
        <v>95</v>
      </c>
      <c r="C96" s="25">
        <v>44.3</v>
      </c>
      <c r="D96" s="25">
        <v>43</v>
      </c>
      <c r="E96" s="25">
        <v>96</v>
      </c>
      <c r="F96">
        <v>-0.1623425194958949</v>
      </c>
      <c r="G96">
        <v>-0.34038105050199075</v>
      </c>
      <c r="H96">
        <v>0.17803853100609585</v>
      </c>
      <c r="I96" t="s">
        <v>126</v>
      </c>
      <c r="J96" t="s">
        <v>32</v>
      </c>
      <c r="K96" t="s">
        <v>88</v>
      </c>
      <c r="L96" t="s">
        <v>259</v>
      </c>
      <c r="M96" s="26">
        <v>22.5</v>
      </c>
      <c r="N96" s="27">
        <v>19</v>
      </c>
      <c r="O96">
        <v>29.278947368421051</v>
      </c>
      <c r="P96">
        <v>13.263157894736842</v>
      </c>
      <c r="Q96">
        <v>1.5263157894736843</v>
      </c>
      <c r="R96">
        <v>6.9473684210526319</v>
      </c>
      <c r="S96">
        <v>1.736842105263158</v>
      </c>
      <c r="T96">
        <v>0.89473684210526316</v>
      </c>
      <c r="U96">
        <v>0.52631578947368418</v>
      </c>
      <c r="V96">
        <v>0.35348837209302325</v>
      </c>
      <c r="W96">
        <v>11.315789473684211</v>
      </c>
      <c r="X96">
        <v>0.81609195402298851</v>
      </c>
      <c r="Y96">
        <v>4.5789473684210522</v>
      </c>
      <c r="Z96">
        <v>1.9473684210526316</v>
      </c>
      <c r="AA96">
        <v>-0.35431698007491919</v>
      </c>
      <c r="AB96">
        <v>-3.7456267121326589E-2</v>
      </c>
      <c r="AC96">
        <v>0.36539677692706968</v>
      </c>
      <c r="AD96">
        <v>-0.71780238665027229</v>
      </c>
      <c r="AE96">
        <v>-0.25467292005769016</v>
      </c>
      <c r="AF96">
        <v>-0.32636620529015015</v>
      </c>
      <c r="AG96">
        <v>-1.9295184583808627</v>
      </c>
      <c r="AH96">
        <v>0.18882034579602439</v>
      </c>
      <c r="AI96">
        <v>2.4866403342097489E-3</v>
      </c>
    </row>
    <row r="97" spans="1:35" x14ac:dyDescent="0.2">
      <c r="A97">
        <v>8</v>
      </c>
      <c r="B97">
        <v>96</v>
      </c>
      <c r="C97" s="25">
        <v>137.4</v>
      </c>
      <c r="D97" s="25">
        <v>152</v>
      </c>
      <c r="E97" s="25">
        <v>45</v>
      </c>
      <c r="F97">
        <v>-0.16283576721399431</v>
      </c>
      <c r="G97">
        <v>-0.14493192958509749</v>
      </c>
      <c r="H97">
        <v>-1.7903837628896829E-2</v>
      </c>
      <c r="I97" t="s">
        <v>164</v>
      </c>
      <c r="J97" t="s">
        <v>32</v>
      </c>
      <c r="K97" t="s">
        <v>69</v>
      </c>
      <c r="L97" t="s">
        <v>259</v>
      </c>
      <c r="M97" s="26">
        <v>25.6</v>
      </c>
      <c r="N97" s="27">
        <v>17</v>
      </c>
      <c r="O97">
        <v>27.513725490196077</v>
      </c>
      <c r="P97">
        <v>10.705882352941176</v>
      </c>
      <c r="Q97">
        <v>1.8235294117647058</v>
      </c>
      <c r="R97">
        <v>6.9411764705882355</v>
      </c>
      <c r="S97">
        <v>2</v>
      </c>
      <c r="T97">
        <v>1.0588235294117647</v>
      </c>
      <c r="U97">
        <v>0.41176470588235292</v>
      </c>
      <c r="V97">
        <v>0.42405063291139239</v>
      </c>
      <c r="W97">
        <v>9.2941176470588243</v>
      </c>
      <c r="X97">
        <v>0.80952380952380953</v>
      </c>
      <c r="Y97">
        <v>1.2352941176470589</v>
      </c>
      <c r="Z97">
        <v>1.4705882352941178</v>
      </c>
      <c r="AA97">
        <v>-0.76969139834247846</v>
      </c>
      <c r="AB97">
        <v>0.24838965982140668</v>
      </c>
      <c r="AC97">
        <v>0.36320086285971437</v>
      </c>
      <c r="AD97">
        <v>-0.5970989547166029</v>
      </c>
      <c r="AE97">
        <v>0.12077913738280593</v>
      </c>
      <c r="AF97">
        <v>-0.50729820732999431</v>
      </c>
      <c r="AG97">
        <v>-0.64872766056657194</v>
      </c>
      <c r="AH97">
        <v>1.8685298271884831E-3</v>
      </c>
      <c r="AI97">
        <v>0.48419066479865464</v>
      </c>
    </row>
    <row r="98" spans="1:35" x14ac:dyDescent="0.2">
      <c r="A98">
        <v>9</v>
      </c>
      <c r="B98">
        <v>97</v>
      </c>
      <c r="C98" s="25">
        <v>130.5</v>
      </c>
      <c r="D98" s="25">
        <v>137</v>
      </c>
      <c r="E98" s="25">
        <v>71</v>
      </c>
      <c r="F98">
        <v>-0.17507430906721808</v>
      </c>
      <c r="G98">
        <v>-0.20860818384190719</v>
      </c>
      <c r="H98">
        <v>3.353387477468911E-2</v>
      </c>
      <c r="I98" t="s">
        <v>139</v>
      </c>
      <c r="J98" t="s">
        <v>32</v>
      </c>
      <c r="K98" t="s">
        <v>55</v>
      </c>
      <c r="L98" t="s">
        <v>258</v>
      </c>
      <c r="M98" s="26">
        <v>31.1</v>
      </c>
      <c r="N98" s="27">
        <v>13</v>
      </c>
      <c r="O98">
        <v>23.791025641025637</v>
      </c>
      <c r="P98">
        <v>16.23076923076923</v>
      </c>
      <c r="Q98">
        <v>0.69230769230769229</v>
      </c>
      <c r="R98">
        <v>1.8461538461538463</v>
      </c>
      <c r="S98">
        <v>5.384615384615385</v>
      </c>
      <c r="T98">
        <v>0.84615384615384615</v>
      </c>
      <c r="U98">
        <v>0.46153846153846156</v>
      </c>
      <c r="V98">
        <v>0.4911242603550296</v>
      </c>
      <c r="W98">
        <v>13</v>
      </c>
      <c r="X98">
        <v>0.9</v>
      </c>
      <c r="Y98">
        <v>3.0769230769230771</v>
      </c>
      <c r="Z98">
        <v>2.9230769230769229</v>
      </c>
      <c r="AA98">
        <v>0.12770766380960794</v>
      </c>
      <c r="AB98">
        <v>-0.83956559096223393</v>
      </c>
      <c r="AC98">
        <v>-1.4436985816402548</v>
      </c>
      <c r="AD98">
        <v>0.9553328775379768</v>
      </c>
      <c r="AE98">
        <v>-0.36583724475705337</v>
      </c>
      <c r="AF98">
        <v>-0.4286811835746358</v>
      </c>
      <c r="AG98">
        <v>0.33134477776536142</v>
      </c>
      <c r="AH98">
        <v>0.76922189611606617</v>
      </c>
      <c r="AI98">
        <v>-0.98329826887199923</v>
      </c>
    </row>
    <row r="99" spans="1:35" x14ac:dyDescent="0.2">
      <c r="A99">
        <v>9</v>
      </c>
      <c r="B99">
        <v>98</v>
      </c>
      <c r="C99" s="25">
        <v>30.7</v>
      </c>
      <c r="D99" s="25">
        <v>26</v>
      </c>
      <c r="E99" s="25">
        <v>95</v>
      </c>
      <c r="F99">
        <v>-0.18973163618991526</v>
      </c>
      <c r="G99">
        <v>-0.48834028726182133</v>
      </c>
      <c r="H99">
        <v>0.29860865107190604</v>
      </c>
      <c r="I99" t="s">
        <v>155</v>
      </c>
      <c r="J99" t="s">
        <v>1672</v>
      </c>
      <c r="K99" t="s">
        <v>119</v>
      </c>
      <c r="L99" t="s">
        <v>258</v>
      </c>
      <c r="M99" s="26">
        <v>21.9</v>
      </c>
      <c r="N99" s="27">
        <v>9</v>
      </c>
      <c r="O99">
        <v>32.053703703703704</v>
      </c>
      <c r="P99">
        <v>18.222222222222221</v>
      </c>
      <c r="Q99">
        <v>1.1111111111111112</v>
      </c>
      <c r="R99">
        <v>4</v>
      </c>
      <c r="S99">
        <v>7</v>
      </c>
      <c r="T99">
        <v>0.77777777777777779</v>
      </c>
      <c r="U99">
        <v>0.55555555555555558</v>
      </c>
      <c r="V99">
        <v>0.4296875</v>
      </c>
      <c r="W99">
        <v>14.222222222222221</v>
      </c>
      <c r="X99">
        <v>0.70967741935483875</v>
      </c>
      <c r="Y99">
        <v>6.8888888888888893</v>
      </c>
      <c r="Z99">
        <v>4.1111111111111107</v>
      </c>
      <c r="AA99">
        <v>0.45117637663010246</v>
      </c>
      <c r="AB99">
        <v>-0.43678038033877942</v>
      </c>
      <c r="AC99">
        <v>-0.67985831913405104</v>
      </c>
      <c r="AD99">
        <v>1.6962662520231169</v>
      </c>
      <c r="AE99">
        <v>-0.52229073877837917</v>
      </c>
      <c r="AF99">
        <v>-0.28018236092562532</v>
      </c>
      <c r="AG99">
        <v>-0.88333952280754657</v>
      </c>
      <c r="AH99">
        <v>-1.5564522828057912</v>
      </c>
      <c r="AI99">
        <v>-2.1836016092194392</v>
      </c>
    </row>
    <row r="100" spans="1:35" x14ac:dyDescent="0.2">
      <c r="A100">
        <v>9</v>
      </c>
      <c r="B100">
        <v>99</v>
      </c>
      <c r="C100" s="25">
        <v>129.30000000000001</v>
      </c>
      <c r="D100" s="25">
        <v>214</v>
      </c>
      <c r="E100" s="25">
        <v>84</v>
      </c>
      <c r="F100">
        <v>-0.1897942522359892</v>
      </c>
      <c r="G100">
        <v>-1.1984447653464755E-2</v>
      </c>
      <c r="H100">
        <v>-0.17780980458252443</v>
      </c>
      <c r="I100" t="s">
        <v>145</v>
      </c>
      <c r="J100" t="s">
        <v>32</v>
      </c>
      <c r="K100" t="s">
        <v>66</v>
      </c>
      <c r="L100" t="s">
        <v>45</v>
      </c>
      <c r="M100" s="26">
        <v>28.7</v>
      </c>
      <c r="N100" s="27">
        <v>17</v>
      </c>
      <c r="O100">
        <v>31.536274509803921</v>
      </c>
      <c r="P100">
        <v>14.294117647058824</v>
      </c>
      <c r="Q100">
        <v>0.17647058823529413</v>
      </c>
      <c r="R100">
        <v>10.176470588235293</v>
      </c>
      <c r="S100">
        <v>2.2941176470588234</v>
      </c>
      <c r="T100">
        <v>0.82352941176470584</v>
      </c>
      <c r="U100">
        <v>1.2941176470588236</v>
      </c>
      <c r="V100">
        <v>0.52577319587628868</v>
      </c>
      <c r="W100">
        <v>11.411764705882353</v>
      </c>
      <c r="X100">
        <v>0.6428571428571429</v>
      </c>
      <c r="Y100">
        <v>3.2941176470588234</v>
      </c>
      <c r="Z100">
        <v>1.588235294117647</v>
      </c>
      <c r="AA100">
        <v>-0.18685973881208959</v>
      </c>
      <c r="AB100">
        <v>-1.335673185319574</v>
      </c>
      <c r="AC100">
        <v>1.5105659630528558</v>
      </c>
      <c r="AD100">
        <v>-0.46219511902603116</v>
      </c>
      <c r="AE100">
        <v>-0.41760494498469802</v>
      </c>
      <c r="AF100">
        <v>0.88636721378772465</v>
      </c>
      <c r="AG100">
        <v>0.85537110398279392</v>
      </c>
      <c r="AH100">
        <v>-1.323159954350112</v>
      </c>
      <c r="AI100">
        <v>0.36532863278794764</v>
      </c>
    </row>
    <row r="101" spans="1:35" x14ac:dyDescent="0.2">
      <c r="A101">
        <v>9</v>
      </c>
      <c r="B101">
        <v>100</v>
      </c>
      <c r="C101" s="25">
        <v>139.9</v>
      </c>
      <c r="D101" s="25">
        <v>161</v>
      </c>
      <c r="E101" s="25">
        <v>55</v>
      </c>
      <c r="F101">
        <v>-0.19255612247823212</v>
      </c>
      <c r="G101">
        <v>-0.28843759408054498</v>
      </c>
      <c r="H101">
        <v>9.5881471602312862E-2</v>
      </c>
      <c r="I101" t="s">
        <v>146</v>
      </c>
      <c r="J101" t="s">
        <v>32</v>
      </c>
      <c r="K101" t="s">
        <v>47</v>
      </c>
      <c r="L101" t="s">
        <v>259</v>
      </c>
      <c r="M101" s="26">
        <v>25.3</v>
      </c>
      <c r="N101" s="27">
        <v>18</v>
      </c>
      <c r="O101">
        <v>29.993518518518524</v>
      </c>
      <c r="P101">
        <v>13.055555555555555</v>
      </c>
      <c r="Q101">
        <v>2.7222222222222223</v>
      </c>
      <c r="R101">
        <v>6.0555555555555554</v>
      </c>
      <c r="S101">
        <v>1.7777777777777777</v>
      </c>
      <c r="T101">
        <v>0.83333333333333337</v>
      </c>
      <c r="U101">
        <v>0.27777777777777779</v>
      </c>
      <c r="V101">
        <v>0.40975609756097559</v>
      </c>
      <c r="W101">
        <v>11.388888888888889</v>
      </c>
      <c r="X101">
        <v>0.72</v>
      </c>
      <c r="Y101">
        <v>1.3888888888888888</v>
      </c>
      <c r="Z101">
        <v>2.1666666666666665</v>
      </c>
      <c r="AA101">
        <v>-0.3880375156445281</v>
      </c>
      <c r="AB101">
        <v>1.1127096646106325</v>
      </c>
      <c r="AC101">
        <v>4.9124153614924858E-2</v>
      </c>
      <c r="AD101">
        <v>-0.69902629723836818</v>
      </c>
      <c r="AE101">
        <v>-0.39517227488605183</v>
      </c>
      <c r="AF101">
        <v>-0.71892888238861086</v>
      </c>
      <c r="AG101">
        <v>-1.0289691314459175</v>
      </c>
      <c r="AH101">
        <v>-0.30856170541562311</v>
      </c>
      <c r="AI101">
        <v>-0.21907635793136265</v>
      </c>
    </row>
    <row r="102" spans="1:35" x14ac:dyDescent="0.2">
      <c r="A102">
        <v>9</v>
      </c>
      <c r="B102">
        <v>101</v>
      </c>
      <c r="C102" s="25">
        <v>138</v>
      </c>
      <c r="D102" s="25">
        <v>149</v>
      </c>
      <c r="E102" s="25">
        <v>71</v>
      </c>
      <c r="F102">
        <v>-0.19348877263153955</v>
      </c>
      <c r="G102">
        <v>2.6655739209369922E-2</v>
      </c>
      <c r="H102">
        <v>-0.22014451184090947</v>
      </c>
      <c r="I102" t="s">
        <v>143</v>
      </c>
      <c r="J102" t="s">
        <v>32</v>
      </c>
      <c r="K102" t="s">
        <v>62</v>
      </c>
      <c r="L102" t="s">
        <v>259</v>
      </c>
      <c r="M102" s="26">
        <v>22.4</v>
      </c>
      <c r="N102" s="27">
        <v>16</v>
      </c>
      <c r="O102">
        <v>29.721874999999997</v>
      </c>
      <c r="P102">
        <v>11.875</v>
      </c>
      <c r="Q102">
        <v>1.9375</v>
      </c>
      <c r="R102">
        <v>5.5625</v>
      </c>
      <c r="S102">
        <v>1.5</v>
      </c>
      <c r="T102">
        <v>1.0625</v>
      </c>
      <c r="U102">
        <v>0.9375</v>
      </c>
      <c r="V102">
        <v>0.53956834532374098</v>
      </c>
      <c r="W102">
        <v>8.6875</v>
      </c>
      <c r="X102">
        <v>0.5625</v>
      </c>
      <c r="Y102">
        <v>1</v>
      </c>
      <c r="Z102">
        <v>1.1875</v>
      </c>
      <c r="AA102">
        <v>-0.57979337812663445</v>
      </c>
      <c r="AB102">
        <v>0.35800115133785854</v>
      </c>
      <c r="AC102">
        <v>-0.12573312869986325</v>
      </c>
      <c r="AD102">
        <v>-0.82643547539057483</v>
      </c>
      <c r="AE102">
        <v>0.12919138866979815</v>
      </c>
      <c r="AF102">
        <v>0.32309410608597983</v>
      </c>
      <c r="AG102">
        <v>0.82412063198068719</v>
      </c>
      <c r="AH102">
        <v>-0.63274607229734081</v>
      </c>
      <c r="AI102">
        <v>0.77020242932441896</v>
      </c>
    </row>
    <row r="103" spans="1:35" x14ac:dyDescent="0.2">
      <c r="A103">
        <v>9</v>
      </c>
      <c r="B103">
        <v>102</v>
      </c>
      <c r="C103" s="25">
        <v>88</v>
      </c>
      <c r="D103" s="25">
        <v>84</v>
      </c>
      <c r="E103" s="25">
        <v>81</v>
      </c>
      <c r="F103">
        <v>-0.20125586078483723</v>
      </c>
      <c r="G103">
        <v>-0.20459324146746022</v>
      </c>
      <c r="H103">
        <v>3.3373806826229868E-3</v>
      </c>
      <c r="I103" t="s">
        <v>141</v>
      </c>
      <c r="J103" t="s">
        <v>32</v>
      </c>
      <c r="K103" t="s">
        <v>113</v>
      </c>
      <c r="L103" t="s">
        <v>258</v>
      </c>
      <c r="M103" s="26">
        <v>23.2</v>
      </c>
      <c r="N103" s="27">
        <v>16</v>
      </c>
      <c r="O103">
        <v>22.521874999999998</v>
      </c>
      <c r="P103">
        <v>10.25</v>
      </c>
      <c r="Q103">
        <v>0.25</v>
      </c>
      <c r="R103">
        <v>6.5</v>
      </c>
      <c r="S103">
        <v>4.125</v>
      </c>
      <c r="T103">
        <v>1.4375</v>
      </c>
      <c r="U103">
        <v>0.3125</v>
      </c>
      <c r="V103">
        <v>0.47794117647058826</v>
      </c>
      <c r="W103">
        <v>8.5</v>
      </c>
      <c r="X103">
        <v>0.76923076923076927</v>
      </c>
      <c r="Y103">
        <v>2.4375</v>
      </c>
      <c r="Z103">
        <v>2.4375</v>
      </c>
      <c r="AA103">
        <v>-0.84373968295494572</v>
      </c>
      <c r="AB103">
        <v>-1.2649560940186375</v>
      </c>
      <c r="AC103">
        <v>0.20674198556064946</v>
      </c>
      <c r="AD103">
        <v>0.37758125814777799</v>
      </c>
      <c r="AE103">
        <v>0.98724101994300739</v>
      </c>
      <c r="AF103">
        <v>-0.66408556720573775</v>
      </c>
      <c r="AG103">
        <v>6.0158513076063576E-2</v>
      </c>
      <c r="AH103">
        <v>-0.20757394496597445</v>
      </c>
      <c r="AI103">
        <v>-0.492706660789345</v>
      </c>
    </row>
    <row r="104" spans="1:35" x14ac:dyDescent="0.2">
      <c r="A104">
        <v>9</v>
      </c>
      <c r="B104">
        <v>103</v>
      </c>
      <c r="C104" s="25">
        <v>143.69999999999999</v>
      </c>
      <c r="D104" s="25">
        <v>168</v>
      </c>
      <c r="E104" s="25">
        <v>38</v>
      </c>
      <c r="F104">
        <v>-0.21006633104948902</v>
      </c>
      <c r="G104">
        <v>-0.18581567989755937</v>
      </c>
      <c r="H104">
        <v>-2.4250651151929647E-2</v>
      </c>
      <c r="I104" t="s">
        <v>162</v>
      </c>
      <c r="J104" t="s">
        <v>32</v>
      </c>
      <c r="K104" t="s">
        <v>152</v>
      </c>
      <c r="L104" t="s">
        <v>259</v>
      </c>
      <c r="M104" s="26">
        <v>29.4</v>
      </c>
      <c r="N104" s="27">
        <v>17</v>
      </c>
      <c r="O104">
        <v>30.955882352941178</v>
      </c>
      <c r="P104">
        <v>11.058823529411764</v>
      </c>
      <c r="Q104">
        <v>2.3529411764705883</v>
      </c>
      <c r="R104">
        <v>5.7647058823529411</v>
      </c>
      <c r="S104">
        <v>2.7647058823529411</v>
      </c>
      <c r="T104">
        <v>0.94117647058823528</v>
      </c>
      <c r="U104">
        <v>0.41176470588235292</v>
      </c>
      <c r="V104">
        <v>0.42281879194630873</v>
      </c>
      <c r="W104">
        <v>8.764705882352942</v>
      </c>
      <c r="X104">
        <v>0.6875</v>
      </c>
      <c r="Y104">
        <v>1.8823529411764706</v>
      </c>
      <c r="Z104">
        <v>1.5294117647058822</v>
      </c>
      <c r="AA104">
        <v>-0.71236369412637457</v>
      </c>
      <c r="AB104">
        <v>0.75755271718815065</v>
      </c>
      <c r="AC104">
        <v>-5.4022809937791891E-2</v>
      </c>
      <c r="AD104">
        <v>-0.24634898192111634</v>
      </c>
      <c r="AE104">
        <v>-0.14841290380094604</v>
      </c>
      <c r="AF104">
        <v>-0.50729820732999431</v>
      </c>
      <c r="AG104">
        <v>-0.62663645052491235</v>
      </c>
      <c r="AH104">
        <v>-0.55957043741835055</v>
      </c>
      <c r="AI104">
        <v>0.42475964879330125</v>
      </c>
    </row>
    <row r="105" spans="1:35" x14ac:dyDescent="0.2">
      <c r="A105">
        <v>9</v>
      </c>
      <c r="B105">
        <v>104</v>
      </c>
      <c r="C105" s="25">
        <v>110.1</v>
      </c>
      <c r="D105" s="25">
        <v>108</v>
      </c>
      <c r="E105" s="25">
        <v>72</v>
      </c>
      <c r="F105">
        <v>-0.21436513123671164</v>
      </c>
      <c r="G105">
        <v>-0.15488880020371967</v>
      </c>
      <c r="H105">
        <v>-5.9476331032991964E-2</v>
      </c>
      <c r="I105" t="s">
        <v>205</v>
      </c>
      <c r="J105" t="s">
        <v>32</v>
      </c>
      <c r="K105" t="s">
        <v>73</v>
      </c>
      <c r="L105" t="s">
        <v>258</v>
      </c>
      <c r="M105" s="26">
        <v>35.4</v>
      </c>
      <c r="N105" s="27">
        <v>17</v>
      </c>
      <c r="O105">
        <v>28.177450980392155</v>
      </c>
      <c r="P105">
        <v>15.294117647058824</v>
      </c>
      <c r="Q105">
        <v>3.4705882352941178</v>
      </c>
      <c r="R105">
        <v>2.9411764705882355</v>
      </c>
      <c r="S105">
        <v>1.8823529411764706</v>
      </c>
      <c r="T105">
        <v>0.47058823529411764</v>
      </c>
      <c r="U105">
        <v>0.29411764705882354</v>
      </c>
      <c r="V105">
        <v>0.4438202247191011</v>
      </c>
      <c r="W105">
        <v>10.470588235294118</v>
      </c>
      <c r="X105">
        <v>0.84313725490196079</v>
      </c>
      <c r="Y105">
        <v>3</v>
      </c>
      <c r="Z105">
        <v>1.411764705882353</v>
      </c>
      <c r="AA105">
        <v>-2.4431243533128824E-2</v>
      </c>
      <c r="AB105">
        <v>1.8324525049623877</v>
      </c>
      <c r="AC105">
        <v>-1.0553596246518064</v>
      </c>
      <c r="AD105">
        <v>-0.65106048899283153</v>
      </c>
      <c r="AE105">
        <v>-1.2251810685359537</v>
      </c>
      <c r="AF105">
        <v>-0.69312026347902345</v>
      </c>
      <c r="AG105">
        <v>-0.43706496398050393</v>
      </c>
      <c r="AH105">
        <v>0.31614426557337477</v>
      </c>
      <c r="AI105">
        <v>0.5436216808040083</v>
      </c>
    </row>
    <row r="106" spans="1:35" x14ac:dyDescent="0.2">
      <c r="A106">
        <v>9</v>
      </c>
      <c r="B106">
        <v>105</v>
      </c>
      <c r="C106" s="25">
        <v>0</v>
      </c>
      <c r="D106" s="25">
        <v>185</v>
      </c>
      <c r="E106" s="25">
        <v>44</v>
      </c>
      <c r="F106">
        <v>-0.22154611053568488</v>
      </c>
      <c r="G106">
        <v>-0.11118515088611354</v>
      </c>
      <c r="H106">
        <v>-0.11036095964957134</v>
      </c>
      <c r="I106" t="s">
        <v>171</v>
      </c>
      <c r="J106" t="s">
        <v>32</v>
      </c>
      <c r="K106" t="s">
        <v>119</v>
      </c>
      <c r="L106" t="s">
        <v>259</v>
      </c>
      <c r="M106" s="26">
        <v>31.6</v>
      </c>
      <c r="N106" s="27">
        <v>17</v>
      </c>
      <c r="O106">
        <v>26.065686274509801</v>
      </c>
      <c r="P106">
        <v>10.117647058823529</v>
      </c>
      <c r="Q106">
        <v>1.7058823529411764</v>
      </c>
      <c r="R106">
        <v>6.3529411764705879</v>
      </c>
      <c r="S106">
        <v>2.3529411764705883</v>
      </c>
      <c r="T106">
        <v>0.94117647058823528</v>
      </c>
      <c r="U106">
        <v>0.41176470588235292</v>
      </c>
      <c r="V106">
        <v>0.47857142857142859</v>
      </c>
      <c r="W106">
        <v>8.235294117647058</v>
      </c>
      <c r="X106">
        <v>0.9</v>
      </c>
      <c r="Y106">
        <v>0.58823529411764708</v>
      </c>
      <c r="Z106">
        <v>1.4705882352941178</v>
      </c>
      <c r="AA106">
        <v>-0.86523757203598473</v>
      </c>
      <c r="AB106">
        <v>0.13524231373990803</v>
      </c>
      <c r="AC106">
        <v>0.15458902646096107</v>
      </c>
      <c r="AD106">
        <v>-0.43521435188791674</v>
      </c>
      <c r="AE106">
        <v>-0.14841290380094604</v>
      </c>
      <c r="AF106">
        <v>-0.50729820732999431</v>
      </c>
      <c r="AG106">
        <v>6.5965750976117551E-2</v>
      </c>
      <c r="AH106">
        <v>0.11550892110417856</v>
      </c>
      <c r="AI106">
        <v>0.48419066479865464</v>
      </c>
    </row>
    <row r="107" spans="1:35" x14ac:dyDescent="0.2">
      <c r="A107">
        <v>9</v>
      </c>
      <c r="B107">
        <v>106</v>
      </c>
      <c r="C107" s="25">
        <v>117</v>
      </c>
      <c r="D107" s="25">
        <v>105</v>
      </c>
      <c r="E107" s="25">
        <v>60</v>
      </c>
      <c r="F107">
        <v>-0.24843378627847698</v>
      </c>
      <c r="G107">
        <v>-0.49840986133225257</v>
      </c>
      <c r="H107">
        <v>0.24997607505377559</v>
      </c>
      <c r="I107" t="s">
        <v>170</v>
      </c>
      <c r="J107" t="s">
        <v>32</v>
      </c>
      <c r="K107" t="s">
        <v>53</v>
      </c>
      <c r="L107" t="s">
        <v>259</v>
      </c>
      <c r="M107" s="26">
        <v>23.7</v>
      </c>
      <c r="N107" s="27">
        <v>6</v>
      </c>
      <c r="O107">
        <v>35.830555555555556</v>
      </c>
      <c r="P107">
        <v>13.166666666666666</v>
      </c>
      <c r="Q107">
        <v>0.5</v>
      </c>
      <c r="R107">
        <v>7.833333333333333</v>
      </c>
      <c r="S107">
        <v>4.5</v>
      </c>
      <c r="T107">
        <v>1</v>
      </c>
      <c r="U107">
        <v>0.5</v>
      </c>
      <c r="V107">
        <v>0.37804878048780488</v>
      </c>
      <c r="W107">
        <v>13.666666666666666</v>
      </c>
      <c r="X107">
        <v>0.66666666666666663</v>
      </c>
      <c r="Y107">
        <v>3.5</v>
      </c>
      <c r="Z107">
        <v>2.8333333333333335</v>
      </c>
      <c r="AA107">
        <v>-0.36998990505797696</v>
      </c>
      <c r="AB107">
        <v>-1.024517983595453</v>
      </c>
      <c r="AC107">
        <v>0.679595481397823</v>
      </c>
      <c r="AD107">
        <v>0.54958364865325704</v>
      </c>
      <c r="AE107">
        <v>-1.3816883209070051E-2</v>
      </c>
      <c r="AF107">
        <v>-0.36793166521822246</v>
      </c>
      <c r="AG107">
        <v>-1.8540243753822307</v>
      </c>
      <c r="AH107">
        <v>-1.1919591969196965</v>
      </c>
      <c r="AI107">
        <v>-0.89262787265870369</v>
      </c>
    </row>
    <row r="108" spans="1:35" x14ac:dyDescent="0.2">
      <c r="A108">
        <v>9</v>
      </c>
      <c r="B108">
        <v>107</v>
      </c>
      <c r="C108" s="25">
        <v>81.400000000000006</v>
      </c>
      <c r="D108" s="25">
        <v>91</v>
      </c>
      <c r="E108" s="25">
        <v>92</v>
      </c>
      <c r="F108">
        <v>-0.2623863055164592</v>
      </c>
      <c r="G108">
        <v>4.7967592871975467E-2</v>
      </c>
      <c r="H108">
        <v>-0.31035389838843463</v>
      </c>
      <c r="I108" t="s">
        <v>196</v>
      </c>
      <c r="J108" t="s">
        <v>32</v>
      </c>
      <c r="K108" t="s">
        <v>35</v>
      </c>
      <c r="L108" t="s">
        <v>259</v>
      </c>
      <c r="M108" s="26">
        <v>25.8</v>
      </c>
      <c r="N108" s="27">
        <v>19</v>
      </c>
      <c r="O108">
        <v>30.094736842105267</v>
      </c>
      <c r="P108">
        <v>18.894736842105264</v>
      </c>
      <c r="Q108">
        <v>0</v>
      </c>
      <c r="R108">
        <v>7.6315789473684212</v>
      </c>
      <c r="S108">
        <v>2.4210526315789473</v>
      </c>
      <c r="T108">
        <v>0.89473684210526316</v>
      </c>
      <c r="U108">
        <v>1.263157894736842</v>
      </c>
      <c r="V108">
        <v>0.59362549800796816</v>
      </c>
      <c r="W108">
        <v>13.210526315789474</v>
      </c>
      <c r="X108">
        <v>0.66304347826086951</v>
      </c>
      <c r="Y108">
        <v>4.8421052631578947</v>
      </c>
      <c r="Z108">
        <v>1.9473684210526316</v>
      </c>
      <c r="AA108">
        <v>0.56041191439080729</v>
      </c>
      <c r="AB108">
        <v>-1.505394204441822</v>
      </c>
      <c r="AC108">
        <v>0.60804528136982983</v>
      </c>
      <c r="AD108">
        <v>-0.40397346362273173</v>
      </c>
      <c r="AE108">
        <v>-0.25467292005769016</v>
      </c>
      <c r="AF108">
        <v>0.8374666726958746</v>
      </c>
      <c r="AG108">
        <v>2.265925834128784</v>
      </c>
      <c r="AH108">
        <v>-1.6785874189494825</v>
      </c>
      <c r="AI108">
        <v>2.4866403342097489E-3</v>
      </c>
    </row>
    <row r="109" spans="1:35" x14ac:dyDescent="0.2">
      <c r="A109">
        <v>9</v>
      </c>
      <c r="B109">
        <v>108</v>
      </c>
      <c r="C109" s="25">
        <v>126.2</v>
      </c>
      <c r="D109" s="25">
        <v>121</v>
      </c>
      <c r="E109" s="25">
        <v>73</v>
      </c>
      <c r="F109">
        <v>-0.26847516886176975</v>
      </c>
      <c r="G109">
        <v>-9.3095544879513839E-2</v>
      </c>
      <c r="H109">
        <v>-0.17537962398225593</v>
      </c>
      <c r="I109" t="s">
        <v>167</v>
      </c>
      <c r="J109" t="s">
        <v>32</v>
      </c>
      <c r="K109" t="s">
        <v>119</v>
      </c>
      <c r="L109" t="s">
        <v>259</v>
      </c>
      <c r="M109" s="26">
        <v>27.5</v>
      </c>
      <c r="N109" s="27">
        <v>17</v>
      </c>
      <c r="O109">
        <v>34.448039215686272</v>
      </c>
      <c r="P109">
        <v>15.941176470588236</v>
      </c>
      <c r="Q109">
        <v>1.588235294117647</v>
      </c>
      <c r="R109">
        <v>5</v>
      </c>
      <c r="S109">
        <v>2.1176470588235294</v>
      </c>
      <c r="T109">
        <v>0.94117647058823528</v>
      </c>
      <c r="U109">
        <v>0.23529411764705882</v>
      </c>
      <c r="V109">
        <v>0.49732620320855614</v>
      </c>
      <c r="W109">
        <v>11</v>
      </c>
      <c r="X109">
        <v>0.78378378378378377</v>
      </c>
      <c r="Y109">
        <v>4.3529411764705879</v>
      </c>
      <c r="Z109">
        <v>1.2941176470588236</v>
      </c>
      <c r="AA109">
        <v>8.0669547529728061E-2</v>
      </c>
      <c r="AB109">
        <v>2.2094967658409365E-2</v>
      </c>
      <c r="AC109">
        <v>-0.32521819725617085</v>
      </c>
      <c r="AD109">
        <v>-0.54313742044037416</v>
      </c>
      <c r="AE109">
        <v>-0.14841290380094604</v>
      </c>
      <c r="AF109">
        <v>-0.78603129155353813</v>
      </c>
      <c r="AG109">
        <v>0.37898256530204816</v>
      </c>
      <c r="AH109">
        <v>-0.17929088416949643</v>
      </c>
      <c r="AI109">
        <v>0.66248371281471552</v>
      </c>
    </row>
    <row r="110" spans="1:35" x14ac:dyDescent="0.2">
      <c r="A110">
        <v>10</v>
      </c>
      <c r="B110">
        <v>109</v>
      </c>
      <c r="C110" s="25">
        <v>39.5</v>
      </c>
      <c r="D110" s="25">
        <v>34</v>
      </c>
      <c r="E110" s="25">
        <v>95</v>
      </c>
      <c r="F110">
        <v>-0.2715329028832581</v>
      </c>
      <c r="G110">
        <v>-0.21123579200653811</v>
      </c>
      <c r="H110">
        <v>-6.0297110876719989E-2</v>
      </c>
      <c r="I110" t="s">
        <v>176</v>
      </c>
      <c r="J110" t="s">
        <v>32</v>
      </c>
      <c r="K110" t="s">
        <v>152</v>
      </c>
      <c r="L110" t="s">
        <v>259</v>
      </c>
      <c r="M110" s="26">
        <v>20.2</v>
      </c>
      <c r="N110" s="27">
        <v>16</v>
      </c>
      <c r="O110">
        <v>26.533333333333331</v>
      </c>
      <c r="P110">
        <v>15.4375</v>
      </c>
      <c r="Q110">
        <v>2.125</v>
      </c>
      <c r="R110">
        <v>5.125</v>
      </c>
      <c r="S110">
        <v>1.1875</v>
      </c>
      <c r="T110">
        <v>0.4375</v>
      </c>
      <c r="U110">
        <v>0.875</v>
      </c>
      <c r="V110">
        <v>0.46875</v>
      </c>
      <c r="W110">
        <v>12</v>
      </c>
      <c r="X110">
        <v>0.7857142857142857</v>
      </c>
      <c r="Y110">
        <v>2.625</v>
      </c>
      <c r="Z110">
        <v>1.875</v>
      </c>
      <c r="AA110">
        <v>-1.141863695336774E-3</v>
      </c>
      <c r="AB110">
        <v>0.53832973415524699</v>
      </c>
      <c r="AC110">
        <v>-0.28088818202143584</v>
      </c>
      <c r="AD110">
        <v>-0.96977080081180733</v>
      </c>
      <c r="AE110">
        <v>-1.300891330118884</v>
      </c>
      <c r="AF110">
        <v>0.22437613875680806</v>
      </c>
      <c r="AG110">
        <v>-7.5994237637885084E-2</v>
      </c>
      <c r="AH110">
        <v>-0.11074401644739808</v>
      </c>
      <c r="AI110">
        <v>7.5602429761848777E-2</v>
      </c>
    </row>
    <row r="111" spans="1:35" x14ac:dyDescent="0.2">
      <c r="A111">
        <v>10</v>
      </c>
      <c r="B111">
        <v>110</v>
      </c>
      <c r="C111" s="25">
        <v>124.4</v>
      </c>
      <c r="D111" s="25">
        <v>114</v>
      </c>
      <c r="E111" s="25">
        <v>66</v>
      </c>
      <c r="F111">
        <v>-0.2750257953763654</v>
      </c>
      <c r="G111">
        <v>-0.14512866109106992</v>
      </c>
      <c r="H111">
        <v>-0.12989713428529548</v>
      </c>
      <c r="I111" t="s">
        <v>174</v>
      </c>
      <c r="J111" t="s">
        <v>32</v>
      </c>
      <c r="K111" t="s">
        <v>47</v>
      </c>
      <c r="L111" t="s">
        <v>258</v>
      </c>
      <c r="M111" s="26">
        <v>28.2</v>
      </c>
      <c r="N111" s="27">
        <v>18</v>
      </c>
      <c r="O111">
        <v>31.763888888888889</v>
      </c>
      <c r="P111">
        <v>14.166666666666666</v>
      </c>
      <c r="Q111">
        <v>2.7777777777777777</v>
      </c>
      <c r="R111">
        <v>3.8333333333333335</v>
      </c>
      <c r="S111">
        <v>1.7222222222222223</v>
      </c>
      <c r="T111">
        <v>0.72222222222222221</v>
      </c>
      <c r="U111">
        <v>0.3888888888888889</v>
      </c>
      <c r="V111">
        <v>0.48</v>
      </c>
      <c r="W111">
        <v>11.111111111111111</v>
      </c>
      <c r="X111">
        <v>0.72222222222222221</v>
      </c>
      <c r="Y111">
        <v>1</v>
      </c>
      <c r="Z111">
        <v>1.4444444444444444</v>
      </c>
      <c r="AA111">
        <v>-0.20756140977901619</v>
      </c>
      <c r="AB111">
        <v>1.1661403558157843</v>
      </c>
      <c r="AC111">
        <v>-0.73896500611369775</v>
      </c>
      <c r="AD111">
        <v>-0.72450813286880944</v>
      </c>
      <c r="AE111">
        <v>-0.64940920267070656</v>
      </c>
      <c r="AF111">
        <v>-0.54343027380341669</v>
      </c>
      <c r="AG111">
        <v>0.10841816812500529</v>
      </c>
      <c r="AH111">
        <v>-0.22744689821469583</v>
      </c>
      <c r="AI111">
        <v>0.51060444968992302</v>
      </c>
    </row>
    <row r="112" spans="1:35" x14ac:dyDescent="0.2">
      <c r="A112">
        <v>10</v>
      </c>
      <c r="B112">
        <v>111</v>
      </c>
      <c r="C112" s="25">
        <v>0</v>
      </c>
      <c r="D112" s="25">
        <v>237</v>
      </c>
      <c r="E112" s="25">
        <v>30</v>
      </c>
      <c r="F112">
        <v>-0.27505463692188775</v>
      </c>
      <c r="G112">
        <v>-0.31506497791453025</v>
      </c>
      <c r="H112">
        <v>4.0010340992642501E-2</v>
      </c>
      <c r="I112" t="s">
        <v>151</v>
      </c>
      <c r="J112" t="s">
        <v>32</v>
      </c>
      <c r="K112" t="s">
        <v>152</v>
      </c>
      <c r="L112" t="s">
        <v>258</v>
      </c>
      <c r="M112" s="26">
        <v>23.9</v>
      </c>
      <c r="N112" s="27">
        <v>17</v>
      </c>
      <c r="O112">
        <v>27.358823529411758</v>
      </c>
      <c r="P112">
        <v>12.764705882352942</v>
      </c>
      <c r="Q112">
        <v>1.7058823529411764</v>
      </c>
      <c r="R112">
        <v>3.4117647058823528</v>
      </c>
      <c r="S112">
        <v>2.0588235294117645</v>
      </c>
      <c r="T112">
        <v>1.0588235294117647</v>
      </c>
      <c r="U112">
        <v>0.41176470588235292</v>
      </c>
      <c r="V112">
        <v>0.39</v>
      </c>
      <c r="W112">
        <v>11.764705882352942</v>
      </c>
      <c r="X112">
        <v>0.84210526315789469</v>
      </c>
      <c r="Y112">
        <v>2.2352941176470589</v>
      </c>
      <c r="Z112">
        <v>1.4705882352941178</v>
      </c>
      <c r="AA112">
        <v>-0.43527979041520604</v>
      </c>
      <c r="AB112">
        <v>0.13524231373990803</v>
      </c>
      <c r="AC112">
        <v>-0.88847015553280417</v>
      </c>
      <c r="AD112">
        <v>-0.57011818757848864</v>
      </c>
      <c r="AE112">
        <v>0.12077913738280593</v>
      </c>
      <c r="AF112">
        <v>-0.50729820732999431</v>
      </c>
      <c r="AG112">
        <v>-1.3943930075762123</v>
      </c>
      <c r="AH112">
        <v>0.2197624312805648</v>
      </c>
      <c r="AI112">
        <v>0.48419066479865464</v>
      </c>
    </row>
    <row r="113" spans="1:35" x14ac:dyDescent="0.2">
      <c r="A113">
        <v>10</v>
      </c>
      <c r="B113">
        <v>112</v>
      </c>
      <c r="C113" s="25">
        <v>43.7</v>
      </c>
      <c r="D113" s="25">
        <v>37</v>
      </c>
      <c r="E113" s="25">
        <v>95</v>
      </c>
      <c r="F113">
        <v>-0.27863278901473432</v>
      </c>
      <c r="G113">
        <v>-0.45121777364775284</v>
      </c>
      <c r="H113">
        <v>0.17258498463301852</v>
      </c>
      <c r="I113" t="s">
        <v>181</v>
      </c>
      <c r="J113" t="s">
        <v>32</v>
      </c>
      <c r="K113" t="s">
        <v>81</v>
      </c>
      <c r="L113" t="s">
        <v>258</v>
      </c>
      <c r="M113" s="26">
        <v>32.1</v>
      </c>
      <c r="N113" s="27">
        <v>18</v>
      </c>
      <c r="O113">
        <v>30.425925925925931</v>
      </c>
      <c r="P113">
        <v>14.277777777777779</v>
      </c>
      <c r="Q113">
        <v>1.8333333333333333</v>
      </c>
      <c r="R113">
        <v>3.3888888888888888</v>
      </c>
      <c r="S113">
        <v>4.666666666666667</v>
      </c>
      <c r="T113">
        <v>0.72222222222222221</v>
      </c>
      <c r="U113">
        <v>0.1111111111111111</v>
      </c>
      <c r="V113">
        <v>0.36842105263157893</v>
      </c>
      <c r="W113">
        <v>12.666666666666666</v>
      </c>
      <c r="X113">
        <v>0.78873239436619713</v>
      </c>
      <c r="Y113">
        <v>3.9444444444444446</v>
      </c>
      <c r="Z113">
        <v>2.1666666666666665</v>
      </c>
      <c r="AA113">
        <v>-0.18951379919246475</v>
      </c>
      <c r="AB113">
        <v>0.25781860532819817</v>
      </c>
      <c r="AC113">
        <v>-0.89658283805942229</v>
      </c>
      <c r="AD113">
        <v>0.62602915554458116</v>
      </c>
      <c r="AE113">
        <v>-0.64940920267070656</v>
      </c>
      <c r="AF113">
        <v>-0.98217679526640234</v>
      </c>
      <c r="AG113">
        <v>-1.8914540817952725</v>
      </c>
      <c r="AH113">
        <v>-0.11659464878692329</v>
      </c>
      <c r="AI113">
        <v>-0.21907635793136265</v>
      </c>
    </row>
    <row r="114" spans="1:35" x14ac:dyDescent="0.2">
      <c r="A114">
        <v>10</v>
      </c>
      <c r="B114">
        <v>113</v>
      </c>
      <c r="C114" s="25">
        <v>128</v>
      </c>
      <c r="D114" s="25">
        <v>125</v>
      </c>
      <c r="E114" s="25">
        <v>40</v>
      </c>
      <c r="F114">
        <v>-0.28011205475042544</v>
      </c>
      <c r="G114">
        <v>-0.18881507328423522</v>
      </c>
      <c r="H114">
        <v>-9.1296981466190225E-2</v>
      </c>
      <c r="I114" t="s">
        <v>187</v>
      </c>
      <c r="J114" t="s">
        <v>32</v>
      </c>
      <c r="K114" t="s">
        <v>53</v>
      </c>
      <c r="L114" t="s">
        <v>259</v>
      </c>
      <c r="M114" s="26">
        <v>28.6</v>
      </c>
      <c r="N114" s="27">
        <v>17</v>
      </c>
      <c r="O114">
        <v>23.624509803921573</v>
      </c>
      <c r="P114">
        <v>8.882352941176471</v>
      </c>
      <c r="Q114">
        <v>1.7647058823529411</v>
      </c>
      <c r="R114">
        <v>5.6470588235294121</v>
      </c>
      <c r="S114">
        <v>1.588235294117647</v>
      </c>
      <c r="T114">
        <v>1.0588235294117647</v>
      </c>
      <c r="U114">
        <v>0.41176470588235292</v>
      </c>
      <c r="V114">
        <v>0.45535714285714285</v>
      </c>
      <c r="W114">
        <v>6.5882352941176467</v>
      </c>
      <c r="X114">
        <v>0.86363636363636365</v>
      </c>
      <c r="Y114">
        <v>1.2941176470588236</v>
      </c>
      <c r="Z114">
        <v>1.5294117647058822</v>
      </c>
      <c r="AA114">
        <v>-1.065884536792348</v>
      </c>
      <c r="AB114">
        <v>0.19181598678065734</v>
      </c>
      <c r="AC114">
        <v>-9.574517721754236E-2</v>
      </c>
      <c r="AD114">
        <v>-0.78596432468340338</v>
      </c>
      <c r="AE114">
        <v>0.12077913738280593</v>
      </c>
      <c r="AF114">
        <v>-0.50729820732999431</v>
      </c>
      <c r="AG114">
        <v>-0.16331092509844022</v>
      </c>
      <c r="AH114">
        <v>0.18151273860684655</v>
      </c>
      <c r="AI114">
        <v>0.42475964879330125</v>
      </c>
    </row>
    <row r="115" spans="1:35" x14ac:dyDescent="0.2">
      <c r="A115">
        <v>10</v>
      </c>
      <c r="B115">
        <v>114</v>
      </c>
      <c r="C115" s="25">
        <v>98.6</v>
      </c>
      <c r="D115" s="25">
        <v>103</v>
      </c>
      <c r="E115" s="25">
        <v>71</v>
      </c>
      <c r="F115">
        <v>-0.28297924467635166</v>
      </c>
      <c r="G115">
        <v>-0.15549449863564857</v>
      </c>
      <c r="H115">
        <v>-0.12748474604070309</v>
      </c>
      <c r="I115" t="s">
        <v>172</v>
      </c>
      <c r="J115" t="s">
        <v>1673</v>
      </c>
      <c r="K115" t="s">
        <v>62</v>
      </c>
      <c r="L115" t="s">
        <v>45</v>
      </c>
      <c r="M115" s="26">
        <v>30.2</v>
      </c>
      <c r="N115" s="27">
        <v>8</v>
      </c>
      <c r="O115">
        <v>22.866666666666667</v>
      </c>
      <c r="P115">
        <v>14</v>
      </c>
      <c r="Q115">
        <v>0.625</v>
      </c>
      <c r="R115">
        <v>6.5</v>
      </c>
      <c r="S115">
        <v>0.75</v>
      </c>
      <c r="T115">
        <v>0.625</v>
      </c>
      <c r="U115">
        <v>1.25</v>
      </c>
      <c r="V115">
        <v>0.52380952380952384</v>
      </c>
      <c r="W115">
        <v>10.5</v>
      </c>
      <c r="X115">
        <v>0.82608695652173914</v>
      </c>
      <c r="Y115">
        <v>2.875</v>
      </c>
      <c r="Z115">
        <v>2.125</v>
      </c>
      <c r="AA115">
        <v>-0.23463282565884289</v>
      </c>
      <c r="AB115">
        <v>-0.90429892838386061</v>
      </c>
      <c r="AC115">
        <v>0.20674198556064946</v>
      </c>
      <c r="AD115">
        <v>-1.1704402564015328</v>
      </c>
      <c r="AE115">
        <v>-0.87186651448227925</v>
      </c>
      <c r="AF115">
        <v>0.81668394273183864</v>
      </c>
      <c r="AG115">
        <v>0.75838361327452886</v>
      </c>
      <c r="AH115">
        <v>0.17695788389956549</v>
      </c>
      <c r="AI115">
        <v>-0.17697938826090401</v>
      </c>
    </row>
    <row r="116" spans="1:35" x14ac:dyDescent="0.2">
      <c r="A116">
        <v>10</v>
      </c>
      <c r="B116">
        <v>115</v>
      </c>
      <c r="C116" s="25">
        <v>128.5</v>
      </c>
      <c r="D116" s="25">
        <v>140</v>
      </c>
      <c r="E116" s="25">
        <v>63</v>
      </c>
      <c r="F116">
        <v>-0.28317756601299543</v>
      </c>
      <c r="G116">
        <v>-0.31471178957762846</v>
      </c>
      <c r="H116">
        <v>3.1534223564633035E-2</v>
      </c>
      <c r="I116" t="s">
        <v>188</v>
      </c>
      <c r="J116" t="s">
        <v>32</v>
      </c>
      <c r="K116" t="s">
        <v>53</v>
      </c>
      <c r="L116" t="s">
        <v>258</v>
      </c>
      <c r="M116" s="26">
        <v>19.899999999999999</v>
      </c>
      <c r="N116" s="27">
        <v>16</v>
      </c>
      <c r="O116">
        <v>29.890624999999996</v>
      </c>
      <c r="P116">
        <v>14.8125</v>
      </c>
      <c r="Q116">
        <v>2.0625</v>
      </c>
      <c r="R116">
        <v>4.1875</v>
      </c>
      <c r="S116">
        <v>2.3125</v>
      </c>
      <c r="T116">
        <v>0.8125</v>
      </c>
      <c r="U116">
        <v>0.125</v>
      </c>
      <c r="V116">
        <v>0.44444444444444442</v>
      </c>
      <c r="W116">
        <v>11.8125</v>
      </c>
      <c r="X116">
        <v>0.81818181818181823</v>
      </c>
      <c r="Y116">
        <v>2.75</v>
      </c>
      <c r="Z116">
        <v>2.3125</v>
      </c>
      <c r="AA116">
        <v>-0.10265967324468725</v>
      </c>
      <c r="AB116">
        <v>0.4782202065494508</v>
      </c>
      <c r="AC116">
        <v>-0.61336329628194852</v>
      </c>
      <c r="AD116">
        <v>-0.4537636292953704</v>
      </c>
      <c r="AE116">
        <v>-0.44284169884567465</v>
      </c>
      <c r="AF116">
        <v>-0.96023946919325298</v>
      </c>
      <c r="AG116">
        <v>-0.48374739232971953</v>
      </c>
      <c r="AH116">
        <v>0.11240459822051464</v>
      </c>
      <c r="AI116">
        <v>-0.36641575177796859</v>
      </c>
    </row>
    <row r="117" spans="1:35" x14ac:dyDescent="0.2">
      <c r="A117">
        <v>10</v>
      </c>
      <c r="B117">
        <v>116</v>
      </c>
      <c r="C117" s="25">
        <v>82.5</v>
      </c>
      <c r="D117" s="25">
        <v>78</v>
      </c>
      <c r="E117" s="25">
        <v>77</v>
      </c>
      <c r="F117">
        <v>-0.28527663493797839</v>
      </c>
      <c r="G117">
        <v>-4.2977091889256101E-2</v>
      </c>
      <c r="H117">
        <v>-0.24229954304872228</v>
      </c>
      <c r="I117" t="s">
        <v>192</v>
      </c>
      <c r="J117" t="s">
        <v>32</v>
      </c>
      <c r="K117" t="s">
        <v>66</v>
      </c>
      <c r="L117" t="s">
        <v>259</v>
      </c>
      <c r="M117" s="26">
        <v>26.9</v>
      </c>
      <c r="N117" s="27">
        <v>16</v>
      </c>
      <c r="O117">
        <v>25.857291666666669</v>
      </c>
      <c r="P117">
        <v>10.625</v>
      </c>
      <c r="Q117">
        <v>1.1875</v>
      </c>
      <c r="R117">
        <v>7.5625</v>
      </c>
      <c r="S117">
        <v>1.3125</v>
      </c>
      <c r="T117">
        <v>1.1875</v>
      </c>
      <c r="U117">
        <v>0.375</v>
      </c>
      <c r="V117">
        <v>0.52</v>
      </c>
      <c r="W117">
        <v>7.8125</v>
      </c>
      <c r="X117">
        <v>0.72413793103448276</v>
      </c>
      <c r="Y117">
        <v>1.8125</v>
      </c>
      <c r="Z117">
        <v>0.875</v>
      </c>
      <c r="AA117">
        <v>-0.7828289972253355</v>
      </c>
      <c r="AB117">
        <v>-0.36331317993169526</v>
      </c>
      <c r="AC117">
        <v>0.58354711505589718</v>
      </c>
      <c r="AD117">
        <v>-0.91243667064331435</v>
      </c>
      <c r="AE117">
        <v>0.41520793242753457</v>
      </c>
      <c r="AF117">
        <v>-0.56536759987656593</v>
      </c>
      <c r="AG117">
        <v>0.52421291570968409</v>
      </c>
      <c r="AH117">
        <v>-0.37174504437236944</v>
      </c>
      <c r="AI117">
        <v>1.08592970185286</v>
      </c>
    </row>
    <row r="118" spans="1:35" x14ac:dyDescent="0.2">
      <c r="A118">
        <v>10</v>
      </c>
      <c r="B118">
        <v>117</v>
      </c>
      <c r="C118" s="25">
        <v>68.5</v>
      </c>
      <c r="D118" s="25">
        <v>66</v>
      </c>
      <c r="E118" s="25">
        <v>89</v>
      </c>
      <c r="F118">
        <v>-0.28878905649675507</v>
      </c>
      <c r="G118">
        <v>-0.13735992499538174</v>
      </c>
      <c r="H118">
        <v>-0.15142913150137333</v>
      </c>
      <c r="I118" t="s">
        <v>175</v>
      </c>
      <c r="J118" t="s">
        <v>32</v>
      </c>
      <c r="K118" t="s">
        <v>152</v>
      </c>
      <c r="L118" t="s">
        <v>45</v>
      </c>
      <c r="M118" s="26">
        <v>27.6</v>
      </c>
      <c r="N118" s="27">
        <v>17</v>
      </c>
      <c r="O118">
        <v>24.225490196078436</v>
      </c>
      <c r="P118">
        <v>13.058823529411764</v>
      </c>
      <c r="Q118">
        <v>0.58823529411764708</v>
      </c>
      <c r="R118">
        <v>9.4705882352941178</v>
      </c>
      <c r="S118">
        <v>1.8823529411764706</v>
      </c>
      <c r="T118">
        <v>0.29411764705882354</v>
      </c>
      <c r="U118">
        <v>0.76470588235294112</v>
      </c>
      <c r="V118">
        <v>0.54385964912280704</v>
      </c>
      <c r="W118">
        <v>10.058823529411764</v>
      </c>
      <c r="X118">
        <v>0.8666666666666667</v>
      </c>
      <c r="Y118">
        <v>1.7647058823529411</v>
      </c>
      <c r="Z118">
        <v>2.1764705882352939</v>
      </c>
      <c r="AA118">
        <v>-0.38750670356845301</v>
      </c>
      <c r="AB118">
        <v>-0.93965747403432887</v>
      </c>
      <c r="AC118">
        <v>1.2602317593743526</v>
      </c>
      <c r="AD118">
        <v>-0.65106048899283153</v>
      </c>
      <c r="AE118">
        <v>-1.6289691303115814</v>
      </c>
      <c r="AF118">
        <v>5.0167961117093131E-2</v>
      </c>
      <c r="AG118">
        <v>1.0142655977844381</v>
      </c>
      <c r="AH118">
        <v>0.27527068093846357</v>
      </c>
      <c r="AI118">
        <v>-0.22898152726558824</v>
      </c>
    </row>
    <row r="119" spans="1:35" x14ac:dyDescent="0.2">
      <c r="A119">
        <v>10</v>
      </c>
      <c r="B119">
        <v>118</v>
      </c>
      <c r="C119" s="25">
        <v>131.9</v>
      </c>
      <c r="D119" s="25">
        <v>281</v>
      </c>
      <c r="E119" s="25">
        <v>68</v>
      </c>
      <c r="F119">
        <v>-0.28955321727115862</v>
      </c>
      <c r="G119">
        <v>7.3306767293986608E-2</v>
      </c>
      <c r="H119">
        <v>-0.36285998456514523</v>
      </c>
      <c r="I119" t="s">
        <v>211</v>
      </c>
      <c r="J119" t="s">
        <v>32</v>
      </c>
      <c r="K119" t="s">
        <v>119</v>
      </c>
      <c r="L119" t="s">
        <v>259</v>
      </c>
      <c r="M119" s="26">
        <v>26.1</v>
      </c>
      <c r="N119" s="27">
        <v>17</v>
      </c>
      <c r="O119">
        <v>26.889215686274515</v>
      </c>
      <c r="P119">
        <v>10.941176470588236</v>
      </c>
      <c r="Q119">
        <v>0</v>
      </c>
      <c r="R119">
        <v>8.117647058823529</v>
      </c>
      <c r="S119">
        <v>0.82352941176470584</v>
      </c>
      <c r="T119">
        <v>0.76470588235294112</v>
      </c>
      <c r="U119">
        <v>1.5294117647058822</v>
      </c>
      <c r="V119">
        <v>0.64754098360655743</v>
      </c>
      <c r="W119">
        <v>7.1764705882352944</v>
      </c>
      <c r="X119">
        <v>0.77777777777777779</v>
      </c>
      <c r="Y119">
        <v>2.1176470588235294</v>
      </c>
      <c r="Z119">
        <v>1.0588235294117647</v>
      </c>
      <c r="AA119">
        <v>-0.73147292886507576</v>
      </c>
      <c r="AB119">
        <v>-1.505394204441822</v>
      </c>
      <c r="AC119">
        <v>0.78042453565722025</v>
      </c>
      <c r="AD119">
        <v>-1.1367142974788897</v>
      </c>
      <c r="AE119">
        <v>-0.55220096557657405</v>
      </c>
      <c r="AF119">
        <v>1.2580113260857828</v>
      </c>
      <c r="AG119">
        <v>1.7864256497078599</v>
      </c>
      <c r="AH119">
        <v>-0.13952598627875157</v>
      </c>
      <c r="AI119">
        <v>0.90020777683612996</v>
      </c>
    </row>
    <row r="120" spans="1:35" x14ac:dyDescent="0.2">
      <c r="A120">
        <v>10</v>
      </c>
      <c r="B120">
        <v>119</v>
      </c>
      <c r="C120" s="25">
        <v>128.5</v>
      </c>
      <c r="D120" s="25">
        <v>259</v>
      </c>
      <c r="E120" s="25">
        <v>52</v>
      </c>
      <c r="F120">
        <v>-0.30161605371047667</v>
      </c>
      <c r="G120">
        <v>-4.440925554914525E-3</v>
      </c>
      <c r="H120">
        <v>-0.29717512815556213</v>
      </c>
      <c r="I120" t="s">
        <v>173</v>
      </c>
      <c r="J120" t="s">
        <v>1658</v>
      </c>
      <c r="K120" t="s">
        <v>69</v>
      </c>
      <c r="L120" t="s">
        <v>45</v>
      </c>
      <c r="M120" s="26">
        <v>33</v>
      </c>
      <c r="N120" s="27">
        <v>12</v>
      </c>
      <c r="O120">
        <v>23.984722222222221</v>
      </c>
      <c r="P120">
        <v>14.5</v>
      </c>
      <c r="Q120">
        <v>1.9166666666666667</v>
      </c>
      <c r="R120">
        <v>5.583333333333333</v>
      </c>
      <c r="S120">
        <v>3.0833333333333335</v>
      </c>
      <c r="T120">
        <v>0.33333333333333331</v>
      </c>
      <c r="U120">
        <v>0.75</v>
      </c>
      <c r="V120">
        <v>0.56140350877192979</v>
      </c>
      <c r="W120">
        <v>9.5</v>
      </c>
      <c r="X120">
        <v>0.71875</v>
      </c>
      <c r="Y120">
        <v>2.6666666666666665</v>
      </c>
      <c r="Z120">
        <v>1.0833333333333333</v>
      </c>
      <c r="AA120">
        <v>-0.15341857801936248</v>
      </c>
      <c r="AB120">
        <v>0.33796464213592653</v>
      </c>
      <c r="AC120">
        <v>-0.11834479282740751</v>
      </c>
      <c r="AD120">
        <v>-0.10020315992299685</v>
      </c>
      <c r="AE120">
        <v>-1.5392384499169978</v>
      </c>
      <c r="AF120">
        <v>2.6940204098464569E-2</v>
      </c>
      <c r="AG120">
        <v>1.1958991924785403</v>
      </c>
      <c r="AH120">
        <v>-0.56501224152096352</v>
      </c>
      <c r="AI120">
        <v>0.875444853500566</v>
      </c>
    </row>
    <row r="121" spans="1:35" x14ac:dyDescent="0.2">
      <c r="A121">
        <v>10</v>
      </c>
      <c r="B121">
        <v>120</v>
      </c>
      <c r="C121" s="25">
        <v>137.5</v>
      </c>
      <c r="D121" s="25">
        <v>148</v>
      </c>
      <c r="E121" s="25">
        <v>67</v>
      </c>
      <c r="F121">
        <v>-0.314560010527492</v>
      </c>
      <c r="G121">
        <v>-0.38847409917802456</v>
      </c>
      <c r="H121">
        <v>7.3914088650532561E-2</v>
      </c>
      <c r="I121" t="s">
        <v>158</v>
      </c>
      <c r="J121" t="s">
        <v>32</v>
      </c>
      <c r="K121" t="s">
        <v>53</v>
      </c>
      <c r="L121" t="s">
        <v>258</v>
      </c>
      <c r="M121" s="26">
        <v>33.6</v>
      </c>
      <c r="N121" s="27">
        <v>16</v>
      </c>
      <c r="O121">
        <v>28.730208333333337</v>
      </c>
      <c r="P121">
        <v>15.1875</v>
      </c>
      <c r="Q121">
        <v>2.1875</v>
      </c>
      <c r="R121">
        <v>3.1875</v>
      </c>
      <c r="S121">
        <v>5</v>
      </c>
      <c r="T121">
        <v>0.6875</v>
      </c>
      <c r="U121">
        <v>0.25</v>
      </c>
      <c r="V121">
        <v>0.4463276836158192</v>
      </c>
      <c r="W121">
        <v>11.0625</v>
      </c>
      <c r="X121">
        <v>0.70422535211267601</v>
      </c>
      <c r="Y121">
        <v>4.4375</v>
      </c>
      <c r="Z121">
        <v>2.8125</v>
      </c>
      <c r="AA121">
        <v>-4.1748987515076968E-2</v>
      </c>
      <c r="AB121">
        <v>0.59843926176104312</v>
      </c>
      <c r="AC121">
        <v>-0.96800341815982871</v>
      </c>
      <c r="AD121">
        <v>0.77892016932722896</v>
      </c>
      <c r="AE121">
        <v>-0.72885824260341103</v>
      </c>
      <c r="AF121">
        <v>-0.76280353453490946</v>
      </c>
      <c r="AG121">
        <v>-0.4227674310863026</v>
      </c>
      <c r="AH121">
        <v>-1.0778653219674901</v>
      </c>
      <c r="AI121">
        <v>-0.87157938782347422</v>
      </c>
    </row>
    <row r="122" spans="1:35" x14ac:dyDescent="0.2">
      <c r="A122">
        <v>11</v>
      </c>
      <c r="B122">
        <v>121</v>
      </c>
      <c r="C122" s="25">
        <v>139.69999999999999</v>
      </c>
      <c r="D122" s="25">
        <v>176</v>
      </c>
      <c r="E122" s="25">
        <v>53</v>
      </c>
      <c r="F122">
        <v>-0.32046463807735243</v>
      </c>
      <c r="G122">
        <v>-0.42898330648831018</v>
      </c>
      <c r="H122">
        <v>0.10851866841095775</v>
      </c>
      <c r="I122" t="s">
        <v>169</v>
      </c>
      <c r="J122" t="s">
        <v>32</v>
      </c>
      <c r="K122" t="s">
        <v>94</v>
      </c>
      <c r="L122" t="s">
        <v>258</v>
      </c>
      <c r="M122" s="26">
        <v>26.2</v>
      </c>
      <c r="N122" s="27">
        <v>17</v>
      </c>
      <c r="O122">
        <v>28.812745098039215</v>
      </c>
      <c r="P122">
        <v>14.823529411764707</v>
      </c>
      <c r="Q122">
        <v>1.2941176470588236</v>
      </c>
      <c r="R122">
        <v>4.117647058823529</v>
      </c>
      <c r="S122">
        <v>3.8235294117647061</v>
      </c>
      <c r="T122">
        <v>0.82352941176470584</v>
      </c>
      <c r="U122">
        <v>0.29411764705882354</v>
      </c>
      <c r="V122">
        <v>0.43693693693693691</v>
      </c>
      <c r="W122">
        <v>13.058823529411764</v>
      </c>
      <c r="X122">
        <v>0.75</v>
      </c>
      <c r="Y122">
        <v>2.8235294117647061</v>
      </c>
      <c r="Z122">
        <v>2.8823529411764706</v>
      </c>
      <c r="AA122">
        <v>-0.1008681824879339</v>
      </c>
      <c r="AB122">
        <v>-0.26077339754533707</v>
      </c>
      <c r="AC122">
        <v>-0.63813595185430061</v>
      </c>
      <c r="AD122">
        <v>0.23930482656494206</v>
      </c>
      <c r="AE122">
        <v>-0.41760494498469802</v>
      </c>
      <c r="AF122">
        <v>-0.69312026347902345</v>
      </c>
      <c r="AG122">
        <v>-0.67544357252349363</v>
      </c>
      <c r="AH122">
        <v>-0.37205455275511573</v>
      </c>
      <c r="AI122">
        <v>-0.9421537193298315</v>
      </c>
    </row>
    <row r="123" spans="1:35" x14ac:dyDescent="0.2">
      <c r="A123">
        <v>11</v>
      </c>
      <c r="B123">
        <v>122</v>
      </c>
      <c r="C123" s="25">
        <v>133.30000000000001</v>
      </c>
      <c r="D123" s="25">
        <v>560</v>
      </c>
      <c r="E123" s="25">
        <v>49</v>
      </c>
      <c r="F123">
        <v>-0.32168085897770698</v>
      </c>
      <c r="G123">
        <v>-0.13423479962522428</v>
      </c>
      <c r="H123">
        <v>-0.18744605935248271</v>
      </c>
      <c r="I123" t="s">
        <v>147</v>
      </c>
      <c r="J123" t="s">
        <v>32</v>
      </c>
      <c r="K123" t="s">
        <v>96</v>
      </c>
      <c r="L123" t="s">
        <v>259</v>
      </c>
      <c r="M123" s="26">
        <v>21.3</v>
      </c>
      <c r="N123" s="27">
        <v>19</v>
      </c>
      <c r="O123">
        <v>27.493859649122811</v>
      </c>
      <c r="P123">
        <v>11.315789473684211</v>
      </c>
      <c r="Q123">
        <v>1.3157894736842106</v>
      </c>
      <c r="R123">
        <v>5.1578947368421053</v>
      </c>
      <c r="S123">
        <v>1.4210526315789473</v>
      </c>
      <c r="T123">
        <v>1.1052631578947369</v>
      </c>
      <c r="U123">
        <v>0.84210526315789469</v>
      </c>
      <c r="V123">
        <v>0.49696969696969695</v>
      </c>
      <c r="W123">
        <v>8.6842105263157894</v>
      </c>
      <c r="X123">
        <v>0.68421052631578949</v>
      </c>
      <c r="Y123">
        <v>2</v>
      </c>
      <c r="Z123">
        <v>1.2105263157894737</v>
      </c>
      <c r="AA123">
        <v>-0.67062510246026386</v>
      </c>
      <c r="AB123">
        <v>-0.2399304653724294</v>
      </c>
      <c r="AC123">
        <v>-0.2692223885386108</v>
      </c>
      <c r="AD123">
        <v>-0.86264650497067563</v>
      </c>
      <c r="AE123">
        <v>0.22703915363955032</v>
      </c>
      <c r="AF123">
        <v>0.1724193138467176</v>
      </c>
      <c r="AG123">
        <v>0.29671450171039654</v>
      </c>
      <c r="AH123">
        <v>-0.60880001898823699</v>
      </c>
      <c r="AI123">
        <v>0.74693831450653381</v>
      </c>
    </row>
    <row r="124" spans="1:35" x14ac:dyDescent="0.2">
      <c r="A124">
        <v>11</v>
      </c>
      <c r="B124">
        <v>123</v>
      </c>
      <c r="C124" s="25">
        <v>145.4</v>
      </c>
      <c r="D124" s="25">
        <v>154</v>
      </c>
      <c r="E124" s="25">
        <v>44</v>
      </c>
      <c r="F124">
        <v>-0.33131582794323933</v>
      </c>
      <c r="G124">
        <v>-5.4721201021048244E-2</v>
      </c>
      <c r="H124">
        <v>-0.27659462692219106</v>
      </c>
      <c r="I124" t="s">
        <v>207</v>
      </c>
      <c r="J124" t="s">
        <v>32</v>
      </c>
      <c r="K124" t="s">
        <v>94</v>
      </c>
      <c r="L124" t="s">
        <v>259</v>
      </c>
      <c r="M124" s="26">
        <v>25.6</v>
      </c>
      <c r="N124" s="27">
        <v>16</v>
      </c>
      <c r="O124">
        <v>18.261458333333334</v>
      </c>
      <c r="P124">
        <v>7.5625</v>
      </c>
      <c r="Q124">
        <v>0</v>
      </c>
      <c r="R124">
        <v>4.6875</v>
      </c>
      <c r="S124">
        <v>1.5</v>
      </c>
      <c r="T124">
        <v>1</v>
      </c>
      <c r="U124">
        <v>1.75</v>
      </c>
      <c r="V124">
        <v>0.64</v>
      </c>
      <c r="W124">
        <v>4.6875</v>
      </c>
      <c r="X124">
        <v>0.83333333333333337</v>
      </c>
      <c r="Y124">
        <v>1.875</v>
      </c>
      <c r="Z124">
        <v>1.25</v>
      </c>
      <c r="AA124">
        <v>-1.2802662640171527</v>
      </c>
      <c r="AB124">
        <v>-1.505394204441822</v>
      </c>
      <c r="AC124">
        <v>-0.43604323534300843</v>
      </c>
      <c r="AD124">
        <v>-0.82643547539057483</v>
      </c>
      <c r="AE124">
        <v>-1.3816883209070051E-2</v>
      </c>
      <c r="AF124">
        <v>1.6064276813652125</v>
      </c>
      <c r="AG124">
        <v>1.1196630115945103</v>
      </c>
      <c r="AH124">
        <v>0.13631758543373967</v>
      </c>
      <c r="AI124">
        <v>0.70705697481873075</v>
      </c>
    </row>
    <row r="125" spans="1:35" x14ac:dyDescent="0.2">
      <c r="A125">
        <v>11</v>
      </c>
      <c r="B125">
        <v>124</v>
      </c>
      <c r="C125" s="25">
        <v>0</v>
      </c>
      <c r="D125" s="25">
        <v>253</v>
      </c>
      <c r="E125" s="25">
        <v>32</v>
      </c>
      <c r="F125">
        <v>-0.33375192547907445</v>
      </c>
      <c r="G125">
        <v>-0.1244076301491415</v>
      </c>
      <c r="H125">
        <v>-0.20934429532993296</v>
      </c>
      <c r="I125" t="s">
        <v>198</v>
      </c>
      <c r="J125" t="s">
        <v>32</v>
      </c>
      <c r="K125" t="s">
        <v>59</v>
      </c>
      <c r="L125" t="s">
        <v>258</v>
      </c>
      <c r="M125" s="26">
        <v>25.9</v>
      </c>
      <c r="N125" s="27">
        <v>19</v>
      </c>
      <c r="O125">
        <v>31.812280701754396</v>
      </c>
      <c r="P125">
        <v>11.947368421052632</v>
      </c>
      <c r="Q125">
        <v>1.3157894736842106</v>
      </c>
      <c r="R125">
        <v>4.7368421052631575</v>
      </c>
      <c r="S125">
        <v>2.1578947368421053</v>
      </c>
      <c r="T125">
        <v>1.0526315789473684</v>
      </c>
      <c r="U125">
        <v>0.21052631578947367</v>
      </c>
      <c r="V125">
        <v>0.4838709677419355</v>
      </c>
      <c r="W125">
        <v>9.7894736842105257</v>
      </c>
      <c r="X125">
        <v>0.84615384615384615</v>
      </c>
      <c r="Y125">
        <v>1.368421052631579</v>
      </c>
      <c r="Z125">
        <v>0.89473684210526316</v>
      </c>
      <c r="AA125">
        <v>-0.56803868438934124</v>
      </c>
      <c r="AB125">
        <v>-0.2399304653724294</v>
      </c>
      <c r="AC125">
        <v>-0.41854454511877104</v>
      </c>
      <c r="AD125">
        <v>-0.52467689555640118</v>
      </c>
      <c r="AE125">
        <v>0.10661113521523988</v>
      </c>
      <c r="AF125">
        <v>-0.82515172442701801</v>
      </c>
      <c r="AG125">
        <v>0.15060577500228911</v>
      </c>
      <c r="AH125">
        <v>0.13346770129520025</v>
      </c>
      <c r="AI125">
        <v>1.0659890320089584</v>
      </c>
    </row>
    <row r="126" spans="1:35" x14ac:dyDescent="0.2">
      <c r="A126">
        <v>11</v>
      </c>
      <c r="B126">
        <v>125</v>
      </c>
      <c r="C126" s="25">
        <v>141.1</v>
      </c>
      <c r="D126" s="25">
        <v>213</v>
      </c>
      <c r="E126" s="25">
        <v>34</v>
      </c>
      <c r="F126">
        <v>-0.34005283749544363</v>
      </c>
      <c r="G126">
        <v>-0.26589911175002157</v>
      </c>
      <c r="H126">
        <v>-7.4153725745422061E-2</v>
      </c>
      <c r="I126" t="s">
        <v>180</v>
      </c>
      <c r="J126" t="s">
        <v>32</v>
      </c>
      <c r="K126" t="s">
        <v>66</v>
      </c>
      <c r="L126" t="s">
        <v>258</v>
      </c>
      <c r="M126" s="26">
        <v>27.5</v>
      </c>
      <c r="N126" s="27">
        <v>18</v>
      </c>
      <c r="O126">
        <v>22.655555555555559</v>
      </c>
      <c r="P126">
        <v>14.5</v>
      </c>
      <c r="Q126">
        <v>1.7777777777777777</v>
      </c>
      <c r="R126">
        <v>2.2777777777777777</v>
      </c>
      <c r="S126">
        <v>2.3888888888888888</v>
      </c>
      <c r="T126">
        <v>0.61111111111111116</v>
      </c>
      <c r="U126">
        <v>0.33333333333333331</v>
      </c>
      <c r="V126">
        <v>0.42211055276381909</v>
      </c>
      <c r="W126">
        <v>11.055555555555555</v>
      </c>
      <c r="X126">
        <v>0.88405797101449279</v>
      </c>
      <c r="Y126">
        <v>3.8333333333333335</v>
      </c>
      <c r="Z126">
        <v>1.1666666666666667</v>
      </c>
      <c r="AA126">
        <v>-0.15341857801936248</v>
      </c>
      <c r="AB126">
        <v>0.20438791412304605</v>
      </c>
      <c r="AC126">
        <v>-1.2906274179237338</v>
      </c>
      <c r="AD126">
        <v>-0.41872610530351356</v>
      </c>
      <c r="AE126">
        <v>-0.90364613045536102</v>
      </c>
      <c r="AF126">
        <v>-0.63117957809601377</v>
      </c>
      <c r="AG126">
        <v>-0.8039730574417373</v>
      </c>
      <c r="AH126">
        <v>0.8128400332068334</v>
      </c>
      <c r="AI126">
        <v>0.79125091415964821</v>
      </c>
    </row>
    <row r="127" spans="1:35" x14ac:dyDescent="0.2">
      <c r="A127">
        <v>11</v>
      </c>
      <c r="B127">
        <v>126</v>
      </c>
      <c r="C127" s="25">
        <v>80.599999999999994</v>
      </c>
      <c r="D127" s="25">
        <v>76</v>
      </c>
      <c r="E127" s="25">
        <v>73</v>
      </c>
      <c r="F127">
        <v>-0.34422970153300042</v>
      </c>
      <c r="G127">
        <v>-0.35781170772975801</v>
      </c>
      <c r="H127">
        <v>1.358200619675759E-2</v>
      </c>
      <c r="I127" t="s">
        <v>209</v>
      </c>
      <c r="J127" t="s">
        <v>32</v>
      </c>
      <c r="K127" t="s">
        <v>62</v>
      </c>
      <c r="L127" t="s">
        <v>45</v>
      </c>
      <c r="M127" s="26">
        <v>34.799999999999997</v>
      </c>
      <c r="N127" s="27">
        <v>17</v>
      </c>
      <c r="O127">
        <v>28.385294117647057</v>
      </c>
      <c r="P127">
        <v>5.8235294117647056</v>
      </c>
      <c r="Q127">
        <v>1.1764705882352942</v>
      </c>
      <c r="R127">
        <v>6.5882352941176467</v>
      </c>
      <c r="S127">
        <v>3.4705882352941178</v>
      </c>
      <c r="T127">
        <v>0.52941176470588236</v>
      </c>
      <c r="U127">
        <v>1</v>
      </c>
      <c r="V127">
        <v>0.31730769230769229</v>
      </c>
      <c r="W127">
        <v>6.117647058823529</v>
      </c>
      <c r="X127">
        <v>0.76470588235294112</v>
      </c>
      <c r="Y127">
        <v>1</v>
      </c>
      <c r="Z127">
        <v>1.411764705882353</v>
      </c>
      <c r="AA127">
        <v>-1.562724639998581</v>
      </c>
      <c r="AB127">
        <v>-0.37392074362683569</v>
      </c>
      <c r="AC127">
        <v>0.23803376102046231</v>
      </c>
      <c r="AD127">
        <v>7.7420223736255928E-2</v>
      </c>
      <c r="AE127">
        <v>-1.0905850479440777</v>
      </c>
      <c r="AF127">
        <v>0.42181207341515159</v>
      </c>
      <c r="AG127">
        <v>-1.3543191396408272</v>
      </c>
      <c r="AH127">
        <v>-0.11964353733337857</v>
      </c>
      <c r="AI127">
        <v>0.5436216808040083</v>
      </c>
    </row>
    <row r="128" spans="1:35" x14ac:dyDescent="0.2">
      <c r="A128">
        <v>11</v>
      </c>
      <c r="B128">
        <v>127</v>
      </c>
      <c r="C128" s="25">
        <v>82.2</v>
      </c>
      <c r="D128" s="25">
        <v>68</v>
      </c>
      <c r="E128" s="25">
        <v>79</v>
      </c>
      <c r="F128">
        <v>-0.34840847273744119</v>
      </c>
      <c r="G128">
        <v>-0.25689364169918949</v>
      </c>
      <c r="H128">
        <v>-9.1514831038251698E-2</v>
      </c>
      <c r="I128" t="s">
        <v>230</v>
      </c>
      <c r="J128" t="s">
        <v>32</v>
      </c>
      <c r="K128" t="s">
        <v>96</v>
      </c>
      <c r="L128" t="s">
        <v>259</v>
      </c>
      <c r="M128" s="26">
        <v>21.7</v>
      </c>
      <c r="N128" s="27">
        <v>19</v>
      </c>
      <c r="O128">
        <v>31.588596491228067</v>
      </c>
      <c r="P128">
        <v>12.736842105263158</v>
      </c>
      <c r="Q128">
        <v>1.5789473684210527</v>
      </c>
      <c r="R128">
        <v>5.2631578947368425</v>
      </c>
      <c r="S128">
        <v>1.9473684210526316</v>
      </c>
      <c r="T128">
        <v>0.57894736842105265</v>
      </c>
      <c r="U128">
        <v>0.73684210526315785</v>
      </c>
      <c r="V128">
        <v>0.46411483253588515</v>
      </c>
      <c r="W128">
        <v>11</v>
      </c>
      <c r="X128">
        <v>0.75</v>
      </c>
      <c r="Y128">
        <v>1.263157894736842</v>
      </c>
      <c r="Z128">
        <v>1.6842105263157894</v>
      </c>
      <c r="AA128">
        <v>-0.43980566180068809</v>
      </c>
      <c r="AB128">
        <v>1.3162282441449059E-2</v>
      </c>
      <c r="AC128">
        <v>-0.23189184939357066</v>
      </c>
      <c r="AD128">
        <v>-0.62123964110333674</v>
      </c>
      <c r="AE128">
        <v>-0.9772410306035505</v>
      </c>
      <c r="AF128">
        <v>6.1574741344283448E-3</v>
      </c>
      <c r="AG128">
        <v>-0.14154570438351444</v>
      </c>
      <c r="AH128">
        <v>-0.1880008828368194</v>
      </c>
      <c r="AI128">
        <v>0.26836223825289707</v>
      </c>
    </row>
    <row r="129" spans="1:35" x14ac:dyDescent="0.2">
      <c r="A129">
        <v>11</v>
      </c>
      <c r="B129">
        <v>128</v>
      </c>
      <c r="C129" s="25">
        <v>100</v>
      </c>
      <c r="D129" s="25">
        <v>93</v>
      </c>
      <c r="E129" s="25">
        <v>75</v>
      </c>
      <c r="F129">
        <v>-0.34969144413844183</v>
      </c>
      <c r="G129">
        <v>-0.16090650420362129</v>
      </c>
      <c r="H129">
        <v>-0.18878493993482054</v>
      </c>
      <c r="I129" t="s">
        <v>177</v>
      </c>
      <c r="J129" t="s">
        <v>32</v>
      </c>
      <c r="K129" t="s">
        <v>75</v>
      </c>
      <c r="L129" t="s">
        <v>259</v>
      </c>
      <c r="M129" s="26">
        <v>26.2</v>
      </c>
      <c r="N129" s="27">
        <v>17</v>
      </c>
      <c r="O129">
        <v>33.451960784313719</v>
      </c>
      <c r="P129">
        <v>17.411764705882351</v>
      </c>
      <c r="Q129">
        <v>1</v>
      </c>
      <c r="R129">
        <v>3.3529411764705883</v>
      </c>
      <c r="S129">
        <v>1</v>
      </c>
      <c r="T129">
        <v>1.1764705882352942</v>
      </c>
      <c r="U129">
        <v>0.35294117647058826</v>
      </c>
      <c r="V129">
        <v>0.49799196787148592</v>
      </c>
      <c r="W129">
        <v>14.647058823529411</v>
      </c>
      <c r="X129">
        <v>0.79487179487179482</v>
      </c>
      <c r="Y129">
        <v>2.2941176470588234</v>
      </c>
      <c r="Z129">
        <v>1.4705882352941178</v>
      </c>
      <c r="AA129">
        <v>0.3195349817634936</v>
      </c>
      <c r="AB129">
        <v>-0.54364176274908371</v>
      </c>
      <c r="AC129">
        <v>-0.90933133917267939</v>
      </c>
      <c r="AD129">
        <v>-1.0557719960645469</v>
      </c>
      <c r="AE129">
        <v>0.38997117856655794</v>
      </c>
      <c r="AF129">
        <v>-0.60020923540450888</v>
      </c>
      <c r="AG129">
        <v>0.51549090633784622</v>
      </c>
      <c r="AH129">
        <v>-4.839193590832553E-2</v>
      </c>
      <c r="AI129">
        <v>0.48419066479865464</v>
      </c>
    </row>
    <row r="130" spans="1:35" x14ac:dyDescent="0.2">
      <c r="A130">
        <v>11</v>
      </c>
      <c r="B130">
        <v>129</v>
      </c>
      <c r="C130" s="25">
        <v>0</v>
      </c>
      <c r="D130" s="25">
        <v>215</v>
      </c>
      <c r="E130" s="25">
        <v>15</v>
      </c>
      <c r="F130">
        <v>-0.35189719874787578</v>
      </c>
      <c r="G130">
        <v>-0.32931478992601909</v>
      </c>
      <c r="H130">
        <v>-2.2582408821856692E-2</v>
      </c>
      <c r="I130" t="s">
        <v>206</v>
      </c>
      <c r="J130" t="s">
        <v>32</v>
      </c>
      <c r="K130" t="s">
        <v>75</v>
      </c>
      <c r="L130" t="s">
        <v>258</v>
      </c>
      <c r="M130" s="26">
        <v>23.2</v>
      </c>
      <c r="N130" s="27">
        <v>15</v>
      </c>
      <c r="O130">
        <v>22.707777777777778</v>
      </c>
      <c r="P130">
        <v>9.8666666666666671</v>
      </c>
      <c r="Q130">
        <v>1.6666666666666667</v>
      </c>
      <c r="R130">
        <v>2.8</v>
      </c>
      <c r="S130">
        <v>3.4666666666666668</v>
      </c>
      <c r="T130">
        <v>1.1333333333333333</v>
      </c>
      <c r="U130">
        <v>6.6666666666666666E-2</v>
      </c>
      <c r="V130">
        <v>0.40425531914893614</v>
      </c>
      <c r="W130">
        <v>9.4</v>
      </c>
      <c r="X130">
        <v>0.9</v>
      </c>
      <c r="Y130">
        <v>0.66666666666666663</v>
      </c>
      <c r="Z130">
        <v>1.5333333333333334</v>
      </c>
      <c r="AA130">
        <v>-0.90600393947854729</v>
      </c>
      <c r="AB130">
        <v>9.7526531712741948E-2</v>
      </c>
      <c r="AC130">
        <v>-1.1054264653875074</v>
      </c>
      <c r="AD130">
        <v>7.5621505927048305E-2</v>
      </c>
      <c r="AE130">
        <v>0.29126743013251538</v>
      </c>
      <c r="AF130">
        <v>-1.05237623870048</v>
      </c>
      <c r="AG130">
        <v>-0.92135029915865185</v>
      </c>
      <c r="AH130">
        <v>0.13611078455909864</v>
      </c>
      <c r="AI130">
        <v>0.42079758105961079</v>
      </c>
    </row>
    <row r="131" spans="1:35" x14ac:dyDescent="0.2">
      <c r="A131">
        <v>11</v>
      </c>
      <c r="B131">
        <v>130</v>
      </c>
      <c r="C131" s="25">
        <v>0</v>
      </c>
      <c r="D131" s="25">
        <v>357</v>
      </c>
      <c r="E131" s="25">
        <v>21</v>
      </c>
      <c r="F131">
        <v>-0.35768038970215338</v>
      </c>
      <c r="G131">
        <v>-0.2722874835836801</v>
      </c>
      <c r="H131">
        <v>-8.5392906118473277E-2</v>
      </c>
      <c r="I131" t="s">
        <v>195</v>
      </c>
      <c r="J131" t="s">
        <v>32</v>
      </c>
      <c r="K131" t="s">
        <v>106</v>
      </c>
      <c r="L131" t="s">
        <v>258</v>
      </c>
      <c r="M131" s="26">
        <v>21.3</v>
      </c>
      <c r="N131" s="27">
        <v>17</v>
      </c>
      <c r="O131">
        <v>26.558823529411761</v>
      </c>
      <c r="P131">
        <v>6.2941176470588234</v>
      </c>
      <c r="Q131">
        <v>0.82352941176470584</v>
      </c>
      <c r="R131">
        <v>2.2941176470588234</v>
      </c>
      <c r="S131">
        <v>3.5882352941176472</v>
      </c>
      <c r="T131">
        <v>1.5294117647058822</v>
      </c>
      <c r="U131">
        <v>0.58823529411764708</v>
      </c>
      <c r="V131">
        <v>0.37735849056603776</v>
      </c>
      <c r="W131">
        <v>6.2352941176470589</v>
      </c>
      <c r="X131">
        <v>0.76470588235294112</v>
      </c>
      <c r="Y131">
        <v>1</v>
      </c>
      <c r="Z131">
        <v>1.0588235294117647</v>
      </c>
      <c r="AA131">
        <v>-1.4862877010437756</v>
      </c>
      <c r="AB131">
        <v>-0.71336278187133173</v>
      </c>
      <c r="AC131">
        <v>-1.284832644690435</v>
      </c>
      <c r="AD131">
        <v>0.13138175801248464</v>
      </c>
      <c r="AE131">
        <v>1.1975473021178134</v>
      </c>
      <c r="AF131">
        <v>-0.22856512310645052</v>
      </c>
      <c r="AG131">
        <v>-0.84703240117417755</v>
      </c>
      <c r="AH131">
        <v>-0.11964353733337857</v>
      </c>
      <c r="AI131">
        <v>0.90020777683612996</v>
      </c>
    </row>
    <row r="132" spans="1:35" x14ac:dyDescent="0.2">
      <c r="A132">
        <v>11</v>
      </c>
      <c r="B132">
        <v>131</v>
      </c>
      <c r="C132" s="25">
        <v>125.6</v>
      </c>
      <c r="D132" s="25">
        <v>132</v>
      </c>
      <c r="E132" s="25">
        <v>54</v>
      </c>
      <c r="F132">
        <v>-0.36694922452113987</v>
      </c>
      <c r="G132">
        <v>-0.21898400353321551</v>
      </c>
      <c r="H132">
        <v>-0.14796522098792436</v>
      </c>
      <c r="I132" t="s">
        <v>199</v>
      </c>
      <c r="J132" t="s">
        <v>32</v>
      </c>
      <c r="K132" t="s">
        <v>42</v>
      </c>
      <c r="L132" t="s">
        <v>258</v>
      </c>
      <c r="M132" s="26">
        <v>32.4</v>
      </c>
      <c r="N132" s="27">
        <v>18</v>
      </c>
      <c r="O132">
        <v>25.520370370370372</v>
      </c>
      <c r="P132">
        <v>8.4444444444444446</v>
      </c>
      <c r="Q132">
        <v>1.8888888888888888</v>
      </c>
      <c r="R132">
        <v>3.5</v>
      </c>
      <c r="S132">
        <v>1.2222222222222223</v>
      </c>
      <c r="T132">
        <v>1.2222222222222223</v>
      </c>
      <c r="U132">
        <v>0.55555555555555558</v>
      </c>
      <c r="V132">
        <v>0.44715447154471544</v>
      </c>
      <c r="W132">
        <v>6.833333333333333</v>
      </c>
      <c r="X132">
        <v>0.72727272727272729</v>
      </c>
      <c r="Y132">
        <v>0.61111111111111116</v>
      </c>
      <c r="Z132">
        <v>1.1111111111111112</v>
      </c>
      <c r="AA132">
        <v>-1.1370133549864025</v>
      </c>
      <c r="AB132">
        <v>0.31124929653335037</v>
      </c>
      <c r="AC132">
        <v>-0.85717838007299119</v>
      </c>
      <c r="AD132">
        <v>-0.95384465354278147</v>
      </c>
      <c r="AE132">
        <v>0.49465697236023937</v>
      </c>
      <c r="AF132">
        <v>-0.28018236092562532</v>
      </c>
      <c r="AG132">
        <v>-0.24959166720455414</v>
      </c>
      <c r="AH132">
        <v>-0.14633209101376868</v>
      </c>
      <c r="AI132">
        <v>0.8473802070535934</v>
      </c>
    </row>
    <row r="133" spans="1:35" x14ac:dyDescent="0.2">
      <c r="A133">
        <v>11</v>
      </c>
      <c r="B133">
        <v>132</v>
      </c>
      <c r="C133" s="25">
        <v>134.69999999999999</v>
      </c>
      <c r="D133" s="25">
        <v>292</v>
      </c>
      <c r="E133" s="25">
        <v>28</v>
      </c>
      <c r="F133">
        <v>-0.36829504218764536</v>
      </c>
      <c r="G133">
        <v>-0.22682472630864256</v>
      </c>
      <c r="H133">
        <v>-0.1414703158790028</v>
      </c>
      <c r="I133" t="s">
        <v>184</v>
      </c>
      <c r="J133" t="s">
        <v>32</v>
      </c>
      <c r="K133" t="s">
        <v>55</v>
      </c>
      <c r="L133" t="s">
        <v>258</v>
      </c>
      <c r="M133" s="26">
        <v>28</v>
      </c>
      <c r="N133" s="27">
        <v>18</v>
      </c>
      <c r="O133">
        <v>28.064814814814817</v>
      </c>
      <c r="P133">
        <v>12.833333333333334</v>
      </c>
      <c r="Q133">
        <v>2.5</v>
      </c>
      <c r="R133">
        <v>2.0555555555555554</v>
      </c>
      <c r="S133">
        <v>1.7777777777777777</v>
      </c>
      <c r="T133">
        <v>0.5</v>
      </c>
      <c r="U133">
        <v>0.3888888888888889</v>
      </c>
      <c r="V133">
        <v>0.42857142857142855</v>
      </c>
      <c r="W133">
        <v>9.3333333333333339</v>
      </c>
      <c r="X133">
        <v>0.91304347826086951</v>
      </c>
      <c r="Y133">
        <v>2.5555555555555554</v>
      </c>
      <c r="Z133">
        <v>0.83333333333333337</v>
      </c>
      <c r="AA133">
        <v>-0.42413273681763036</v>
      </c>
      <c r="AB133">
        <v>0.89898689979002389</v>
      </c>
      <c r="AC133">
        <v>-1.369436333896596</v>
      </c>
      <c r="AD133">
        <v>-0.69902629723836818</v>
      </c>
      <c r="AE133">
        <v>-1.1578830582400157</v>
      </c>
      <c r="AF133">
        <v>-0.54343027380341669</v>
      </c>
      <c r="AG133">
        <v>-0.59138391298758375</v>
      </c>
      <c r="AH133">
        <v>0.71685650489248498</v>
      </c>
      <c r="AI133">
        <v>1.1280266715233187</v>
      </c>
    </row>
    <row r="134" spans="1:35" x14ac:dyDescent="0.2">
      <c r="A134">
        <v>12</v>
      </c>
      <c r="B134">
        <v>133</v>
      </c>
      <c r="C134" s="25">
        <v>60.5</v>
      </c>
      <c r="D134" s="25">
        <v>67</v>
      </c>
      <c r="E134" s="25">
        <v>95</v>
      </c>
      <c r="F134">
        <v>-0.37008818388844478</v>
      </c>
      <c r="G134">
        <v>-0.50865632575713304</v>
      </c>
      <c r="H134">
        <v>0.13856814186868827</v>
      </c>
      <c r="I134" t="s">
        <v>200</v>
      </c>
      <c r="J134" t="s">
        <v>32</v>
      </c>
      <c r="K134" t="s">
        <v>106</v>
      </c>
      <c r="L134" t="s">
        <v>259</v>
      </c>
      <c r="M134" s="26">
        <v>25</v>
      </c>
      <c r="N134" s="27">
        <v>18</v>
      </c>
      <c r="O134">
        <v>32.591666666666669</v>
      </c>
      <c r="P134">
        <v>16.444444444444443</v>
      </c>
      <c r="Q134">
        <v>1</v>
      </c>
      <c r="R134">
        <v>9</v>
      </c>
      <c r="S134">
        <v>3.6111111111111112</v>
      </c>
      <c r="T134">
        <v>0.77777777777777779</v>
      </c>
      <c r="U134">
        <v>0.16666666666666666</v>
      </c>
      <c r="V134">
        <v>0.44664031620553357</v>
      </c>
      <c r="W134">
        <v>14.055555555555555</v>
      </c>
      <c r="X134">
        <v>0.62650602409638556</v>
      </c>
      <c r="Y134">
        <v>4.6111111111111107</v>
      </c>
      <c r="Z134">
        <v>3.3888888888888888</v>
      </c>
      <c r="AA134">
        <v>0.16241460724528317</v>
      </c>
      <c r="AB134">
        <v>-0.54364176274908371</v>
      </c>
      <c r="AC134">
        <v>1.09334229025535</v>
      </c>
      <c r="AD134">
        <v>0.14187427856619572</v>
      </c>
      <c r="AE134">
        <v>-0.52229073877837917</v>
      </c>
      <c r="AF134">
        <v>-0.89442749097380514</v>
      </c>
      <c r="AG134">
        <v>-0.53336884299693044</v>
      </c>
      <c r="AH134">
        <v>-2.0278884707846743</v>
      </c>
      <c r="AI134">
        <v>-1.4539208015981542</v>
      </c>
    </row>
    <row r="135" spans="1:35" x14ac:dyDescent="0.2">
      <c r="A135">
        <v>12</v>
      </c>
      <c r="B135">
        <v>134</v>
      </c>
      <c r="C135" s="25">
        <v>0</v>
      </c>
      <c r="D135" s="25">
        <v>283</v>
      </c>
      <c r="E135" s="25">
        <v>6</v>
      </c>
      <c r="F135">
        <v>-0.37049654784367297</v>
      </c>
      <c r="G135">
        <v>-0.25003821162448703</v>
      </c>
      <c r="H135">
        <v>-0.12045833621918595</v>
      </c>
      <c r="I135" t="s">
        <v>222</v>
      </c>
      <c r="J135" t="s">
        <v>32</v>
      </c>
      <c r="K135" t="s">
        <v>47</v>
      </c>
      <c r="L135" t="s">
        <v>258</v>
      </c>
      <c r="M135" s="26">
        <v>33.6</v>
      </c>
      <c r="N135" s="27">
        <v>18</v>
      </c>
      <c r="O135">
        <v>25.889814814814819</v>
      </c>
      <c r="P135">
        <v>9.2777777777777786</v>
      </c>
      <c r="Q135">
        <v>2</v>
      </c>
      <c r="R135">
        <v>2.8333333333333335</v>
      </c>
      <c r="S135">
        <v>1.7222222222222223</v>
      </c>
      <c r="T135">
        <v>1.0555555555555556</v>
      </c>
      <c r="U135">
        <v>0.61111111111111116</v>
      </c>
      <c r="V135">
        <v>0.40714285714285714</v>
      </c>
      <c r="W135">
        <v>7.7777777777777777</v>
      </c>
      <c r="X135">
        <v>0.77272727272727271</v>
      </c>
      <c r="Y135">
        <v>1.2222222222222223</v>
      </c>
      <c r="Z135">
        <v>0.88888888888888884</v>
      </c>
      <c r="AA135">
        <v>-1.0016562755872687</v>
      </c>
      <c r="AB135">
        <v>0.41811067894365467</v>
      </c>
      <c r="AC135">
        <v>-1.0936051279915779</v>
      </c>
      <c r="AD135">
        <v>-0.72450813286880944</v>
      </c>
      <c r="AE135">
        <v>0.1133015806832573</v>
      </c>
      <c r="AF135">
        <v>-0.19243305663302815</v>
      </c>
      <c r="AG135">
        <v>-0.72876544834404544</v>
      </c>
      <c r="AH135">
        <v>-0.11268550145193858</v>
      </c>
      <c r="AI135">
        <v>1.0718973786293737</v>
      </c>
    </row>
    <row r="136" spans="1:35" x14ac:dyDescent="0.2">
      <c r="A136">
        <v>12</v>
      </c>
      <c r="B136">
        <v>135</v>
      </c>
      <c r="C136" s="25">
        <v>0</v>
      </c>
      <c r="D136" s="25">
        <v>0</v>
      </c>
      <c r="E136" s="25">
        <v>56</v>
      </c>
      <c r="F136">
        <v>-0.37131302040677888</v>
      </c>
      <c r="G136">
        <v>-0.4092058619141084</v>
      </c>
      <c r="H136">
        <v>3.7892841507329522E-2</v>
      </c>
      <c r="I136" t="s">
        <v>642</v>
      </c>
      <c r="J136" t="s">
        <v>32</v>
      </c>
      <c r="K136" t="s">
        <v>37</v>
      </c>
      <c r="L136" t="s">
        <v>259</v>
      </c>
      <c r="M136" s="26">
        <v>35.5</v>
      </c>
      <c r="N136" s="27">
        <v>5</v>
      </c>
      <c r="O136">
        <v>29.283333333333331</v>
      </c>
      <c r="P136">
        <v>16.600000000000001</v>
      </c>
      <c r="Q136">
        <v>1.8</v>
      </c>
      <c r="R136">
        <v>5</v>
      </c>
      <c r="S136">
        <v>1.8</v>
      </c>
      <c r="T136">
        <v>0.6</v>
      </c>
      <c r="U136">
        <v>0.2</v>
      </c>
      <c r="V136">
        <v>0.45333333333333331</v>
      </c>
      <c r="W136">
        <v>15</v>
      </c>
      <c r="X136">
        <v>0.75</v>
      </c>
      <c r="Y136">
        <v>1.6</v>
      </c>
      <c r="Z136">
        <v>2.6</v>
      </c>
      <c r="AA136">
        <v>0.18768126206645536</v>
      </c>
      <c r="AB136">
        <v>0.22576019060510702</v>
      </c>
      <c r="AC136">
        <v>-0.32521819725617085</v>
      </c>
      <c r="AD136">
        <v>-0.68883356298619158</v>
      </c>
      <c r="AE136">
        <v>-0.92906982323382659</v>
      </c>
      <c r="AF136">
        <v>-0.84177790839824673</v>
      </c>
      <c r="AG136">
        <v>-0.42677677187538909</v>
      </c>
      <c r="AH136">
        <v>-0.22773310364457905</v>
      </c>
      <c r="AI136">
        <v>-0.65688484250413437</v>
      </c>
    </row>
    <row r="137" spans="1:35" x14ac:dyDescent="0.2">
      <c r="A137">
        <v>12</v>
      </c>
      <c r="B137">
        <v>136</v>
      </c>
      <c r="C137" s="25">
        <v>140.1</v>
      </c>
      <c r="D137" s="25">
        <v>200</v>
      </c>
      <c r="E137" s="25">
        <v>16</v>
      </c>
      <c r="F137">
        <v>-0.37610180752254813</v>
      </c>
      <c r="G137">
        <v>-0.22225020097271664</v>
      </c>
      <c r="H137">
        <v>-0.15385160654983149</v>
      </c>
      <c r="I137" t="s">
        <v>186</v>
      </c>
      <c r="J137" t="s">
        <v>32</v>
      </c>
      <c r="K137" t="s">
        <v>88</v>
      </c>
      <c r="L137" t="s">
        <v>258</v>
      </c>
      <c r="M137" s="26">
        <v>25.7</v>
      </c>
      <c r="N137" s="27">
        <v>19</v>
      </c>
      <c r="O137">
        <v>20.028947368421051</v>
      </c>
      <c r="P137">
        <v>6.0526315789473681</v>
      </c>
      <c r="Q137">
        <v>0.31578947368421051</v>
      </c>
      <c r="R137">
        <v>2.8421052631578947</v>
      </c>
      <c r="S137">
        <v>3.1052631578947367</v>
      </c>
      <c r="T137">
        <v>1.9473684210526316</v>
      </c>
      <c r="U137">
        <v>0.31578947368421051</v>
      </c>
      <c r="V137">
        <v>0.41322314049586778</v>
      </c>
      <c r="W137">
        <v>6.3684210526315788</v>
      </c>
      <c r="X137">
        <v>0.69230769230769229</v>
      </c>
      <c r="Y137">
        <v>0.68421052631578949</v>
      </c>
      <c r="Z137">
        <v>0.78947368421052633</v>
      </c>
      <c r="AA137">
        <v>-1.5255119197179521</v>
      </c>
      <c r="AB137">
        <v>-1.201682907065168</v>
      </c>
      <c r="AC137">
        <v>-1.0904942497294914</v>
      </c>
      <c r="AD137">
        <v>-9.0144540595191183E-2</v>
      </c>
      <c r="AE137">
        <v>2.1538874484285113</v>
      </c>
      <c r="AF137">
        <v>-0.65888988471472865</v>
      </c>
      <c r="AG137">
        <v>-0.53987842727304625</v>
      </c>
      <c r="AH137">
        <v>-0.21987659926381664</v>
      </c>
      <c r="AI137">
        <v>1.1723392711764333</v>
      </c>
    </row>
    <row r="138" spans="1:35" x14ac:dyDescent="0.2">
      <c r="A138">
        <v>12</v>
      </c>
      <c r="B138">
        <v>137</v>
      </c>
      <c r="C138" s="25">
        <v>137.80000000000001</v>
      </c>
      <c r="D138" s="25">
        <v>139</v>
      </c>
      <c r="E138" s="25">
        <v>48</v>
      </c>
      <c r="F138">
        <v>-0.37850077791146269</v>
      </c>
      <c r="G138">
        <v>-0.13029877576087065</v>
      </c>
      <c r="H138">
        <v>-0.24820200215059204</v>
      </c>
      <c r="I138" t="s">
        <v>215</v>
      </c>
      <c r="J138" t="s">
        <v>32</v>
      </c>
      <c r="K138" t="s">
        <v>59</v>
      </c>
      <c r="L138" t="s">
        <v>45</v>
      </c>
      <c r="M138" s="26">
        <v>26.3</v>
      </c>
      <c r="N138" s="27">
        <v>16</v>
      </c>
      <c r="O138">
        <v>22.435416666666669</v>
      </c>
      <c r="P138">
        <v>7.0625</v>
      </c>
      <c r="Q138">
        <v>0</v>
      </c>
      <c r="R138">
        <v>6.25</v>
      </c>
      <c r="S138">
        <v>1.75</v>
      </c>
      <c r="T138">
        <v>1.1875</v>
      </c>
      <c r="U138">
        <v>1.0625</v>
      </c>
      <c r="V138">
        <v>0.52631578947368418</v>
      </c>
      <c r="W138">
        <v>5.9375</v>
      </c>
      <c r="X138">
        <v>0.76470588235294112</v>
      </c>
      <c r="Y138">
        <v>1.0625</v>
      </c>
      <c r="Z138">
        <v>0.9375</v>
      </c>
      <c r="AA138">
        <v>-1.3614805116566331</v>
      </c>
      <c r="AB138">
        <v>-1.505394204441822</v>
      </c>
      <c r="AC138">
        <v>0.11808195509117941</v>
      </c>
      <c r="AD138">
        <v>-0.71176721505358886</v>
      </c>
      <c r="AE138">
        <v>0.41520793242753457</v>
      </c>
      <c r="AF138">
        <v>0.5205300407443233</v>
      </c>
      <c r="AG138">
        <v>0.45403221618523137</v>
      </c>
      <c r="AH138">
        <v>-0.12468344249123207</v>
      </c>
      <c r="AI138">
        <v>1.0227842473471718</v>
      </c>
    </row>
    <row r="139" spans="1:35" x14ac:dyDescent="0.2">
      <c r="A139">
        <v>12</v>
      </c>
      <c r="B139">
        <v>138</v>
      </c>
      <c r="C139" s="25">
        <v>0</v>
      </c>
      <c r="D139" s="25">
        <v>232</v>
      </c>
      <c r="E139" s="25">
        <v>32</v>
      </c>
      <c r="F139">
        <v>-0.38386074139805798</v>
      </c>
      <c r="G139">
        <v>-0.12662848690603334</v>
      </c>
      <c r="H139">
        <v>-0.25723225449202464</v>
      </c>
      <c r="I139" t="s">
        <v>183</v>
      </c>
      <c r="J139" t="s">
        <v>32</v>
      </c>
      <c r="K139" t="s">
        <v>64</v>
      </c>
      <c r="L139" t="s">
        <v>45</v>
      </c>
      <c r="M139" s="26">
        <v>22.6</v>
      </c>
      <c r="N139" s="27">
        <v>16</v>
      </c>
      <c r="O139">
        <v>19.216666666666665</v>
      </c>
      <c r="P139">
        <v>12.3125</v>
      </c>
      <c r="Q139">
        <v>1.1875</v>
      </c>
      <c r="R139">
        <v>5.4375</v>
      </c>
      <c r="S139">
        <v>1.375</v>
      </c>
      <c r="T139">
        <v>0.6875</v>
      </c>
      <c r="U139">
        <v>0.6875</v>
      </c>
      <c r="V139">
        <v>0.64462809917355368</v>
      </c>
      <c r="W139">
        <v>7.5625</v>
      </c>
      <c r="X139">
        <v>0.81481481481481477</v>
      </c>
      <c r="Y139">
        <v>1.6875</v>
      </c>
      <c r="Z139">
        <v>2.25</v>
      </c>
      <c r="AA139">
        <v>-0.50873091144208915</v>
      </c>
      <c r="AB139">
        <v>-0.36331317993169526</v>
      </c>
      <c r="AC139">
        <v>-0.17006314393459826</v>
      </c>
      <c r="AD139">
        <v>-0.88376960555906781</v>
      </c>
      <c r="AE139">
        <v>-0.72885824260341103</v>
      </c>
      <c r="AF139">
        <v>-7.1777763230707184E-2</v>
      </c>
      <c r="AG139">
        <v>1.8506391049043862</v>
      </c>
      <c r="AH139">
        <v>3.9487656915162553E-2</v>
      </c>
      <c r="AI139">
        <v>-0.30327029727228039</v>
      </c>
    </row>
    <row r="140" spans="1:35" x14ac:dyDescent="0.2">
      <c r="A140">
        <v>12</v>
      </c>
      <c r="B140">
        <v>139</v>
      </c>
      <c r="C140" s="25">
        <v>119.5</v>
      </c>
      <c r="D140" s="25">
        <v>104</v>
      </c>
      <c r="E140" s="25">
        <v>69</v>
      </c>
      <c r="F140">
        <v>-0.38971810044758753</v>
      </c>
      <c r="G140">
        <v>1.617640973036753E-2</v>
      </c>
      <c r="H140">
        <v>-0.40589451017795508</v>
      </c>
      <c r="I140" t="s">
        <v>182</v>
      </c>
      <c r="J140" t="s">
        <v>32</v>
      </c>
      <c r="K140" t="s">
        <v>152</v>
      </c>
      <c r="L140" t="s">
        <v>259</v>
      </c>
      <c r="M140" s="26">
        <v>23.2</v>
      </c>
      <c r="N140" s="27">
        <v>16</v>
      </c>
      <c r="O140">
        <v>22.008333333333333</v>
      </c>
      <c r="P140">
        <v>12.5</v>
      </c>
      <c r="Q140">
        <v>0.5625</v>
      </c>
      <c r="R140">
        <v>6.25</v>
      </c>
      <c r="S140">
        <v>1.25</v>
      </c>
      <c r="T140">
        <v>0.5625</v>
      </c>
      <c r="U140">
        <v>1</v>
      </c>
      <c r="V140">
        <v>0.63503649635036497</v>
      </c>
      <c r="W140">
        <v>8.5625</v>
      </c>
      <c r="X140">
        <v>0.85</v>
      </c>
      <c r="Y140">
        <v>1.25</v>
      </c>
      <c r="Z140">
        <v>1.0625</v>
      </c>
      <c r="AA140">
        <v>-0.47827556857728404</v>
      </c>
      <c r="AB140">
        <v>-0.96440845598965674</v>
      </c>
      <c r="AC140">
        <v>0.11808195509117941</v>
      </c>
      <c r="AD140">
        <v>-0.94110373572756079</v>
      </c>
      <c r="AE140">
        <v>-1.0148747863611476</v>
      </c>
      <c r="AF140">
        <v>0.42181207341515159</v>
      </c>
      <c r="AG140">
        <v>1.9771210523706251</v>
      </c>
      <c r="AH140">
        <v>0.13074181501620583</v>
      </c>
      <c r="AI140">
        <v>0.89649333833579536</v>
      </c>
    </row>
    <row r="141" spans="1:35" x14ac:dyDescent="0.2">
      <c r="A141">
        <v>12</v>
      </c>
      <c r="B141">
        <v>140</v>
      </c>
      <c r="C141" s="25">
        <v>135.1</v>
      </c>
      <c r="D141" s="25">
        <v>183</v>
      </c>
      <c r="E141" s="25">
        <v>45</v>
      </c>
      <c r="F141">
        <v>-0.3921702714343544</v>
      </c>
      <c r="G141">
        <v>-0.47407272832873371</v>
      </c>
      <c r="H141">
        <v>8.1902456894379305E-2</v>
      </c>
      <c r="I141" t="s">
        <v>203</v>
      </c>
      <c r="J141" t="s">
        <v>32</v>
      </c>
      <c r="K141" t="s">
        <v>88</v>
      </c>
      <c r="L141" t="s">
        <v>258</v>
      </c>
      <c r="M141" s="26">
        <v>19.8</v>
      </c>
      <c r="N141" s="27">
        <v>19</v>
      </c>
      <c r="O141">
        <v>25.618421052631579</v>
      </c>
      <c r="P141">
        <v>12.947368421052632</v>
      </c>
      <c r="Q141">
        <v>2</v>
      </c>
      <c r="R141">
        <v>3.4736842105263159</v>
      </c>
      <c r="S141">
        <v>2.1578947368421053</v>
      </c>
      <c r="T141">
        <v>0.94736842105263153</v>
      </c>
      <c r="U141">
        <v>0</v>
      </c>
      <c r="V141">
        <v>0.36625514403292181</v>
      </c>
      <c r="W141">
        <v>12.789473684210526</v>
      </c>
      <c r="X141">
        <v>0.78947368421052633</v>
      </c>
      <c r="Y141">
        <v>2</v>
      </c>
      <c r="Z141">
        <v>1.5263157894736843</v>
      </c>
      <c r="AA141">
        <v>-0.40561018911038049</v>
      </c>
      <c r="AB141">
        <v>0.41811067894365467</v>
      </c>
      <c r="AC141">
        <v>-0.86651101485925119</v>
      </c>
      <c r="AD141">
        <v>-0.52467689555640118</v>
      </c>
      <c r="AE141">
        <v>-0.13424490163338024</v>
      </c>
      <c r="AF141">
        <v>-1.1576754038515964</v>
      </c>
      <c r="AG141">
        <v>-1.9493502519222312</v>
      </c>
      <c r="AH141">
        <v>-7.4584173973125945E-2</v>
      </c>
      <c r="AI141">
        <v>0.42788759700410917</v>
      </c>
    </row>
    <row r="142" spans="1:35" x14ac:dyDescent="0.2">
      <c r="A142">
        <v>12</v>
      </c>
      <c r="B142">
        <v>141</v>
      </c>
      <c r="C142" s="25">
        <v>58.9</v>
      </c>
      <c r="D142" s="25">
        <v>52</v>
      </c>
      <c r="E142" s="25">
        <v>90</v>
      </c>
      <c r="F142">
        <v>-0.40277703065432463</v>
      </c>
      <c r="G142">
        <v>-0.3398388008858475</v>
      </c>
      <c r="H142">
        <v>-6.2938229768477127E-2</v>
      </c>
      <c r="I142" t="s">
        <v>178</v>
      </c>
      <c r="J142" t="s">
        <v>1674</v>
      </c>
      <c r="K142" t="s">
        <v>78</v>
      </c>
      <c r="L142" t="s">
        <v>259</v>
      </c>
      <c r="M142" s="26">
        <v>24.2</v>
      </c>
      <c r="N142" s="27">
        <v>14</v>
      </c>
      <c r="O142">
        <v>30.445238095238096</v>
      </c>
      <c r="P142">
        <v>13.071428571428571</v>
      </c>
      <c r="Q142">
        <v>1.0714285714285714</v>
      </c>
      <c r="R142">
        <v>6.2142857142857144</v>
      </c>
      <c r="S142">
        <v>2.8571428571428572</v>
      </c>
      <c r="T142">
        <v>0.6428571428571429</v>
      </c>
      <c r="U142">
        <v>0.5</v>
      </c>
      <c r="V142">
        <v>0.42138364779874216</v>
      </c>
      <c r="W142">
        <v>11.357142857142858</v>
      </c>
      <c r="X142">
        <v>0.72340425531914898</v>
      </c>
      <c r="Y142">
        <v>3.3571428571428572</v>
      </c>
      <c r="Z142">
        <v>1.3571428571428572</v>
      </c>
      <c r="AA142">
        <v>-0.38545928556073505</v>
      </c>
      <c r="AB142">
        <v>-0.47494515977103097</v>
      </c>
      <c r="AC142">
        <v>0.10541623645268373</v>
      </c>
      <c r="AD142">
        <v>-0.20395063356122231</v>
      </c>
      <c r="AE142">
        <v>-0.83100700823117402</v>
      </c>
      <c r="AF142">
        <v>-0.36793166521822246</v>
      </c>
      <c r="AG142">
        <v>-0.83791761762990613</v>
      </c>
      <c r="AH142">
        <v>-0.66156169869057113</v>
      </c>
      <c r="AI142">
        <v>0.59880762423755096</v>
      </c>
    </row>
    <row r="143" spans="1:35" x14ac:dyDescent="0.2">
      <c r="A143">
        <v>12</v>
      </c>
      <c r="B143">
        <v>142</v>
      </c>
      <c r="C143" s="25">
        <v>136.80000000000001</v>
      </c>
      <c r="D143" s="25">
        <v>162</v>
      </c>
      <c r="E143" s="25">
        <v>29</v>
      </c>
      <c r="F143">
        <v>-0.40904262716858747</v>
      </c>
      <c r="G143">
        <v>-0.40564565010950959</v>
      </c>
      <c r="H143">
        <v>-3.3969770590778769E-3</v>
      </c>
      <c r="I143" t="s">
        <v>373</v>
      </c>
      <c r="J143" t="s">
        <v>32</v>
      </c>
      <c r="K143" t="s">
        <v>42</v>
      </c>
      <c r="L143" t="s">
        <v>258</v>
      </c>
      <c r="M143" s="26">
        <v>33.799999999999997</v>
      </c>
      <c r="N143" s="27">
        <v>8</v>
      </c>
      <c r="O143">
        <v>21.40625</v>
      </c>
      <c r="P143">
        <v>7.875</v>
      </c>
      <c r="Q143">
        <v>1.25</v>
      </c>
      <c r="R143">
        <v>3.25</v>
      </c>
      <c r="S143">
        <v>5.5</v>
      </c>
      <c r="T143">
        <v>1</v>
      </c>
      <c r="U143">
        <v>0</v>
      </c>
      <c r="V143">
        <v>0.39344262295081966</v>
      </c>
      <c r="W143">
        <v>7.625</v>
      </c>
      <c r="X143">
        <v>0.7142857142857143</v>
      </c>
      <c r="Y143">
        <v>0.875</v>
      </c>
      <c r="Z143">
        <v>1.875</v>
      </c>
      <c r="AA143">
        <v>-1.2295073592424777</v>
      </c>
      <c r="AB143">
        <v>-0.30320365232589913</v>
      </c>
      <c r="AC143">
        <v>-0.94583841054246121</v>
      </c>
      <c r="AD143">
        <v>1.0082566900012009</v>
      </c>
      <c r="AE143">
        <v>-1.3816883209070051E-2</v>
      </c>
      <c r="AF143">
        <v>-1.1576754038515964</v>
      </c>
      <c r="AG143">
        <v>-0.86311489056732316</v>
      </c>
      <c r="AH143">
        <v>-0.22151337100980864</v>
      </c>
      <c r="AI143">
        <v>7.5602429761848777E-2</v>
      </c>
    </row>
    <row r="144" spans="1:35" x14ac:dyDescent="0.2">
      <c r="A144">
        <v>12</v>
      </c>
      <c r="B144">
        <v>143</v>
      </c>
      <c r="C144" s="25">
        <v>137.9</v>
      </c>
      <c r="D144" s="25">
        <v>207</v>
      </c>
      <c r="E144" s="25">
        <v>40</v>
      </c>
      <c r="F144">
        <v>-0.41481973888920914</v>
      </c>
      <c r="G144">
        <v>-0.43590114258217993</v>
      </c>
      <c r="H144">
        <v>2.108140369297079E-2</v>
      </c>
      <c r="I144" t="s">
        <v>168</v>
      </c>
      <c r="J144" t="s">
        <v>32</v>
      </c>
      <c r="K144" t="s">
        <v>64</v>
      </c>
      <c r="L144" t="s">
        <v>258</v>
      </c>
      <c r="M144" s="26">
        <v>30.8</v>
      </c>
      <c r="N144" s="27">
        <v>14</v>
      </c>
      <c r="O144">
        <v>24.50595238095238</v>
      </c>
      <c r="P144">
        <v>12</v>
      </c>
      <c r="Q144">
        <v>1.9285714285714286</v>
      </c>
      <c r="R144">
        <v>1.5714285714285714</v>
      </c>
      <c r="S144">
        <v>5.2857142857142856</v>
      </c>
      <c r="T144">
        <v>0.42857142857142855</v>
      </c>
      <c r="U144">
        <v>0.21428571428571427</v>
      </c>
      <c r="V144">
        <v>0.42483660130718953</v>
      </c>
      <c r="W144">
        <v>10.928571428571429</v>
      </c>
      <c r="X144">
        <v>0.84615384615384615</v>
      </c>
      <c r="Y144">
        <v>0.9285714285714286</v>
      </c>
      <c r="Z144">
        <v>2.2142857142857144</v>
      </c>
      <c r="AA144">
        <v>-0.55948981621676441</v>
      </c>
      <c r="AB144">
        <v>0.34941407596560198</v>
      </c>
      <c r="AC144">
        <v>-1.5411271865517602</v>
      </c>
      <c r="AD144">
        <v>0.90996960971235574</v>
      </c>
      <c r="AE144">
        <v>-1.3213210832444364</v>
      </c>
      <c r="AF144">
        <v>-0.81921380158015045</v>
      </c>
      <c r="AG144">
        <v>-0.75218493060326819</v>
      </c>
      <c r="AH144">
        <v>7.8030029690689423E-2</v>
      </c>
      <c r="AI144">
        <v>-0.26718718041188727</v>
      </c>
    </row>
    <row r="145" spans="1:35" x14ac:dyDescent="0.2">
      <c r="A145">
        <v>12</v>
      </c>
      <c r="B145">
        <v>144</v>
      </c>
      <c r="C145" s="25">
        <v>30.4</v>
      </c>
      <c r="D145" s="25">
        <v>25</v>
      </c>
      <c r="E145" s="25">
        <v>92</v>
      </c>
      <c r="F145">
        <v>-0.41781665006187901</v>
      </c>
      <c r="G145">
        <v>-6.9854803070440574E-3</v>
      </c>
      <c r="H145">
        <v>-0.41083116975483497</v>
      </c>
      <c r="I145" t="s">
        <v>197</v>
      </c>
      <c r="J145" t="s">
        <v>32</v>
      </c>
      <c r="K145" t="s">
        <v>106</v>
      </c>
      <c r="L145" t="s">
        <v>45</v>
      </c>
      <c r="M145" s="26">
        <v>21.7</v>
      </c>
      <c r="N145" s="27">
        <v>14</v>
      </c>
      <c r="O145">
        <v>19.68095238095238</v>
      </c>
      <c r="P145">
        <v>9.3571428571428577</v>
      </c>
      <c r="Q145">
        <v>0</v>
      </c>
      <c r="R145">
        <v>6.2142857142857144</v>
      </c>
      <c r="S145">
        <v>0.6428571428571429</v>
      </c>
      <c r="T145">
        <v>0.6428571428571429</v>
      </c>
      <c r="U145">
        <v>2</v>
      </c>
      <c r="V145">
        <v>0.72222222222222221</v>
      </c>
      <c r="W145">
        <v>5.1428571428571432</v>
      </c>
      <c r="X145">
        <v>0.72972972972972971</v>
      </c>
      <c r="Y145">
        <v>2.6428571428571428</v>
      </c>
      <c r="Z145">
        <v>0.9285714285714286</v>
      </c>
      <c r="AA145">
        <v>-0.9887651251683035</v>
      </c>
      <c r="AB145">
        <v>-1.505394204441822</v>
      </c>
      <c r="AC145">
        <v>0.10541623645268373</v>
      </c>
      <c r="AD145">
        <v>-1.2195837965459553</v>
      </c>
      <c r="AE145">
        <v>-0.83100700823117402</v>
      </c>
      <c r="AF145">
        <v>2.0012995506818996</v>
      </c>
      <c r="AG145">
        <v>1.8300422011074866</v>
      </c>
      <c r="AH145">
        <v>-0.486682203180482</v>
      </c>
      <c r="AI145">
        <v>1.03180502656227</v>
      </c>
    </row>
    <row r="146" spans="1:35" x14ac:dyDescent="0.2">
      <c r="A146">
        <v>13</v>
      </c>
      <c r="B146">
        <v>145</v>
      </c>
      <c r="C146" s="25">
        <v>124.6</v>
      </c>
      <c r="D146" s="25">
        <v>122</v>
      </c>
      <c r="E146" s="25">
        <v>66</v>
      </c>
      <c r="F146">
        <v>-0.41787855663146661</v>
      </c>
      <c r="G146">
        <v>-0.41031713124488284</v>
      </c>
      <c r="H146">
        <v>-7.5614253865837755E-3</v>
      </c>
      <c r="I146" t="s">
        <v>189</v>
      </c>
      <c r="J146" t="s">
        <v>32</v>
      </c>
      <c r="K146" t="s">
        <v>66</v>
      </c>
      <c r="L146" t="s">
        <v>258</v>
      </c>
      <c r="M146" s="26">
        <v>20.9</v>
      </c>
      <c r="N146" s="27">
        <v>18</v>
      </c>
      <c r="O146">
        <v>30.499999999999993</v>
      </c>
      <c r="P146">
        <v>17.944444444444443</v>
      </c>
      <c r="Q146">
        <v>1.2777777777777777</v>
      </c>
      <c r="R146">
        <v>3.3333333333333335</v>
      </c>
      <c r="S146">
        <v>2.2777777777777777</v>
      </c>
      <c r="T146">
        <v>0.72222222222222221</v>
      </c>
      <c r="U146">
        <v>5.5555555555555552E-2</v>
      </c>
      <c r="V146">
        <v>0.43617021276595747</v>
      </c>
      <c r="W146">
        <v>15.666666666666666</v>
      </c>
      <c r="X146">
        <v>0.80597014925373134</v>
      </c>
      <c r="Y146">
        <v>3.7222222222222223</v>
      </c>
      <c r="Z146">
        <v>1.8888888888888888</v>
      </c>
      <c r="AA146">
        <v>0.40605735016372435</v>
      </c>
      <c r="AB146">
        <v>-0.27648830672332314</v>
      </c>
      <c r="AC146">
        <v>-0.91628506705263779</v>
      </c>
      <c r="AD146">
        <v>-0.46968977656439626</v>
      </c>
      <c r="AE146">
        <v>-0.64940920267070656</v>
      </c>
      <c r="AF146">
        <v>-1.0699260995589994</v>
      </c>
      <c r="AG146">
        <v>-0.82927439132204217</v>
      </c>
      <c r="AH146">
        <v>5.0591205986072654E-2</v>
      </c>
      <c r="AI146">
        <v>6.1570106538362555E-2</v>
      </c>
    </row>
    <row r="147" spans="1:35" x14ac:dyDescent="0.2">
      <c r="A147">
        <v>13</v>
      </c>
      <c r="B147">
        <v>146</v>
      </c>
      <c r="C147" s="25">
        <v>0</v>
      </c>
      <c r="D147" s="25">
        <v>463</v>
      </c>
      <c r="E147" s="25">
        <v>10</v>
      </c>
      <c r="F147">
        <v>-0.426277865923959</v>
      </c>
      <c r="G147">
        <v>-0.22770628972217188</v>
      </c>
      <c r="H147">
        <v>-0.19857157620178711</v>
      </c>
      <c r="I147" t="s">
        <v>239</v>
      </c>
      <c r="J147" t="s">
        <v>32</v>
      </c>
      <c r="K147" t="s">
        <v>53</v>
      </c>
      <c r="L147" t="s">
        <v>259</v>
      </c>
      <c r="M147" s="26">
        <v>25.6</v>
      </c>
      <c r="N147" s="27">
        <v>17</v>
      </c>
      <c r="O147">
        <v>25.004901960784313</v>
      </c>
      <c r="P147">
        <v>10.352941176470589</v>
      </c>
      <c r="Q147">
        <v>2.5882352941176472</v>
      </c>
      <c r="R147">
        <v>2.4117647058823528</v>
      </c>
      <c r="S147">
        <v>0.76470588235294112</v>
      </c>
      <c r="T147">
        <v>0.76470588235294112</v>
      </c>
      <c r="U147">
        <v>0.41176470588235292</v>
      </c>
      <c r="V147">
        <v>0.44444444444444442</v>
      </c>
      <c r="W147">
        <v>7.9411764705882355</v>
      </c>
      <c r="X147">
        <v>1</v>
      </c>
      <c r="Y147">
        <v>0.70588235294117652</v>
      </c>
      <c r="Z147">
        <v>0.70588235294117652</v>
      </c>
      <c r="AA147">
        <v>-0.82701910255858202</v>
      </c>
      <c r="AB147">
        <v>0.98384740935114789</v>
      </c>
      <c r="AC147">
        <v>-1.2431102774106844</v>
      </c>
      <c r="AD147">
        <v>-1.1636950646170041</v>
      </c>
      <c r="AE147">
        <v>-0.55220096557657405</v>
      </c>
      <c r="AF147">
        <v>-0.50729820732999431</v>
      </c>
      <c r="AG147">
        <v>-0.32220541890008531</v>
      </c>
      <c r="AH147">
        <v>0.32553114667397831</v>
      </c>
      <c r="AI147">
        <v>1.2567938728682515</v>
      </c>
    </row>
    <row r="148" spans="1:35" x14ac:dyDescent="0.2">
      <c r="A148">
        <v>13</v>
      </c>
      <c r="B148">
        <v>147</v>
      </c>
      <c r="C148" s="25">
        <v>85</v>
      </c>
      <c r="D148" s="25">
        <v>86</v>
      </c>
      <c r="E148" s="25">
        <v>69</v>
      </c>
      <c r="F148">
        <v>-0.43213392815535928</v>
      </c>
      <c r="G148">
        <v>-0.6316723366201269</v>
      </c>
      <c r="H148">
        <v>0.19953840846476761</v>
      </c>
      <c r="I148" t="s">
        <v>202</v>
      </c>
      <c r="J148" t="s">
        <v>1675</v>
      </c>
      <c r="K148" t="s">
        <v>47</v>
      </c>
      <c r="L148" t="s">
        <v>258</v>
      </c>
      <c r="M148" s="26">
        <v>25.3</v>
      </c>
      <c r="N148" s="27">
        <v>9</v>
      </c>
      <c r="O148">
        <v>31.549999999999997</v>
      </c>
      <c r="P148">
        <v>16.777777777777779</v>
      </c>
      <c r="Q148">
        <v>1.4444444444444444</v>
      </c>
      <c r="R148">
        <v>5</v>
      </c>
      <c r="S148">
        <v>4</v>
      </c>
      <c r="T148">
        <v>0.66666666666666663</v>
      </c>
      <c r="U148">
        <v>0.1111111111111111</v>
      </c>
      <c r="V148">
        <v>0.42142857142857143</v>
      </c>
      <c r="W148">
        <v>15.555555555555555</v>
      </c>
      <c r="X148">
        <v>0.64516129032258063</v>
      </c>
      <c r="Y148">
        <v>3.4444444444444446</v>
      </c>
      <c r="Z148">
        <v>3.4444444444444446</v>
      </c>
      <c r="AA148">
        <v>0.21655743900493715</v>
      </c>
      <c r="AB148">
        <v>-0.11619623310786667</v>
      </c>
      <c r="AC148">
        <v>-0.32521819725617085</v>
      </c>
      <c r="AD148">
        <v>0.32024712797928501</v>
      </c>
      <c r="AE148">
        <v>-0.77652766656303396</v>
      </c>
      <c r="AF148">
        <v>-0.98217679526640234</v>
      </c>
      <c r="AG148">
        <v>-1.1500634380015273</v>
      </c>
      <c r="AH148">
        <v>-1.3616231718782634</v>
      </c>
      <c r="AI148">
        <v>-1.5100500944920994</v>
      </c>
    </row>
    <row r="149" spans="1:35" x14ac:dyDescent="0.2">
      <c r="A149">
        <v>13</v>
      </c>
      <c r="B149">
        <v>148</v>
      </c>
      <c r="C149" s="25">
        <v>0</v>
      </c>
      <c r="D149" s="25">
        <v>416</v>
      </c>
      <c r="E149" s="25">
        <v>15</v>
      </c>
      <c r="F149">
        <v>-0.44264335382134734</v>
      </c>
      <c r="G149">
        <v>-0.2944608728035723</v>
      </c>
      <c r="H149">
        <v>-0.14818248101777504</v>
      </c>
      <c r="I149" t="s">
        <v>377</v>
      </c>
      <c r="J149" t="s">
        <v>32</v>
      </c>
      <c r="K149" t="s">
        <v>71</v>
      </c>
      <c r="L149" t="s">
        <v>258</v>
      </c>
      <c r="M149" s="26">
        <v>22.8</v>
      </c>
      <c r="N149" s="27">
        <v>15</v>
      </c>
      <c r="O149">
        <v>20.761111111111109</v>
      </c>
      <c r="P149">
        <v>8.3333333333333339</v>
      </c>
      <c r="Q149">
        <v>1.2</v>
      </c>
      <c r="R149">
        <v>4.1333333333333337</v>
      </c>
      <c r="S149">
        <v>1.6</v>
      </c>
      <c r="T149">
        <v>1.4</v>
      </c>
      <c r="U149">
        <v>0.13333333333333333</v>
      </c>
      <c r="V149">
        <v>0.42608695652173911</v>
      </c>
      <c r="W149">
        <v>7.666666666666667</v>
      </c>
      <c r="X149">
        <v>0.75</v>
      </c>
      <c r="Y149">
        <v>0.8</v>
      </c>
      <c r="Z149">
        <v>1</v>
      </c>
      <c r="AA149">
        <v>-1.1550609655729538</v>
      </c>
      <c r="AB149">
        <v>-0.35129127441053609</v>
      </c>
      <c r="AC149">
        <v>-0.6325729695503336</v>
      </c>
      <c r="AD149">
        <v>-0.78056817125578037</v>
      </c>
      <c r="AE149">
        <v>0.90143605681568628</v>
      </c>
      <c r="AF149">
        <v>-0.94707707354936344</v>
      </c>
      <c r="AG149">
        <v>-0.51128317132420287</v>
      </c>
      <c r="AH149">
        <v>-0.13336907922615071</v>
      </c>
      <c r="AI149">
        <v>0.95963879284148357</v>
      </c>
    </row>
    <row r="150" spans="1:35" x14ac:dyDescent="0.2">
      <c r="A150">
        <v>13</v>
      </c>
      <c r="B150">
        <v>149</v>
      </c>
      <c r="C150" s="25">
        <v>46.4</v>
      </c>
      <c r="D150" s="25">
        <v>38</v>
      </c>
      <c r="E150" s="25">
        <v>79</v>
      </c>
      <c r="F150">
        <v>-0.44362760445570182</v>
      </c>
      <c r="G150">
        <v>-0.29677069721843519</v>
      </c>
      <c r="H150">
        <v>-0.14685690723726663</v>
      </c>
      <c r="I150" t="s">
        <v>210</v>
      </c>
      <c r="J150" t="s">
        <v>1676</v>
      </c>
      <c r="K150" t="s">
        <v>88</v>
      </c>
      <c r="L150" t="s">
        <v>259</v>
      </c>
      <c r="M150" s="26">
        <v>26.5</v>
      </c>
      <c r="N150" s="27">
        <v>9</v>
      </c>
      <c r="O150">
        <v>25.085185185185185</v>
      </c>
      <c r="P150">
        <v>11.222222222222221</v>
      </c>
      <c r="Q150">
        <v>1.7777777777777777</v>
      </c>
      <c r="R150">
        <v>3.4444444444444446</v>
      </c>
      <c r="S150">
        <v>1.5555555555555556</v>
      </c>
      <c r="T150">
        <v>1</v>
      </c>
      <c r="U150">
        <v>0.33333333333333331</v>
      </c>
      <c r="V150">
        <v>0.41666666666666669</v>
      </c>
      <c r="W150">
        <v>9.3333333333333339</v>
      </c>
      <c r="X150">
        <v>0.75</v>
      </c>
      <c r="Y150">
        <v>2.2222222222222223</v>
      </c>
      <c r="Z150">
        <v>0.77777777777777779</v>
      </c>
      <c r="AA150">
        <v>-0.6858230903226229</v>
      </c>
      <c r="AB150">
        <v>0.20438791412304605</v>
      </c>
      <c r="AC150">
        <v>-0.87688060906620668</v>
      </c>
      <c r="AD150">
        <v>-0.80095363976013345</v>
      </c>
      <c r="AE150">
        <v>-1.3816883209070051E-2</v>
      </c>
      <c r="AF150">
        <v>-0.63117957809601377</v>
      </c>
      <c r="AG150">
        <v>-0.74969900819326851</v>
      </c>
      <c r="AH150">
        <v>-0.30112734485891157</v>
      </c>
      <c r="AI150">
        <v>1.1841559644172637</v>
      </c>
    </row>
    <row r="151" spans="1:35" x14ac:dyDescent="0.2">
      <c r="A151">
        <v>13</v>
      </c>
      <c r="B151">
        <v>150</v>
      </c>
      <c r="C151" s="25">
        <v>142.1</v>
      </c>
      <c r="D151" s="25">
        <v>208</v>
      </c>
      <c r="E151" s="25">
        <v>39</v>
      </c>
      <c r="F151">
        <v>-0.44512310210182926</v>
      </c>
      <c r="G151">
        <v>-0.26545452893669463</v>
      </c>
      <c r="H151">
        <v>-0.17966857316513463</v>
      </c>
      <c r="I151" t="s">
        <v>234</v>
      </c>
      <c r="J151" t="s">
        <v>32</v>
      </c>
      <c r="K151" t="s">
        <v>78</v>
      </c>
      <c r="L151" t="s">
        <v>258</v>
      </c>
      <c r="M151" s="26">
        <v>21.5</v>
      </c>
      <c r="N151" s="27">
        <v>17</v>
      </c>
      <c r="O151">
        <v>24.642156862745097</v>
      </c>
      <c r="P151">
        <v>11.352941176470589</v>
      </c>
      <c r="Q151">
        <v>0.41176470588235292</v>
      </c>
      <c r="R151">
        <v>2.2352941176470589</v>
      </c>
      <c r="S151">
        <v>3.5294117647058822</v>
      </c>
      <c r="T151">
        <v>1.3529411764705883</v>
      </c>
      <c r="U151">
        <v>0.11764705882352941</v>
      </c>
      <c r="V151">
        <v>0.5</v>
      </c>
      <c r="W151">
        <v>9.4117647058823533</v>
      </c>
      <c r="X151">
        <v>0.8125</v>
      </c>
      <c r="Y151">
        <v>1.8823529411764706</v>
      </c>
      <c r="Z151">
        <v>1.588235294117647</v>
      </c>
      <c r="AA151">
        <v>-0.66459060727962127</v>
      </c>
      <c r="AB151">
        <v>-1.1093784931565767</v>
      </c>
      <c r="AC151">
        <v>-1.3056938283303103</v>
      </c>
      <c r="AD151">
        <v>0.10440099087437017</v>
      </c>
      <c r="AE151">
        <v>0.79375924034218592</v>
      </c>
      <c r="AF151">
        <v>-0.97185334770256726</v>
      </c>
      <c r="AG151">
        <v>0.36144232149460526</v>
      </c>
      <c r="AH151">
        <v>3.7494330539714717E-2</v>
      </c>
      <c r="AI151">
        <v>0.36532863278794764</v>
      </c>
    </row>
    <row r="152" spans="1:35" x14ac:dyDescent="0.2">
      <c r="A152">
        <v>13</v>
      </c>
      <c r="B152">
        <v>151</v>
      </c>
      <c r="C152" s="25">
        <v>0</v>
      </c>
      <c r="D152" s="25">
        <v>242</v>
      </c>
      <c r="E152" s="25">
        <v>16</v>
      </c>
      <c r="F152">
        <v>-0.45242940092475636</v>
      </c>
      <c r="G152">
        <v>-0.21308988647813848</v>
      </c>
      <c r="H152">
        <v>-0.23933951444661788</v>
      </c>
      <c r="I152" t="s">
        <v>238</v>
      </c>
      <c r="J152" t="s">
        <v>32</v>
      </c>
      <c r="K152" t="s">
        <v>49</v>
      </c>
      <c r="L152" t="s">
        <v>259</v>
      </c>
      <c r="M152" s="26">
        <v>27.7</v>
      </c>
      <c r="N152" s="27">
        <v>14</v>
      </c>
      <c r="O152">
        <v>22.998809523809523</v>
      </c>
      <c r="P152">
        <v>7.0714285714285712</v>
      </c>
      <c r="Q152">
        <v>0.14285714285714285</v>
      </c>
      <c r="R152">
        <v>7.4285714285714288</v>
      </c>
      <c r="S152">
        <v>1.2857142857142858</v>
      </c>
      <c r="T152">
        <v>0.5714285714285714</v>
      </c>
      <c r="U152">
        <v>1.6428571428571428</v>
      </c>
      <c r="V152">
        <v>0.48148148148148145</v>
      </c>
      <c r="W152">
        <v>5.7857142857142856</v>
      </c>
      <c r="X152">
        <v>0.70370370370370372</v>
      </c>
      <c r="Y152">
        <v>1.9285714285714286</v>
      </c>
      <c r="Z152">
        <v>0.7857142857142857</v>
      </c>
      <c r="AA152">
        <v>-1.3600302572344996</v>
      </c>
      <c r="AB152">
        <v>-1.3680009984857167</v>
      </c>
      <c r="AC152">
        <v>0.53605067016153829</v>
      </c>
      <c r="AD152">
        <v>-0.92472255567941986</v>
      </c>
      <c r="AE152">
        <v>-0.99444503323559497</v>
      </c>
      <c r="AF152">
        <v>1.4371968802294894</v>
      </c>
      <c r="AG152">
        <v>7.3059334166205206E-2</v>
      </c>
      <c r="AH152">
        <v>-0.49305451222909163</v>
      </c>
      <c r="AI152">
        <v>1.1761374940038429</v>
      </c>
    </row>
    <row r="153" spans="1:35" x14ac:dyDescent="0.2">
      <c r="A153">
        <v>13</v>
      </c>
      <c r="B153">
        <v>152</v>
      </c>
      <c r="C153" s="25">
        <v>0</v>
      </c>
      <c r="D153" s="25">
        <v>279</v>
      </c>
      <c r="E153" s="25">
        <v>21</v>
      </c>
      <c r="F153">
        <v>-0.45486721240636735</v>
      </c>
      <c r="G153">
        <v>-0.35110857632215514</v>
      </c>
      <c r="H153">
        <v>-0.10375863608421221</v>
      </c>
      <c r="I153" t="s">
        <v>204</v>
      </c>
      <c r="J153" t="s">
        <v>32</v>
      </c>
      <c r="K153" t="s">
        <v>113</v>
      </c>
      <c r="L153" t="s">
        <v>258</v>
      </c>
      <c r="M153" s="26">
        <v>26.3</v>
      </c>
      <c r="N153" s="27">
        <v>19</v>
      </c>
      <c r="O153">
        <v>27.185964912280706</v>
      </c>
      <c r="P153">
        <v>12.894736842105264</v>
      </c>
      <c r="Q153">
        <v>2.4210526315789473</v>
      </c>
      <c r="R153">
        <v>2.6842105263157894</v>
      </c>
      <c r="S153">
        <v>1.9473684210526316</v>
      </c>
      <c r="T153">
        <v>0.52631578947368418</v>
      </c>
      <c r="U153">
        <v>0</v>
      </c>
      <c r="V153">
        <v>0.39534883720930231</v>
      </c>
      <c r="W153">
        <v>11.315789473684211</v>
      </c>
      <c r="X153">
        <v>0.90625</v>
      </c>
      <c r="Y153">
        <v>1.6842105263157894</v>
      </c>
      <c r="Z153">
        <v>0.68421052631578949</v>
      </c>
      <c r="AA153">
        <v>-0.41415905728295732</v>
      </c>
      <c r="AB153">
        <v>0.82305907544586021</v>
      </c>
      <c r="AC153">
        <v>-1.1464900584470514</v>
      </c>
      <c r="AD153">
        <v>-0.62123964110333674</v>
      </c>
      <c r="AE153">
        <v>-1.0976690490278607</v>
      </c>
      <c r="AF153">
        <v>-1.1576754038515964</v>
      </c>
      <c r="AG153">
        <v>-1.2545962103987334</v>
      </c>
      <c r="AH153">
        <v>0.43010364742237089</v>
      </c>
      <c r="AI153">
        <v>1.278689510343908</v>
      </c>
    </row>
    <row r="154" spans="1:35" x14ac:dyDescent="0.2">
      <c r="A154">
        <v>13</v>
      </c>
      <c r="B154">
        <v>153</v>
      </c>
      <c r="C154" s="25">
        <v>0</v>
      </c>
      <c r="D154" s="25">
        <v>336</v>
      </c>
      <c r="E154" s="25">
        <v>1</v>
      </c>
      <c r="F154">
        <v>-0.4571471709293356</v>
      </c>
      <c r="G154">
        <v>-0.22429084070950311</v>
      </c>
      <c r="H154">
        <v>-0.23285633021983249</v>
      </c>
      <c r="I154" t="s">
        <v>235</v>
      </c>
      <c r="J154" t="s">
        <v>32</v>
      </c>
      <c r="K154" t="s">
        <v>39</v>
      </c>
      <c r="L154" t="s">
        <v>258</v>
      </c>
      <c r="M154" s="26">
        <v>35.4</v>
      </c>
      <c r="N154" s="27">
        <v>3</v>
      </c>
      <c r="O154">
        <v>14.700000000000001</v>
      </c>
      <c r="P154">
        <v>11.666666666666666</v>
      </c>
      <c r="Q154">
        <v>2.3333333333333335</v>
      </c>
      <c r="R154">
        <v>1.3333333333333333</v>
      </c>
      <c r="S154">
        <v>2</v>
      </c>
      <c r="T154">
        <v>0.66666666666666663</v>
      </c>
      <c r="U154">
        <v>0.33333333333333331</v>
      </c>
      <c r="V154">
        <v>0.52</v>
      </c>
      <c r="W154">
        <v>8.3333333333333339</v>
      </c>
      <c r="X154">
        <v>1</v>
      </c>
      <c r="Y154">
        <v>0.66666666666666663</v>
      </c>
      <c r="Z154">
        <v>1.3333333333333333</v>
      </c>
      <c r="AA154">
        <v>-0.61363264797641814</v>
      </c>
      <c r="AB154">
        <v>0.73869482617456761</v>
      </c>
      <c r="AC154">
        <v>-1.6255653108083985</v>
      </c>
      <c r="AD154">
        <v>-0.5970989547166029</v>
      </c>
      <c r="AE154">
        <v>-0.77652766656303396</v>
      </c>
      <c r="AF154">
        <v>-0.63117957809601377</v>
      </c>
      <c r="AG154">
        <v>0.55854959464200804</v>
      </c>
      <c r="AH154">
        <v>0.30527913548055047</v>
      </c>
      <c r="AI154">
        <v>0.62286303547781319</v>
      </c>
    </row>
    <row r="155" spans="1:35" x14ac:dyDescent="0.2">
      <c r="A155">
        <v>13</v>
      </c>
      <c r="B155">
        <v>154</v>
      </c>
      <c r="C155" s="25">
        <v>131.5</v>
      </c>
      <c r="D155" s="25">
        <v>128</v>
      </c>
      <c r="E155" s="25">
        <v>54</v>
      </c>
      <c r="F155">
        <v>-0.46234554166994118</v>
      </c>
      <c r="G155">
        <v>-0.295317716183642</v>
      </c>
      <c r="H155">
        <v>-0.16702782548629919</v>
      </c>
      <c r="I155" t="s">
        <v>212</v>
      </c>
      <c r="J155" t="s">
        <v>32</v>
      </c>
      <c r="K155" t="s">
        <v>113</v>
      </c>
      <c r="L155" t="s">
        <v>259</v>
      </c>
      <c r="M155" s="26">
        <v>33.299999999999997</v>
      </c>
      <c r="N155" s="27">
        <v>19</v>
      </c>
      <c r="O155">
        <v>22.852631578947367</v>
      </c>
      <c r="P155">
        <v>11.526315789473685</v>
      </c>
      <c r="Q155">
        <v>1</v>
      </c>
      <c r="R155">
        <v>6.1052631578947372</v>
      </c>
      <c r="S155">
        <v>2.0526315789473686</v>
      </c>
      <c r="T155">
        <v>0.31578947368421051</v>
      </c>
      <c r="U155">
        <v>0.52631578947368418</v>
      </c>
      <c r="V155">
        <v>0.48502994011976047</v>
      </c>
      <c r="W155">
        <v>8.7894736842105257</v>
      </c>
      <c r="X155">
        <v>0.86363636363636365</v>
      </c>
      <c r="Y155">
        <v>2.3157894736842106</v>
      </c>
      <c r="Z155">
        <v>1.5263157894736843</v>
      </c>
      <c r="AA155">
        <v>-0.63642962976995621</v>
      </c>
      <c r="AB155">
        <v>-0.54364176274908371</v>
      </c>
      <c r="AC155">
        <v>6.6752463766749495E-2</v>
      </c>
      <c r="AD155">
        <v>-0.57295826832986885</v>
      </c>
      <c r="AE155">
        <v>-1.5793811227251009</v>
      </c>
      <c r="AF155">
        <v>-0.32636620529015015</v>
      </c>
      <c r="AG155">
        <v>0.15067174903270061</v>
      </c>
      <c r="AH155">
        <v>0.35560573340782198</v>
      </c>
      <c r="AI155">
        <v>0.42788759700410917</v>
      </c>
    </row>
    <row r="156" spans="1:35" x14ac:dyDescent="0.2">
      <c r="A156">
        <v>13</v>
      </c>
      <c r="B156">
        <v>155</v>
      </c>
      <c r="C156" s="25">
        <v>111.4</v>
      </c>
      <c r="D156" s="25">
        <v>102</v>
      </c>
      <c r="E156" s="25">
        <v>44</v>
      </c>
      <c r="F156">
        <v>-0.46371340658939397</v>
      </c>
      <c r="G156">
        <v>-0.4205355527709132</v>
      </c>
      <c r="H156">
        <v>-4.3177853818480771E-2</v>
      </c>
      <c r="I156" t="s">
        <v>221</v>
      </c>
      <c r="J156" t="s">
        <v>32</v>
      </c>
      <c r="K156" t="s">
        <v>78</v>
      </c>
      <c r="L156" t="s">
        <v>258</v>
      </c>
      <c r="M156" s="26">
        <v>28.8</v>
      </c>
      <c r="N156" s="27">
        <v>15</v>
      </c>
      <c r="O156">
        <v>23.984444444444446</v>
      </c>
      <c r="P156">
        <v>11.8</v>
      </c>
      <c r="Q156">
        <v>1.7333333333333334</v>
      </c>
      <c r="R156">
        <v>3</v>
      </c>
      <c r="S156">
        <v>1</v>
      </c>
      <c r="T156">
        <v>0.93333333333333335</v>
      </c>
      <c r="U156">
        <v>0.2</v>
      </c>
      <c r="V156">
        <v>0.3888888888888889</v>
      </c>
      <c r="W156">
        <v>10.8</v>
      </c>
      <c r="X156">
        <v>0.86206896551724133</v>
      </c>
      <c r="Y156">
        <v>1.9333333333333333</v>
      </c>
      <c r="Z156">
        <v>1.2</v>
      </c>
      <c r="AA156">
        <v>-0.59197551527255643</v>
      </c>
      <c r="AB156">
        <v>0.1616433611589245</v>
      </c>
      <c r="AC156">
        <v>-1.0344984410119313</v>
      </c>
      <c r="AD156">
        <v>-1.0557719960645469</v>
      </c>
      <c r="AE156">
        <v>-0.16635903987986278</v>
      </c>
      <c r="AF156">
        <v>-0.84177790839824673</v>
      </c>
      <c r="AG156">
        <v>-1.296399467235742</v>
      </c>
      <c r="AH156">
        <v>0.28274569334246175</v>
      </c>
      <c r="AI156">
        <v>0.75757333842328134</v>
      </c>
    </row>
    <row r="157" spans="1:35" x14ac:dyDescent="0.2">
      <c r="A157">
        <v>13</v>
      </c>
      <c r="B157">
        <v>156</v>
      </c>
      <c r="C157" s="25">
        <v>135.6</v>
      </c>
      <c r="D157" s="25">
        <v>278</v>
      </c>
      <c r="E157" s="25">
        <v>8</v>
      </c>
      <c r="F157">
        <v>-0.46741706150474333</v>
      </c>
      <c r="G157">
        <v>-0.26798727607573047</v>
      </c>
      <c r="H157">
        <v>-0.19942978542901285</v>
      </c>
      <c r="I157" t="s">
        <v>223</v>
      </c>
      <c r="J157" t="s">
        <v>32</v>
      </c>
      <c r="K157" t="s">
        <v>113</v>
      </c>
      <c r="L157" t="s">
        <v>258</v>
      </c>
      <c r="M157" s="26">
        <v>31.3</v>
      </c>
      <c r="N157" s="27">
        <v>19</v>
      </c>
      <c r="O157">
        <v>22.602631578947367</v>
      </c>
      <c r="P157">
        <v>11.421052631578947</v>
      </c>
      <c r="Q157">
        <v>2.1052631578947367</v>
      </c>
      <c r="R157">
        <v>1.3157894736842106</v>
      </c>
      <c r="S157">
        <v>2.1052631578947367</v>
      </c>
      <c r="T157">
        <v>0.94736842105263153</v>
      </c>
      <c r="U157">
        <v>0.21052631578947367</v>
      </c>
      <c r="V157">
        <v>0.4779874213836478</v>
      </c>
      <c r="W157">
        <v>8.3684210526315788</v>
      </c>
      <c r="X157">
        <v>0.80645161290322576</v>
      </c>
      <c r="Y157">
        <v>1.631578947368421</v>
      </c>
      <c r="Z157">
        <v>1.1578947368421053</v>
      </c>
      <c r="AA157">
        <v>-0.6535273661151102</v>
      </c>
      <c r="AB157">
        <v>0.51934777806920596</v>
      </c>
      <c r="AC157">
        <v>-1.6317870673325716</v>
      </c>
      <c r="AD157">
        <v>-0.54881758194313512</v>
      </c>
      <c r="AE157">
        <v>-0.13424490163338024</v>
      </c>
      <c r="AF157">
        <v>-0.82515172442701801</v>
      </c>
      <c r="AG157">
        <v>5.9920511761357806E-2</v>
      </c>
      <c r="AH157">
        <v>2.2614328488053167E-3</v>
      </c>
      <c r="AI157">
        <v>0.80011343409027125</v>
      </c>
    </row>
    <row r="158" spans="1:35" x14ac:dyDescent="0.2">
      <c r="A158">
        <v>14</v>
      </c>
      <c r="B158">
        <v>157</v>
      </c>
      <c r="C158" s="25">
        <v>141.4</v>
      </c>
      <c r="D158" s="25">
        <v>258</v>
      </c>
      <c r="E158" s="25">
        <v>6</v>
      </c>
      <c r="F158">
        <v>-0.46844330693182418</v>
      </c>
      <c r="G158">
        <v>-0.27932153422609912</v>
      </c>
      <c r="H158">
        <v>-0.18912177270572506</v>
      </c>
      <c r="I158" t="s">
        <v>385</v>
      </c>
      <c r="J158" t="s">
        <v>32</v>
      </c>
      <c r="K158" t="s">
        <v>59</v>
      </c>
      <c r="L158" t="s">
        <v>259</v>
      </c>
      <c r="M158" s="26">
        <v>22.4</v>
      </c>
      <c r="N158" s="27">
        <v>18</v>
      </c>
      <c r="O158">
        <v>17.526851851851848</v>
      </c>
      <c r="P158">
        <v>7.3888888888888893</v>
      </c>
      <c r="Q158">
        <v>0.16666666666666666</v>
      </c>
      <c r="R158">
        <v>4.666666666666667</v>
      </c>
      <c r="S158">
        <v>2.0555555555555554</v>
      </c>
      <c r="T158">
        <v>0.88888888888888884</v>
      </c>
      <c r="U158">
        <v>1.0555555555555556</v>
      </c>
      <c r="V158">
        <v>0.50505050505050508</v>
      </c>
      <c r="W158">
        <v>5.5</v>
      </c>
      <c r="X158">
        <v>0.83333333333333337</v>
      </c>
      <c r="Y158">
        <v>2</v>
      </c>
      <c r="Z158">
        <v>1.4444444444444444</v>
      </c>
      <c r="AA158">
        <v>-1.3084656555586389</v>
      </c>
      <c r="AB158">
        <v>-1.3451021308263655</v>
      </c>
      <c r="AC158">
        <v>-0.44343157121546417</v>
      </c>
      <c r="AD158">
        <v>-0.57161711908616164</v>
      </c>
      <c r="AE158">
        <v>-0.26805381099372477</v>
      </c>
      <c r="AF158">
        <v>0.50956137770774879</v>
      </c>
      <c r="AG158">
        <v>0.25460489079795362</v>
      </c>
      <c r="AH158">
        <v>0.14800576144983713</v>
      </c>
      <c r="AI158">
        <v>0.51060444968992302</v>
      </c>
    </row>
    <row r="159" spans="1:35" x14ac:dyDescent="0.2">
      <c r="A159">
        <v>14</v>
      </c>
      <c r="B159">
        <v>158</v>
      </c>
      <c r="C159" s="25">
        <v>104.7</v>
      </c>
      <c r="D159" s="25">
        <v>99</v>
      </c>
      <c r="E159" s="25">
        <v>53</v>
      </c>
      <c r="F159">
        <v>-0.46991674372980868</v>
      </c>
      <c r="G159">
        <v>-0.36571773997924256</v>
      </c>
      <c r="H159">
        <v>-0.10419900375056612</v>
      </c>
      <c r="I159" t="s">
        <v>185</v>
      </c>
      <c r="J159" t="s">
        <v>32</v>
      </c>
      <c r="K159" t="s">
        <v>86</v>
      </c>
      <c r="L159" t="s">
        <v>258</v>
      </c>
      <c r="M159" s="26">
        <v>25.2</v>
      </c>
      <c r="N159" s="27">
        <v>16</v>
      </c>
      <c r="O159">
        <v>31.947916666666668</v>
      </c>
      <c r="P159">
        <v>10.25</v>
      </c>
      <c r="Q159">
        <v>1.3125</v>
      </c>
      <c r="R159">
        <v>3.3125</v>
      </c>
      <c r="S159">
        <v>1.8125</v>
      </c>
      <c r="T159">
        <v>1.1875</v>
      </c>
      <c r="U159">
        <v>0.25</v>
      </c>
      <c r="V159">
        <v>0.40384615384615385</v>
      </c>
      <c r="W159">
        <v>9.75</v>
      </c>
      <c r="X159">
        <v>0.73913043478260865</v>
      </c>
      <c r="Y159">
        <v>1.4375</v>
      </c>
      <c r="Z159">
        <v>1</v>
      </c>
      <c r="AA159">
        <v>-0.84373968295494572</v>
      </c>
      <c r="AB159">
        <v>-0.24309412472010297</v>
      </c>
      <c r="AC159">
        <v>-0.9236734029250937</v>
      </c>
      <c r="AD159">
        <v>-0.68310014996934232</v>
      </c>
      <c r="AE159">
        <v>0.41520793242753457</v>
      </c>
      <c r="AF159">
        <v>-0.76280353453490946</v>
      </c>
      <c r="AG159">
        <v>-0.96168124654600551</v>
      </c>
      <c r="AH159">
        <v>-0.24821424343180085</v>
      </c>
      <c r="AI159">
        <v>0.95963879284148357</v>
      </c>
    </row>
    <row r="160" spans="1:35" x14ac:dyDescent="0.2">
      <c r="A160">
        <v>14</v>
      </c>
      <c r="B160">
        <v>159</v>
      </c>
      <c r="C160" s="25">
        <v>140.5</v>
      </c>
      <c r="D160" s="25">
        <v>204</v>
      </c>
      <c r="E160" s="25">
        <v>17</v>
      </c>
      <c r="F160">
        <v>-0.47022864970185285</v>
      </c>
      <c r="G160">
        <v>-0.18561021075824183</v>
      </c>
      <c r="H160">
        <v>-0.28461843894361105</v>
      </c>
      <c r="I160" t="s">
        <v>214</v>
      </c>
      <c r="J160" t="s">
        <v>32</v>
      </c>
      <c r="K160" t="s">
        <v>37</v>
      </c>
      <c r="L160" t="s">
        <v>258</v>
      </c>
      <c r="M160" s="26">
        <v>27.1</v>
      </c>
      <c r="N160" s="27">
        <v>17</v>
      </c>
      <c r="O160">
        <v>30.121568627450984</v>
      </c>
      <c r="P160">
        <v>11.823529411764707</v>
      </c>
      <c r="Q160">
        <v>1.7647058823529411</v>
      </c>
      <c r="R160">
        <v>3.7058823529411766</v>
      </c>
      <c r="S160">
        <v>1.411764705882353</v>
      </c>
      <c r="T160">
        <v>0.88235294117647056</v>
      </c>
      <c r="U160">
        <v>0.23529411764705882</v>
      </c>
      <c r="V160">
        <v>0.52777777777777779</v>
      </c>
      <c r="W160">
        <v>8.4705882352941178</v>
      </c>
      <c r="X160">
        <v>0.76</v>
      </c>
      <c r="Y160">
        <v>1.4705882352941178</v>
      </c>
      <c r="Z160">
        <v>1</v>
      </c>
      <c r="AA160">
        <v>-0.58815366832481619</v>
      </c>
      <c r="AB160">
        <v>0.19181598678065734</v>
      </c>
      <c r="AC160">
        <v>-0.78416423733342755</v>
      </c>
      <c r="AD160">
        <v>-0.86690662609774627</v>
      </c>
      <c r="AE160">
        <v>-0.28300892439282205</v>
      </c>
      <c r="AF160">
        <v>-0.78603129155353813</v>
      </c>
      <c r="AG160">
        <v>0.66146985824731019</v>
      </c>
      <c r="AH160">
        <v>-0.17515178699127729</v>
      </c>
      <c r="AI160">
        <v>0.95963879284148357</v>
      </c>
    </row>
    <row r="161" spans="1:35" x14ac:dyDescent="0.2">
      <c r="A161">
        <v>14</v>
      </c>
      <c r="B161">
        <v>160</v>
      </c>
      <c r="C161" s="25">
        <v>144.5</v>
      </c>
      <c r="D161" s="25">
        <v>133</v>
      </c>
      <c r="E161" s="25">
        <v>26</v>
      </c>
      <c r="F161">
        <v>-0.48435762262085519</v>
      </c>
      <c r="G161">
        <v>-0.48720078551109247</v>
      </c>
      <c r="H161">
        <v>2.843162890237283E-3</v>
      </c>
      <c r="I161" t="s">
        <v>213</v>
      </c>
      <c r="J161" t="s">
        <v>32</v>
      </c>
      <c r="K161" t="s">
        <v>37</v>
      </c>
      <c r="L161" t="s">
        <v>258</v>
      </c>
      <c r="M161" s="26">
        <v>30.4</v>
      </c>
      <c r="N161" s="27">
        <v>19</v>
      </c>
      <c r="O161">
        <v>22.798245614035089</v>
      </c>
      <c r="P161">
        <v>7.4736842105263159</v>
      </c>
      <c r="Q161">
        <v>1.1578947368421053</v>
      </c>
      <c r="R161">
        <v>4.4210526315789478</v>
      </c>
      <c r="S161">
        <v>1.9473684210526316</v>
      </c>
      <c r="T161">
        <v>0.84210526315789469</v>
      </c>
      <c r="U161">
        <v>0.73684210526315785</v>
      </c>
      <c r="V161">
        <v>0.33333333333333331</v>
      </c>
      <c r="W161">
        <v>7.4210526315789478</v>
      </c>
      <c r="X161">
        <v>0.76470588235294112</v>
      </c>
      <c r="Y161">
        <v>1.7894736842105263</v>
      </c>
      <c r="Z161">
        <v>1.4736842105263157</v>
      </c>
      <c r="AA161">
        <v>-1.2946924790583763</v>
      </c>
      <c r="AB161">
        <v>-0.39178611406075653</v>
      </c>
      <c r="AC161">
        <v>-0.5305361625538908</v>
      </c>
      <c r="AD161">
        <v>-0.62123964110333674</v>
      </c>
      <c r="AE161">
        <v>-0.37510093848200038</v>
      </c>
      <c r="AF161">
        <v>6.1574741344283448E-3</v>
      </c>
      <c r="AG161">
        <v>-1.4753664278416925</v>
      </c>
      <c r="AH161">
        <v>-0.183305497222054</v>
      </c>
      <c r="AI161">
        <v>0.48106271658784677</v>
      </c>
    </row>
    <row r="162" spans="1:35" x14ac:dyDescent="0.2">
      <c r="A162">
        <v>14</v>
      </c>
      <c r="B162">
        <v>161</v>
      </c>
      <c r="C162" s="25">
        <v>129.9</v>
      </c>
      <c r="D162" s="25">
        <v>673</v>
      </c>
      <c r="E162" s="25">
        <v>67</v>
      </c>
      <c r="F162">
        <v>-0.48532393347594166</v>
      </c>
      <c r="G162">
        <v>-0.27072130850408022</v>
      </c>
      <c r="H162">
        <v>-0.21460262497186144</v>
      </c>
      <c r="I162" t="s">
        <v>232</v>
      </c>
      <c r="J162" t="s">
        <v>32</v>
      </c>
      <c r="K162" t="s">
        <v>59</v>
      </c>
      <c r="L162" t="s">
        <v>259</v>
      </c>
      <c r="M162" s="26">
        <v>23.1</v>
      </c>
      <c r="N162" s="27">
        <v>18</v>
      </c>
      <c r="O162">
        <v>31.44166666666667</v>
      </c>
      <c r="P162">
        <v>17</v>
      </c>
      <c r="Q162">
        <v>0.66666666666666663</v>
      </c>
      <c r="R162">
        <v>5.4444444444444446</v>
      </c>
      <c r="S162">
        <v>1.6111111111111112</v>
      </c>
      <c r="T162">
        <v>0.3888888888888889</v>
      </c>
      <c r="U162">
        <v>0.3888888888888889</v>
      </c>
      <c r="V162">
        <v>0.50438596491228072</v>
      </c>
      <c r="W162">
        <v>12.666666666666666</v>
      </c>
      <c r="X162">
        <v>0.810126582278481</v>
      </c>
      <c r="Y162">
        <v>4.3888888888888893</v>
      </c>
      <c r="Z162">
        <v>1.5555555555555556</v>
      </c>
      <c r="AA162">
        <v>0.25265266017803945</v>
      </c>
      <c r="AB162">
        <v>-0.86422590997999649</v>
      </c>
      <c r="AC162">
        <v>-0.16760036531044625</v>
      </c>
      <c r="AD162">
        <v>-0.77547180412969219</v>
      </c>
      <c r="AE162">
        <v>-1.4121199860246705</v>
      </c>
      <c r="AF162">
        <v>-0.54343027380341669</v>
      </c>
      <c r="AG162">
        <v>0.56242989389283671</v>
      </c>
      <c r="AH162">
        <v>0.11292814473859111</v>
      </c>
      <c r="AI162">
        <v>0.39834586390203286</v>
      </c>
    </row>
    <row r="163" spans="1:35" x14ac:dyDescent="0.2">
      <c r="A163">
        <v>14</v>
      </c>
      <c r="B163">
        <v>162</v>
      </c>
      <c r="C163" s="25">
        <v>140.6</v>
      </c>
      <c r="D163" s="25">
        <v>182</v>
      </c>
      <c r="E163" s="25">
        <v>22</v>
      </c>
      <c r="F163">
        <v>-0.48554627840513104</v>
      </c>
      <c r="G163">
        <v>-0.37240272359296894</v>
      </c>
      <c r="H163">
        <v>-0.11314355481216209</v>
      </c>
      <c r="I163" t="s">
        <v>225</v>
      </c>
      <c r="J163" t="s">
        <v>32</v>
      </c>
      <c r="K163" t="s">
        <v>62</v>
      </c>
      <c r="L163" t="s">
        <v>259</v>
      </c>
      <c r="M163" s="26">
        <v>26.5</v>
      </c>
      <c r="N163" s="27">
        <v>17</v>
      </c>
      <c r="O163">
        <v>27.233333333333331</v>
      </c>
      <c r="P163">
        <v>11.529411764705882</v>
      </c>
      <c r="Q163">
        <v>1.5294117647058822</v>
      </c>
      <c r="R163">
        <v>4</v>
      </c>
      <c r="S163">
        <v>1.588235294117647</v>
      </c>
      <c r="T163">
        <v>0.6470588235294118</v>
      </c>
      <c r="U163">
        <v>0.35294117647058826</v>
      </c>
      <c r="V163">
        <v>0.44025157232704404</v>
      </c>
      <c r="W163">
        <v>9.3529411764705888</v>
      </c>
      <c r="X163">
        <v>0.83333333333333337</v>
      </c>
      <c r="Y163">
        <v>2.1176470588235294</v>
      </c>
      <c r="Z163">
        <v>1.4705882352941178</v>
      </c>
      <c r="AA163">
        <v>-0.63592675517156949</v>
      </c>
      <c r="AB163">
        <v>-3.4478705382339964E-2</v>
      </c>
      <c r="AC163">
        <v>-0.67985831913405104</v>
      </c>
      <c r="AD163">
        <v>-0.78596432468340338</v>
      </c>
      <c r="AE163">
        <v>-0.82139300676032578</v>
      </c>
      <c r="AF163">
        <v>-0.60020923540450888</v>
      </c>
      <c r="AG163">
        <v>-0.43699122829945802</v>
      </c>
      <c r="AH163">
        <v>0.15900639770028122</v>
      </c>
      <c r="AI163">
        <v>0.48419066479865464</v>
      </c>
    </row>
    <row r="164" spans="1:35" x14ac:dyDescent="0.2">
      <c r="A164">
        <v>14</v>
      </c>
      <c r="B164">
        <v>163</v>
      </c>
      <c r="C164" s="25">
        <v>87.1</v>
      </c>
      <c r="D164" s="25">
        <v>80</v>
      </c>
      <c r="E164" s="25">
        <v>59</v>
      </c>
      <c r="F164">
        <v>-0.48812080268036301</v>
      </c>
      <c r="G164">
        <v>-0.44322961269345273</v>
      </c>
      <c r="H164">
        <v>-4.4891189986910274E-2</v>
      </c>
      <c r="I164" t="s">
        <v>244</v>
      </c>
      <c r="J164" t="s">
        <v>32</v>
      </c>
      <c r="K164" t="s">
        <v>81</v>
      </c>
      <c r="L164" t="s">
        <v>259</v>
      </c>
      <c r="M164" s="26">
        <v>32.200000000000003</v>
      </c>
      <c r="N164" s="27">
        <v>18</v>
      </c>
      <c r="O164">
        <v>27.580555555555559</v>
      </c>
      <c r="P164">
        <v>7.166666666666667</v>
      </c>
      <c r="Q164">
        <v>1.3888888888888888</v>
      </c>
      <c r="R164">
        <v>4.333333333333333</v>
      </c>
      <c r="S164">
        <v>3.4444444444444446</v>
      </c>
      <c r="T164">
        <v>0.83333333333333337</v>
      </c>
      <c r="U164">
        <v>0.1111111111111111</v>
      </c>
      <c r="V164">
        <v>0.36065573770491804</v>
      </c>
      <c r="W164">
        <v>6.7777777777777777</v>
      </c>
      <c r="X164">
        <v>0.8</v>
      </c>
      <c r="Y164">
        <v>1.1111111111111112</v>
      </c>
      <c r="Z164">
        <v>1.4444444444444444</v>
      </c>
      <c r="AA164">
        <v>-1.3445608767317416</v>
      </c>
      <c r="AB164">
        <v>-0.16962692431301882</v>
      </c>
      <c r="AC164">
        <v>-0.56164494517475783</v>
      </c>
      <c r="AD164">
        <v>6.5428771674871808E-2</v>
      </c>
      <c r="AE164">
        <v>-0.39517227488605183</v>
      </c>
      <c r="AF164">
        <v>-0.98217679526640234</v>
      </c>
      <c r="AG164">
        <v>-1.0828253451684555</v>
      </c>
      <c r="AH164">
        <v>-2.9092574065440632E-2</v>
      </c>
      <c r="AI164">
        <v>0.51060444968992302</v>
      </c>
    </row>
    <row r="165" spans="1:35" x14ac:dyDescent="0.2">
      <c r="A165">
        <v>14</v>
      </c>
      <c r="B165">
        <v>164</v>
      </c>
      <c r="C165" s="25">
        <v>110.2</v>
      </c>
      <c r="D165" s="25">
        <v>96</v>
      </c>
      <c r="E165" s="25">
        <v>34</v>
      </c>
      <c r="F165">
        <v>-0.49272452916105047</v>
      </c>
      <c r="G165">
        <v>-0.38118451897110217</v>
      </c>
      <c r="H165">
        <v>-0.1115400101899483</v>
      </c>
      <c r="I165" t="s">
        <v>375</v>
      </c>
      <c r="J165" t="s">
        <v>32</v>
      </c>
      <c r="K165" t="s">
        <v>96</v>
      </c>
      <c r="L165" t="s">
        <v>258</v>
      </c>
      <c r="M165" s="26">
        <v>31</v>
      </c>
      <c r="N165" s="27">
        <v>8</v>
      </c>
      <c r="O165">
        <v>23.072916666666664</v>
      </c>
      <c r="P165">
        <v>4.25</v>
      </c>
      <c r="Q165">
        <v>0.875</v>
      </c>
      <c r="R165">
        <v>4.75</v>
      </c>
      <c r="S165">
        <v>3.75</v>
      </c>
      <c r="T165">
        <v>0.625</v>
      </c>
      <c r="U165">
        <v>0.625</v>
      </c>
      <c r="V165">
        <v>0.40740740740740738</v>
      </c>
      <c r="W165">
        <v>3.375</v>
      </c>
      <c r="X165">
        <v>1</v>
      </c>
      <c r="Y165">
        <v>0.625</v>
      </c>
      <c r="Z165">
        <v>1.625</v>
      </c>
      <c r="AA165">
        <v>-1.8183106546287104</v>
      </c>
      <c r="AB165">
        <v>-0.66386081796067598</v>
      </c>
      <c r="AC165">
        <v>-0.41387822772564092</v>
      </c>
      <c r="AD165">
        <v>0.20557886764229905</v>
      </c>
      <c r="AE165">
        <v>-0.87186651448227925</v>
      </c>
      <c r="AF165">
        <v>-0.17049573055987893</v>
      </c>
      <c r="AG165">
        <v>-0.30977321439716804</v>
      </c>
      <c r="AH165">
        <v>0.28376137358753339</v>
      </c>
      <c r="AI165">
        <v>0.32818424778460153</v>
      </c>
    </row>
    <row r="166" spans="1:35" x14ac:dyDescent="0.2">
      <c r="A166">
        <v>14</v>
      </c>
      <c r="B166">
        <v>165</v>
      </c>
      <c r="C166" s="25">
        <v>79.400000000000006</v>
      </c>
      <c r="D166" s="25">
        <v>71</v>
      </c>
      <c r="E166" s="25">
        <v>87</v>
      </c>
      <c r="F166">
        <v>-0.50065694483695566</v>
      </c>
      <c r="G166">
        <v>-0.18020863069512918</v>
      </c>
      <c r="H166">
        <v>-0.32044831414182651</v>
      </c>
      <c r="I166" t="s">
        <v>243</v>
      </c>
      <c r="J166" t="s">
        <v>32</v>
      </c>
      <c r="K166" t="s">
        <v>88</v>
      </c>
      <c r="L166" t="s">
        <v>259</v>
      </c>
      <c r="M166" s="26">
        <v>20.6</v>
      </c>
      <c r="N166" s="27">
        <v>19</v>
      </c>
      <c r="O166">
        <v>28.661403508771926</v>
      </c>
      <c r="P166">
        <v>12.526315789473685</v>
      </c>
      <c r="Q166">
        <v>0.10526315789473684</v>
      </c>
      <c r="R166">
        <v>9.7368421052631575</v>
      </c>
      <c r="S166">
        <v>0.89473684210526316</v>
      </c>
      <c r="T166">
        <v>0.57894736842105265</v>
      </c>
      <c r="U166">
        <v>0.84210526315789469</v>
      </c>
      <c r="V166">
        <v>0.58227848101265822</v>
      </c>
      <c r="W166">
        <v>8.3157894736842106</v>
      </c>
      <c r="X166">
        <v>0.69333333333333336</v>
      </c>
      <c r="Y166">
        <v>3.9473684210526314</v>
      </c>
      <c r="Z166">
        <v>1.368421052631579</v>
      </c>
      <c r="AA166">
        <v>-0.47400113449099546</v>
      </c>
      <c r="AB166">
        <v>-1.4041571053162705</v>
      </c>
      <c r="AC166">
        <v>1.35465606427063</v>
      </c>
      <c r="AD166">
        <v>-1.1040533688380145</v>
      </c>
      <c r="AE166">
        <v>-0.9772410306035505</v>
      </c>
      <c r="AF166">
        <v>0.1724193138467176</v>
      </c>
      <c r="AG166">
        <v>1.2953079818472053</v>
      </c>
      <c r="AH166">
        <v>-1.072221352727206</v>
      </c>
      <c r="AI166">
        <v>0.58741295575532149</v>
      </c>
    </row>
    <row r="167" spans="1:35" x14ac:dyDescent="0.2">
      <c r="A167">
        <v>14</v>
      </c>
      <c r="B167">
        <v>166</v>
      </c>
      <c r="C167" s="25">
        <v>0</v>
      </c>
      <c r="D167" s="25">
        <v>330</v>
      </c>
      <c r="E167" s="25">
        <v>12</v>
      </c>
      <c r="F167">
        <v>-0.50233155639919236</v>
      </c>
      <c r="G167">
        <v>-0.29632536056645226</v>
      </c>
      <c r="H167">
        <v>-0.2060061958327401</v>
      </c>
      <c r="I167" t="s">
        <v>228</v>
      </c>
      <c r="J167" t="s">
        <v>32</v>
      </c>
      <c r="K167" t="s">
        <v>73</v>
      </c>
      <c r="L167" t="s">
        <v>258</v>
      </c>
      <c r="M167" s="26">
        <v>25</v>
      </c>
      <c r="N167" s="27">
        <v>18</v>
      </c>
      <c r="O167">
        <v>25.714814814814812</v>
      </c>
      <c r="P167">
        <v>5.8888888888888893</v>
      </c>
      <c r="Q167">
        <v>1.1111111111111112</v>
      </c>
      <c r="R167">
        <v>6.2222222222222223</v>
      </c>
      <c r="S167">
        <v>1.8888888888888888</v>
      </c>
      <c r="T167">
        <v>1</v>
      </c>
      <c r="U167">
        <v>0.77777777777777779</v>
      </c>
      <c r="V167">
        <v>0.43333333333333335</v>
      </c>
      <c r="W167">
        <v>5</v>
      </c>
      <c r="X167">
        <v>0.42105263157894735</v>
      </c>
      <c r="Y167">
        <v>1.0555555555555556</v>
      </c>
      <c r="Z167">
        <v>0.83333333333333337</v>
      </c>
      <c r="AA167">
        <v>-1.55210839847708</v>
      </c>
      <c r="AB167">
        <v>-0.43678038033877942</v>
      </c>
      <c r="AC167">
        <v>0.10823084059457166</v>
      </c>
      <c r="AD167">
        <v>-0.64806262597748554</v>
      </c>
      <c r="AE167">
        <v>-1.3816883209070051E-2</v>
      </c>
      <c r="AF167">
        <v>7.081485624476315E-2</v>
      </c>
      <c r="AG167">
        <v>-0.27863402182704211</v>
      </c>
      <c r="AH167">
        <v>-1.0445983036312658</v>
      </c>
      <c r="AI167">
        <v>1.1280266715233187</v>
      </c>
    </row>
    <row r="168" spans="1:35" x14ac:dyDescent="0.2">
      <c r="A168">
        <v>14</v>
      </c>
      <c r="B168">
        <v>167</v>
      </c>
      <c r="C168" s="25">
        <v>144</v>
      </c>
      <c r="D168" s="25">
        <v>138</v>
      </c>
      <c r="E168" s="25">
        <v>20</v>
      </c>
      <c r="F168">
        <v>-0.51284986202168625</v>
      </c>
      <c r="G168">
        <v>-0.40929048104754323</v>
      </c>
      <c r="H168">
        <v>-0.10355938097414302</v>
      </c>
      <c r="I168" t="s">
        <v>245</v>
      </c>
      <c r="J168" t="s">
        <v>32</v>
      </c>
      <c r="K168" t="s">
        <v>66</v>
      </c>
      <c r="L168" t="s">
        <v>259</v>
      </c>
      <c r="M168" s="26">
        <v>24.6</v>
      </c>
      <c r="N168" s="27">
        <v>18</v>
      </c>
      <c r="O168">
        <v>29.641666666666669</v>
      </c>
      <c r="P168">
        <v>9.1666666666666661</v>
      </c>
      <c r="Q168">
        <v>1.5555555555555556</v>
      </c>
      <c r="R168">
        <v>3.8888888888888888</v>
      </c>
      <c r="S168">
        <v>2.0555555555555554</v>
      </c>
      <c r="T168">
        <v>1</v>
      </c>
      <c r="U168">
        <v>0.22222222222222221</v>
      </c>
      <c r="V168">
        <v>0.40268456375838924</v>
      </c>
      <c r="W168">
        <v>8.2777777777777786</v>
      </c>
      <c r="X168">
        <v>0.68</v>
      </c>
      <c r="Y168">
        <v>1.3888888888888888</v>
      </c>
      <c r="Z168">
        <v>1.2222222222222223</v>
      </c>
      <c r="AA168">
        <v>-1.0197038861738199</v>
      </c>
      <c r="AB168">
        <v>-9.3348506975623642E-3</v>
      </c>
      <c r="AC168">
        <v>-0.71926277712048226</v>
      </c>
      <c r="AD168">
        <v>-0.57161711908616164</v>
      </c>
      <c r="AE168">
        <v>-1.3816883209070051E-2</v>
      </c>
      <c r="AF168">
        <v>-0.80667818668120805</v>
      </c>
      <c r="AG168">
        <v>-0.8287869165417886</v>
      </c>
      <c r="AH168">
        <v>-0.44953533118349936</v>
      </c>
      <c r="AI168">
        <v>0.73512162126570313</v>
      </c>
    </row>
    <row r="169" spans="1:35" x14ac:dyDescent="0.2">
      <c r="A169">
        <v>14</v>
      </c>
      <c r="B169">
        <v>168</v>
      </c>
      <c r="C169" s="25">
        <v>127.1</v>
      </c>
      <c r="D169" s="25">
        <v>113</v>
      </c>
      <c r="E169" s="25">
        <v>33</v>
      </c>
      <c r="F169">
        <v>-0.51347469977948645</v>
      </c>
      <c r="G169">
        <v>-0.4261874875026837</v>
      </c>
      <c r="H169">
        <v>-8.728721227680275E-2</v>
      </c>
      <c r="I169" t="s">
        <v>229</v>
      </c>
      <c r="J169" t="s">
        <v>1677</v>
      </c>
      <c r="K169" t="s">
        <v>51</v>
      </c>
      <c r="L169" t="s">
        <v>258</v>
      </c>
      <c r="M169" s="26">
        <v>21.3</v>
      </c>
      <c r="N169" s="27">
        <v>10</v>
      </c>
      <c r="O169">
        <v>22.524999999999999</v>
      </c>
      <c r="P169">
        <v>9.3000000000000007</v>
      </c>
      <c r="Q169">
        <v>1.7</v>
      </c>
      <c r="R169">
        <v>3.5</v>
      </c>
      <c r="S169">
        <v>2.8</v>
      </c>
      <c r="T169">
        <v>0.6</v>
      </c>
      <c r="U169">
        <v>0.3</v>
      </c>
      <c r="V169">
        <v>0.42666666666666669</v>
      </c>
      <c r="W169">
        <v>7.5</v>
      </c>
      <c r="X169">
        <v>0.8</v>
      </c>
      <c r="Y169">
        <v>1.5</v>
      </c>
      <c r="Z169">
        <v>1.7</v>
      </c>
      <c r="AA169">
        <v>-0.99804675346995841</v>
      </c>
      <c r="AB169">
        <v>0.1295849464358331</v>
      </c>
      <c r="AC169">
        <v>-0.85717838007299119</v>
      </c>
      <c r="AD169">
        <v>-0.23016052163824779</v>
      </c>
      <c r="AE169">
        <v>-0.92906982323382659</v>
      </c>
      <c r="AF169">
        <v>-0.68382916067157207</v>
      </c>
      <c r="AG169">
        <v>-0.49377419144552326</v>
      </c>
      <c r="AH169">
        <v>-2.5623205805642025E-2</v>
      </c>
      <c r="AI169">
        <v>0.25240970237777577</v>
      </c>
    </row>
    <row r="170" spans="1:35" x14ac:dyDescent="0.2">
      <c r="A170">
        <v>15</v>
      </c>
      <c r="B170">
        <v>169</v>
      </c>
      <c r="C170" s="25">
        <v>0</v>
      </c>
      <c r="D170" s="25">
        <v>206</v>
      </c>
      <c r="E170" s="25">
        <v>4</v>
      </c>
      <c r="F170">
        <v>-0.51704065114116227</v>
      </c>
      <c r="G170">
        <v>-0.37931529853658291</v>
      </c>
      <c r="H170">
        <v>-0.13772535260457935</v>
      </c>
      <c r="I170" t="s">
        <v>233</v>
      </c>
      <c r="J170" t="s">
        <v>32</v>
      </c>
      <c r="K170" t="s">
        <v>44</v>
      </c>
      <c r="L170" t="s">
        <v>258</v>
      </c>
      <c r="M170" s="26">
        <v>21.2</v>
      </c>
      <c r="N170" s="27">
        <v>16</v>
      </c>
      <c r="O170">
        <v>24.430208333333329</v>
      </c>
      <c r="P170">
        <v>8.6875</v>
      </c>
      <c r="Q170">
        <v>0.625</v>
      </c>
      <c r="R170">
        <v>5.3125</v>
      </c>
      <c r="S170">
        <v>1.9375</v>
      </c>
      <c r="T170">
        <v>1.125</v>
      </c>
      <c r="U170">
        <v>0.375</v>
      </c>
      <c r="V170">
        <v>0.44444444444444442</v>
      </c>
      <c r="W170">
        <v>6.1875</v>
      </c>
      <c r="X170">
        <v>0.74545454545454548</v>
      </c>
      <c r="Y170">
        <v>3.4375</v>
      </c>
      <c r="Z170">
        <v>1.5</v>
      </c>
      <c r="AA170">
        <v>-1.097534206828322</v>
      </c>
      <c r="AB170">
        <v>-0.90429892838386061</v>
      </c>
      <c r="AC170">
        <v>-0.2143931591693333</v>
      </c>
      <c r="AD170">
        <v>-0.62576601980084934</v>
      </c>
      <c r="AE170">
        <v>0.27219966054866634</v>
      </c>
      <c r="AF170">
        <v>-0.56536759987656593</v>
      </c>
      <c r="AG170">
        <v>-0.24902828563708854</v>
      </c>
      <c r="AH170">
        <v>-0.48412430447787075</v>
      </c>
      <c r="AI170">
        <v>0.45447515679597794</v>
      </c>
    </row>
    <row r="171" spans="1:35" x14ac:dyDescent="0.2">
      <c r="A171">
        <v>15</v>
      </c>
      <c r="B171">
        <v>170</v>
      </c>
      <c r="C171" s="25">
        <v>104.6</v>
      </c>
      <c r="D171" s="25">
        <v>92</v>
      </c>
      <c r="E171" s="25">
        <v>51</v>
      </c>
      <c r="F171">
        <v>-0.51832396439728645</v>
      </c>
      <c r="G171">
        <v>-0.24854101258280042</v>
      </c>
      <c r="H171">
        <v>-0.26978295181448603</v>
      </c>
      <c r="I171" t="s">
        <v>194</v>
      </c>
      <c r="J171" t="s">
        <v>32</v>
      </c>
      <c r="K171" t="s">
        <v>39</v>
      </c>
      <c r="L171" t="s">
        <v>258</v>
      </c>
      <c r="M171" s="26">
        <v>27.6</v>
      </c>
      <c r="N171" s="27">
        <v>17</v>
      </c>
      <c r="O171">
        <v>22.254901960784309</v>
      </c>
      <c r="P171">
        <v>7.882352941176471</v>
      </c>
      <c r="Q171">
        <v>0.47058823529411764</v>
      </c>
      <c r="R171">
        <v>3.4705882352941178</v>
      </c>
      <c r="S171">
        <v>3.0588235294117645</v>
      </c>
      <c r="T171">
        <v>1.1176470588235294</v>
      </c>
      <c r="U171">
        <v>0.35294117647058826</v>
      </c>
      <c r="V171">
        <v>0.49514563106796117</v>
      </c>
      <c r="W171">
        <v>6.0588235294117645</v>
      </c>
      <c r="X171">
        <v>0.8</v>
      </c>
      <c r="Y171">
        <v>1.7647058823529411</v>
      </c>
      <c r="Z171">
        <v>0.76470588235294112</v>
      </c>
      <c r="AA171">
        <v>-1.2283130320713087</v>
      </c>
      <c r="AB171">
        <v>-1.0528048201158275</v>
      </c>
      <c r="AC171">
        <v>-0.86760897189292885</v>
      </c>
      <c r="AD171">
        <v>-0.11144514623054466</v>
      </c>
      <c r="AE171">
        <v>0.25537515797468191</v>
      </c>
      <c r="AF171">
        <v>-0.60020923540450888</v>
      </c>
      <c r="AG171">
        <v>0.19403578067290353</v>
      </c>
      <c r="AH171">
        <v>-2.3261703040568526E-2</v>
      </c>
      <c r="AI171">
        <v>1.197362856862898</v>
      </c>
    </row>
    <row r="172" spans="1:35" x14ac:dyDescent="0.2">
      <c r="A172">
        <v>15</v>
      </c>
      <c r="B172">
        <v>171</v>
      </c>
      <c r="C172" s="25">
        <v>141</v>
      </c>
      <c r="D172" s="25">
        <v>165</v>
      </c>
      <c r="E172" s="25">
        <v>41</v>
      </c>
      <c r="F172">
        <v>-0.51857870681822138</v>
      </c>
      <c r="G172">
        <v>-0.50992245245097234</v>
      </c>
      <c r="H172">
        <v>-8.6562543672490389E-3</v>
      </c>
      <c r="I172" t="s">
        <v>250</v>
      </c>
      <c r="J172" t="s">
        <v>32</v>
      </c>
      <c r="K172" t="s">
        <v>51</v>
      </c>
      <c r="L172" t="s">
        <v>259</v>
      </c>
      <c r="M172" s="26">
        <v>22</v>
      </c>
      <c r="N172" s="27">
        <v>18</v>
      </c>
      <c r="O172">
        <v>31.283333333333328</v>
      </c>
      <c r="P172">
        <v>12.055555555555555</v>
      </c>
      <c r="Q172">
        <v>1.6666666666666667</v>
      </c>
      <c r="R172">
        <v>4.1111111111111107</v>
      </c>
      <c r="S172">
        <v>1.7777777777777777</v>
      </c>
      <c r="T172">
        <v>0.61111111111111116</v>
      </c>
      <c r="U172">
        <v>0.27777777777777779</v>
      </c>
      <c r="V172">
        <v>0.39896373056994816</v>
      </c>
      <c r="W172">
        <v>10.722222222222221</v>
      </c>
      <c r="X172">
        <v>0.76744186046511631</v>
      </c>
      <c r="Y172">
        <v>2.3888888888888888</v>
      </c>
      <c r="Z172">
        <v>1.7777777777777777</v>
      </c>
      <c r="AA172">
        <v>-0.55046601092348879</v>
      </c>
      <c r="AB172">
        <v>9.7526531712741948E-2</v>
      </c>
      <c r="AC172">
        <v>-0.64045386114762004</v>
      </c>
      <c r="AD172">
        <v>-0.69902629723836818</v>
      </c>
      <c r="AE172">
        <v>-0.90364613045536102</v>
      </c>
      <c r="AF172">
        <v>-0.71892888238861086</v>
      </c>
      <c r="AG172">
        <v>-1.1330798166574536</v>
      </c>
      <c r="AH172">
        <v>-0.2150562972868432</v>
      </c>
      <c r="AI172">
        <v>0.17382869232625273</v>
      </c>
    </row>
    <row r="173" spans="1:35" x14ac:dyDescent="0.2">
      <c r="A173">
        <v>15</v>
      </c>
      <c r="B173">
        <v>172</v>
      </c>
      <c r="C173" s="25">
        <v>144.4</v>
      </c>
      <c r="D173" s="25">
        <v>201</v>
      </c>
      <c r="E173" s="25">
        <v>8</v>
      </c>
      <c r="F173">
        <v>-0.52076035000157017</v>
      </c>
      <c r="G173">
        <v>-0.3667281605921619</v>
      </c>
      <c r="H173">
        <v>-0.15403218940940827</v>
      </c>
      <c r="I173" t="s">
        <v>219</v>
      </c>
      <c r="J173" t="s">
        <v>32</v>
      </c>
      <c r="K173" t="s">
        <v>35</v>
      </c>
      <c r="L173" t="s">
        <v>259</v>
      </c>
      <c r="M173" s="26">
        <v>29.4</v>
      </c>
      <c r="N173" s="27">
        <v>19</v>
      </c>
      <c r="O173">
        <v>22.60877192982456</v>
      </c>
      <c r="P173">
        <v>7.4210526315789478</v>
      </c>
      <c r="Q173">
        <v>1.5263157894736843</v>
      </c>
      <c r="R173">
        <v>7.0526315789473681</v>
      </c>
      <c r="S173">
        <v>0.47368421052631576</v>
      </c>
      <c r="T173">
        <v>0.63157894736842102</v>
      </c>
      <c r="U173">
        <v>0.36842105263157893</v>
      </c>
      <c r="V173">
        <v>0.4049586776859504</v>
      </c>
      <c r="W173">
        <v>6.3684210526315788</v>
      </c>
      <c r="X173">
        <v>0.82352941176470584</v>
      </c>
      <c r="Y173">
        <v>0.89473684210526316</v>
      </c>
      <c r="Z173">
        <v>1</v>
      </c>
      <c r="AA173">
        <v>-1.3032413472309532</v>
      </c>
      <c r="AB173">
        <v>-3.7456267121326589E-2</v>
      </c>
      <c r="AC173">
        <v>0.40272731607210949</v>
      </c>
      <c r="AD173">
        <v>-1.2971788599318856</v>
      </c>
      <c r="AE173">
        <v>-0.85681301217924066</v>
      </c>
      <c r="AF173">
        <v>-0.57575896485858402</v>
      </c>
      <c r="AG173">
        <v>-0.61486978815994964</v>
      </c>
      <c r="AH173">
        <v>2.2398685238889358E-2</v>
      </c>
      <c r="AI173">
        <v>0.95963879284148357</v>
      </c>
    </row>
    <row r="174" spans="1:35" x14ac:dyDescent="0.2">
      <c r="A174">
        <v>15</v>
      </c>
      <c r="B174">
        <v>173</v>
      </c>
      <c r="C174" s="25">
        <v>0</v>
      </c>
      <c r="D174" s="25">
        <v>277</v>
      </c>
      <c r="E174" s="25">
        <v>5</v>
      </c>
      <c r="F174">
        <v>-0.52254075988028093</v>
      </c>
      <c r="G174">
        <v>-0.33078999286390737</v>
      </c>
      <c r="H174">
        <v>-0.19175076701637356</v>
      </c>
      <c r="I174" t="s">
        <v>365</v>
      </c>
      <c r="J174" t="s">
        <v>32</v>
      </c>
      <c r="K174" t="s">
        <v>75</v>
      </c>
      <c r="L174" t="s">
        <v>258</v>
      </c>
      <c r="M174" s="26">
        <v>30.6</v>
      </c>
      <c r="N174" s="27">
        <v>17</v>
      </c>
      <c r="O174">
        <v>24.986274509803923</v>
      </c>
      <c r="P174">
        <v>7.6470588235294121</v>
      </c>
      <c r="Q174">
        <v>1.4705882352941178</v>
      </c>
      <c r="R174">
        <v>3.8235294117647061</v>
      </c>
      <c r="S174">
        <v>1.7647058823529411</v>
      </c>
      <c r="T174">
        <v>0.70588235294117652</v>
      </c>
      <c r="U174">
        <v>0.58823529411764708</v>
      </c>
      <c r="V174">
        <v>0.39090909090909093</v>
      </c>
      <c r="W174">
        <v>6.4705882352941178</v>
      </c>
      <c r="X174">
        <v>0.82608695652173914</v>
      </c>
      <c r="Y174">
        <v>1.3529411764705883</v>
      </c>
      <c r="Z174">
        <v>0.52941176470588236</v>
      </c>
      <c r="AA174">
        <v>-1.2665315015487113</v>
      </c>
      <c r="AB174">
        <v>-9.1052378423089081E-2</v>
      </c>
      <c r="AC174">
        <v>-0.7424418700536769</v>
      </c>
      <c r="AD174">
        <v>-0.70502202326906027</v>
      </c>
      <c r="AE174">
        <v>-0.68679698616844975</v>
      </c>
      <c r="AF174">
        <v>-0.22856512310645052</v>
      </c>
      <c r="AG174">
        <v>-0.754411537497512</v>
      </c>
      <c r="AH174">
        <v>6.2624563407471912E-2</v>
      </c>
      <c r="AI174">
        <v>1.4350869208843122</v>
      </c>
    </row>
    <row r="175" spans="1:35" x14ac:dyDescent="0.2">
      <c r="A175">
        <v>15</v>
      </c>
      <c r="B175">
        <v>174</v>
      </c>
      <c r="C175" s="25">
        <v>140.69999999999999</v>
      </c>
      <c r="D175" s="25">
        <v>156</v>
      </c>
      <c r="E175" s="25">
        <v>23</v>
      </c>
      <c r="F175">
        <v>-0.52860665626966863</v>
      </c>
      <c r="G175">
        <v>-0.40169793500510009</v>
      </c>
      <c r="H175">
        <v>-0.12690872126456854</v>
      </c>
      <c r="I175" t="s">
        <v>220</v>
      </c>
      <c r="J175" t="s">
        <v>32</v>
      </c>
      <c r="K175" t="s">
        <v>106</v>
      </c>
      <c r="L175" t="s">
        <v>259</v>
      </c>
      <c r="M175" s="26">
        <v>24.8</v>
      </c>
      <c r="N175" s="27">
        <v>18</v>
      </c>
      <c r="O175">
        <v>22.49074074074074</v>
      </c>
      <c r="P175">
        <v>9.2777777777777786</v>
      </c>
      <c r="Q175">
        <v>1.1666666666666667</v>
      </c>
      <c r="R175">
        <v>6.166666666666667</v>
      </c>
      <c r="S175">
        <v>1.1666666666666667</v>
      </c>
      <c r="T175">
        <v>0.72222222222222221</v>
      </c>
      <c r="U175">
        <v>0.33333333333333331</v>
      </c>
      <c r="V175">
        <v>0.40606060606060607</v>
      </c>
      <c r="W175">
        <v>9.1666666666666661</v>
      </c>
      <c r="X175">
        <v>0.75</v>
      </c>
      <c r="Y175">
        <v>0.88888888888888884</v>
      </c>
      <c r="Z175">
        <v>1</v>
      </c>
      <c r="AA175">
        <v>-1.0016562755872687</v>
      </c>
      <c r="AB175">
        <v>-0.38334968913362721</v>
      </c>
      <c r="AC175">
        <v>8.8528611601356166E-2</v>
      </c>
      <c r="AD175">
        <v>-0.97932648917322285</v>
      </c>
      <c r="AE175">
        <v>-0.64940920267070656</v>
      </c>
      <c r="AF175">
        <v>-0.63117957809601377</v>
      </c>
      <c r="AG175">
        <v>-0.87467361399970389</v>
      </c>
      <c r="AH175">
        <v>-0.14385397082819806</v>
      </c>
      <c r="AI175">
        <v>0.95963879284148357</v>
      </c>
    </row>
    <row r="176" spans="1:35" x14ac:dyDescent="0.2">
      <c r="A176">
        <v>15</v>
      </c>
      <c r="B176">
        <v>175</v>
      </c>
      <c r="C176" s="25">
        <v>141.4</v>
      </c>
      <c r="D176" s="25">
        <v>130</v>
      </c>
      <c r="E176" s="25">
        <v>29</v>
      </c>
      <c r="F176">
        <v>-0.53396949886645995</v>
      </c>
      <c r="G176">
        <v>-0.33172533180188774</v>
      </c>
      <c r="H176">
        <v>-0.20224416706457221</v>
      </c>
      <c r="I176" t="s">
        <v>201</v>
      </c>
      <c r="J176" t="s">
        <v>32</v>
      </c>
      <c r="K176" t="s">
        <v>39</v>
      </c>
      <c r="L176" t="s">
        <v>259</v>
      </c>
      <c r="M176" s="26">
        <v>27.8</v>
      </c>
      <c r="N176" s="27">
        <v>16</v>
      </c>
      <c r="O176">
        <v>25.55416666666666</v>
      </c>
      <c r="P176">
        <v>8</v>
      </c>
      <c r="Q176">
        <v>1.5</v>
      </c>
      <c r="R176">
        <v>5.75</v>
      </c>
      <c r="S176">
        <v>1.0625</v>
      </c>
      <c r="T176">
        <v>0.25</v>
      </c>
      <c r="U176">
        <v>0.8125</v>
      </c>
      <c r="V176">
        <v>0.42307692307692307</v>
      </c>
      <c r="W176">
        <v>6.5</v>
      </c>
      <c r="X176">
        <v>0.88888888888888884</v>
      </c>
      <c r="Y176">
        <v>1.125</v>
      </c>
      <c r="Z176">
        <v>0.75</v>
      </c>
      <c r="AA176">
        <v>-1.2092037973326075</v>
      </c>
      <c r="AB176">
        <v>-6.2765541902714522E-2</v>
      </c>
      <c r="AC176">
        <v>-5.9238105847760694E-2</v>
      </c>
      <c r="AD176">
        <v>-1.0271049309803002</v>
      </c>
      <c r="AE176">
        <v>-1.7299161457554886</v>
      </c>
      <c r="AF176">
        <v>0.12565817142763633</v>
      </c>
      <c r="AG176">
        <v>-0.45996210501600671</v>
      </c>
      <c r="AH176">
        <v>0.22478385832601572</v>
      </c>
      <c r="AI176">
        <v>1.2122206108642364</v>
      </c>
    </row>
    <row r="177" spans="1:35" x14ac:dyDescent="0.2">
      <c r="A177">
        <v>15</v>
      </c>
      <c r="B177">
        <v>176</v>
      </c>
      <c r="C177" s="25">
        <v>138.80000000000001</v>
      </c>
      <c r="D177" s="25">
        <v>199</v>
      </c>
      <c r="E177" s="25">
        <v>10</v>
      </c>
      <c r="F177">
        <v>-0.54998253775622319</v>
      </c>
      <c r="G177">
        <v>-0.24915122900712522</v>
      </c>
      <c r="H177">
        <v>-0.30083130874909797</v>
      </c>
      <c r="I177" t="s">
        <v>249</v>
      </c>
      <c r="J177" t="s">
        <v>1678</v>
      </c>
      <c r="K177" t="s">
        <v>71</v>
      </c>
      <c r="L177" t="s">
        <v>258</v>
      </c>
      <c r="M177" s="26">
        <v>33.6</v>
      </c>
      <c r="N177" s="27">
        <v>16</v>
      </c>
      <c r="O177">
        <v>22.454166666666666</v>
      </c>
      <c r="P177">
        <v>9.1875</v>
      </c>
      <c r="Q177">
        <v>1.4375</v>
      </c>
      <c r="R177">
        <v>3.1875</v>
      </c>
      <c r="S177">
        <v>3.0625</v>
      </c>
      <c r="T177">
        <v>0.75</v>
      </c>
      <c r="U177">
        <v>0.125</v>
      </c>
      <c r="V177">
        <v>0.51</v>
      </c>
      <c r="W177">
        <v>6.25</v>
      </c>
      <c r="X177">
        <v>0.7857142857142857</v>
      </c>
      <c r="Y177">
        <v>1.75</v>
      </c>
      <c r="Z177">
        <v>0.6875</v>
      </c>
      <c r="AA177">
        <v>-1.0163199591888417</v>
      </c>
      <c r="AB177">
        <v>-0.12287506950851067</v>
      </c>
      <c r="AC177">
        <v>-0.96800341815982871</v>
      </c>
      <c r="AD177">
        <v>-0.10975884828441242</v>
      </c>
      <c r="AE177">
        <v>-0.58584997072454292</v>
      </c>
      <c r="AF177">
        <v>-0.96023946919325298</v>
      </c>
      <c r="AG177">
        <v>0.33215063785951077</v>
      </c>
      <c r="AH177">
        <v>-8.6831029234172838E-2</v>
      </c>
      <c r="AI177">
        <v>1.2753660653699246</v>
      </c>
    </row>
    <row r="178" spans="1:35" x14ac:dyDescent="0.2">
      <c r="A178">
        <v>15</v>
      </c>
      <c r="B178">
        <v>177</v>
      </c>
      <c r="C178" s="25">
        <v>0</v>
      </c>
      <c r="D178" s="25">
        <v>722</v>
      </c>
      <c r="E178" s="25">
        <v>24</v>
      </c>
      <c r="F178">
        <v>-0.55159007023171891</v>
      </c>
      <c r="G178">
        <v>-0.3236174005310638</v>
      </c>
      <c r="H178">
        <v>-0.22797266970065511</v>
      </c>
      <c r="I178" t="s">
        <v>406</v>
      </c>
      <c r="J178" t="s">
        <v>32</v>
      </c>
      <c r="K178" t="s">
        <v>59</v>
      </c>
      <c r="L178" t="s">
        <v>258</v>
      </c>
      <c r="M178" s="26">
        <v>22.5</v>
      </c>
      <c r="N178" s="27">
        <v>19</v>
      </c>
      <c r="O178">
        <v>22.159649122807021</v>
      </c>
      <c r="P178">
        <v>8.8421052631578956</v>
      </c>
      <c r="Q178">
        <v>1.0526315789473684</v>
      </c>
      <c r="R178">
        <v>2.2105263157894739</v>
      </c>
      <c r="S178">
        <v>2.5789473684210527</v>
      </c>
      <c r="T178">
        <v>1.0526315789473684</v>
      </c>
      <c r="U178">
        <v>0.10526315789473684</v>
      </c>
      <c r="V178">
        <v>0.47183098591549294</v>
      </c>
      <c r="W178">
        <v>7.4736842105263159</v>
      </c>
      <c r="X178">
        <v>0.93333333333333335</v>
      </c>
      <c r="Y178">
        <v>0.78947368421052633</v>
      </c>
      <c r="Z178">
        <v>1</v>
      </c>
      <c r="AA178">
        <v>-1.0724219065713771</v>
      </c>
      <c r="AB178">
        <v>-0.49302321318630804</v>
      </c>
      <c r="AC178">
        <v>-1.3144774845997313</v>
      </c>
      <c r="AD178">
        <v>-0.33155140446253001</v>
      </c>
      <c r="AE178">
        <v>0.10661113521523988</v>
      </c>
      <c r="AF178">
        <v>-0.99141356413930726</v>
      </c>
      <c r="AG178">
        <v>-1.106490599902564E-2</v>
      </c>
      <c r="AH178">
        <v>0.23514594612198067</v>
      </c>
      <c r="AI178">
        <v>0.95963879284148357</v>
      </c>
    </row>
    <row r="179" spans="1:35" x14ac:dyDescent="0.2">
      <c r="A179">
        <v>15</v>
      </c>
      <c r="B179">
        <v>178</v>
      </c>
      <c r="C179" s="25">
        <v>100.9</v>
      </c>
      <c r="D179" s="25">
        <v>117</v>
      </c>
      <c r="E179" s="25">
        <v>70</v>
      </c>
      <c r="F179">
        <v>-0.55763777225737365</v>
      </c>
      <c r="G179">
        <v>-0.18556800831290149</v>
      </c>
      <c r="H179">
        <v>-0.37206976394447216</v>
      </c>
      <c r="I179" t="s">
        <v>208</v>
      </c>
      <c r="J179" t="s">
        <v>1679</v>
      </c>
      <c r="K179" t="s">
        <v>47</v>
      </c>
      <c r="L179" t="s">
        <v>45</v>
      </c>
      <c r="M179" s="26">
        <v>31.4</v>
      </c>
      <c r="N179" s="27">
        <v>15</v>
      </c>
      <c r="O179">
        <v>21.286666666666665</v>
      </c>
      <c r="P179">
        <v>7.5333333333333332</v>
      </c>
      <c r="Q179">
        <v>0</v>
      </c>
      <c r="R179">
        <v>9.1333333333333329</v>
      </c>
      <c r="S179">
        <v>2.0666666666666669</v>
      </c>
      <c r="T179">
        <v>0.4</v>
      </c>
      <c r="U179">
        <v>1.1333333333333333</v>
      </c>
      <c r="V179">
        <v>0.66666666666666663</v>
      </c>
      <c r="W179">
        <v>4.5999999999999996</v>
      </c>
      <c r="X179">
        <v>0.63636363636363635</v>
      </c>
      <c r="Y179">
        <v>2.2000000000000002</v>
      </c>
      <c r="Z179">
        <v>1</v>
      </c>
      <c r="AA179">
        <v>-1.2850037617961225</v>
      </c>
      <c r="AB179">
        <v>-1.505394204441822</v>
      </c>
      <c r="AC179">
        <v>1.1406276398390671</v>
      </c>
      <c r="AD179">
        <v>-0.56652075196007312</v>
      </c>
      <c r="AE179">
        <v>-1.3866962932462048</v>
      </c>
      <c r="AF179">
        <v>0.63241040371738466</v>
      </c>
      <c r="AG179">
        <v>1.2737135381440186</v>
      </c>
      <c r="AH179">
        <v>-0.93288743791384487</v>
      </c>
      <c r="AI179">
        <v>0.95963879284148357</v>
      </c>
    </row>
    <row r="180" spans="1:35" x14ac:dyDescent="0.2">
      <c r="A180">
        <v>15</v>
      </c>
      <c r="B180">
        <v>179</v>
      </c>
      <c r="C180" s="25">
        <v>88.2</v>
      </c>
      <c r="D180" s="25">
        <v>87</v>
      </c>
      <c r="E180" s="25">
        <v>85</v>
      </c>
      <c r="F180">
        <v>-0.56026862390104915</v>
      </c>
      <c r="G180">
        <v>-0.12560769978593558</v>
      </c>
      <c r="H180">
        <v>-0.43466092411511359</v>
      </c>
      <c r="I180" t="s">
        <v>366</v>
      </c>
      <c r="J180" t="s">
        <v>32</v>
      </c>
      <c r="K180" t="s">
        <v>47</v>
      </c>
      <c r="L180" t="s">
        <v>45</v>
      </c>
      <c r="M180" s="26">
        <v>21.6</v>
      </c>
      <c r="N180" s="27">
        <v>18</v>
      </c>
      <c r="O180">
        <v>26.632407407407406</v>
      </c>
      <c r="P180">
        <v>11.833333333333334</v>
      </c>
      <c r="Q180">
        <v>0</v>
      </c>
      <c r="R180">
        <v>10.333333333333334</v>
      </c>
      <c r="S180">
        <v>1.1111111111111112</v>
      </c>
      <c r="T180">
        <v>0.66666666666666663</v>
      </c>
      <c r="U180">
        <v>1.3333333333333333</v>
      </c>
      <c r="V180">
        <v>0.68333333333333335</v>
      </c>
      <c r="W180">
        <v>6.666666666666667</v>
      </c>
      <c r="X180">
        <v>0.58333333333333337</v>
      </c>
      <c r="Y180">
        <v>4.666666666666667</v>
      </c>
      <c r="Z180">
        <v>1.1666666666666667</v>
      </c>
      <c r="AA180">
        <v>-0.58656123209659106</v>
      </c>
      <c r="AB180">
        <v>-1.505394204441822</v>
      </c>
      <c r="AC180">
        <v>1.566195786092524</v>
      </c>
      <c r="AD180">
        <v>-1.0048083248036641</v>
      </c>
      <c r="AE180">
        <v>-0.77652766656303396</v>
      </c>
      <c r="AF180">
        <v>0.9483078991707341</v>
      </c>
      <c r="AG180">
        <v>2.0001601550742754</v>
      </c>
      <c r="AH180">
        <v>-2.563092624665491</v>
      </c>
      <c r="AI180">
        <v>0.79125091415964821</v>
      </c>
    </row>
    <row r="181" spans="1:35" x14ac:dyDescent="0.2">
      <c r="A181">
        <v>15</v>
      </c>
      <c r="B181">
        <v>180</v>
      </c>
      <c r="C181" s="25">
        <v>147.30000000000001</v>
      </c>
      <c r="D181" s="25">
        <v>150</v>
      </c>
      <c r="E181" s="25">
        <v>14</v>
      </c>
      <c r="F181">
        <v>-0.56094615275913728</v>
      </c>
      <c r="G181">
        <v>-0.38439829781179397</v>
      </c>
      <c r="H181">
        <v>-0.17654785494734332</v>
      </c>
      <c r="I181" t="s">
        <v>400</v>
      </c>
      <c r="J181" t="s">
        <v>32</v>
      </c>
      <c r="K181" t="s">
        <v>64</v>
      </c>
      <c r="L181" t="s">
        <v>258</v>
      </c>
      <c r="M181" s="26">
        <v>31.4</v>
      </c>
      <c r="N181" s="27">
        <v>16</v>
      </c>
      <c r="O181">
        <v>24.252083333333335</v>
      </c>
      <c r="P181">
        <v>8.125</v>
      </c>
      <c r="Q181">
        <v>0.75</v>
      </c>
      <c r="R181">
        <v>3.3125</v>
      </c>
      <c r="S181">
        <v>4.25</v>
      </c>
      <c r="T181">
        <v>0.75</v>
      </c>
      <c r="U181">
        <v>0.4375</v>
      </c>
      <c r="V181">
        <v>0.44</v>
      </c>
      <c r="W181">
        <v>7.8125</v>
      </c>
      <c r="X181">
        <v>0.61538461538461542</v>
      </c>
      <c r="Y181">
        <v>0.8125</v>
      </c>
      <c r="Z181">
        <v>1.125</v>
      </c>
      <c r="AA181">
        <v>-1.1889002354227374</v>
      </c>
      <c r="AB181">
        <v>-0.78407987317226824</v>
      </c>
      <c r="AC181">
        <v>-0.9236734029250937</v>
      </c>
      <c r="AD181">
        <v>0.43491538831627102</v>
      </c>
      <c r="AE181">
        <v>-0.58584997072454292</v>
      </c>
      <c r="AF181">
        <v>-0.46664963254739422</v>
      </c>
      <c r="AG181">
        <v>-0.36630949482229136</v>
      </c>
      <c r="AH181">
        <v>-0.41238534283819528</v>
      </c>
      <c r="AI181">
        <v>0.83334788383010716</v>
      </c>
    </row>
    <row r="182" spans="1:35" x14ac:dyDescent="0.2">
      <c r="A182">
        <v>16</v>
      </c>
      <c r="B182">
        <v>181</v>
      </c>
      <c r="C182" s="25">
        <v>144.19999999999999</v>
      </c>
      <c r="D182" s="25">
        <v>143</v>
      </c>
      <c r="E182" s="25">
        <v>20</v>
      </c>
      <c r="F182">
        <v>-0.56209574965815878</v>
      </c>
      <c r="G182">
        <v>-0.70302483255783865</v>
      </c>
      <c r="H182">
        <v>0.14092908289967987</v>
      </c>
      <c r="I182" t="s">
        <v>241</v>
      </c>
      <c r="J182" t="s">
        <v>32</v>
      </c>
      <c r="K182" t="s">
        <v>66</v>
      </c>
      <c r="L182" t="s">
        <v>258</v>
      </c>
      <c r="M182" s="26">
        <v>19.8</v>
      </c>
      <c r="N182" s="27">
        <v>18</v>
      </c>
      <c r="O182">
        <v>27.797222222222224</v>
      </c>
      <c r="P182">
        <v>10.388888888888889</v>
      </c>
      <c r="Q182">
        <v>1.5</v>
      </c>
      <c r="R182">
        <v>1.5555555555555556</v>
      </c>
      <c r="S182">
        <v>2.9444444444444446</v>
      </c>
      <c r="T182">
        <v>0.88888888888888884</v>
      </c>
      <c r="U182">
        <v>0</v>
      </c>
      <c r="V182">
        <v>0.36649214659685864</v>
      </c>
      <c r="W182">
        <v>10.611111111111111</v>
      </c>
      <c r="X182">
        <v>0.83333333333333337</v>
      </c>
      <c r="Y182">
        <v>1.3333333333333333</v>
      </c>
      <c r="Z182">
        <v>2.7222222222222223</v>
      </c>
      <c r="AA182">
        <v>-0.82118016972175667</v>
      </c>
      <c r="AB182">
        <v>-6.2765541902714522E-2</v>
      </c>
      <c r="AC182">
        <v>-1.5467563948355361</v>
      </c>
      <c r="AD182">
        <v>-0.16390774899910016</v>
      </c>
      <c r="AE182">
        <v>-0.26805381099372477</v>
      </c>
      <c r="AF182">
        <v>-1.1576754038515964</v>
      </c>
      <c r="AG182">
        <v>-1.6121839585426232</v>
      </c>
      <c r="AH182">
        <v>8.5668822697317293E-2</v>
      </c>
      <c r="AI182">
        <v>-0.78036928687081353</v>
      </c>
    </row>
    <row r="183" spans="1:35" x14ac:dyDescent="0.2">
      <c r="A183">
        <v>16</v>
      </c>
      <c r="B183">
        <v>182</v>
      </c>
      <c r="C183" s="25">
        <v>103.5</v>
      </c>
      <c r="D183" s="25">
        <v>127</v>
      </c>
      <c r="E183" s="25">
        <v>85</v>
      </c>
      <c r="F183">
        <v>-0.56303949317201551</v>
      </c>
      <c r="G183">
        <v>-0.68385612484326841</v>
      </c>
      <c r="H183">
        <v>0.12081663167125289</v>
      </c>
      <c r="I183" t="s">
        <v>380</v>
      </c>
      <c r="J183" t="s">
        <v>32</v>
      </c>
      <c r="K183" t="s">
        <v>106</v>
      </c>
      <c r="L183" t="s">
        <v>259</v>
      </c>
      <c r="M183" s="26">
        <v>19.5</v>
      </c>
      <c r="N183" s="27">
        <v>17</v>
      </c>
      <c r="O183">
        <v>33.23627450980392</v>
      </c>
      <c r="P183">
        <v>15.176470588235293</v>
      </c>
      <c r="Q183">
        <v>1.1176470588235294</v>
      </c>
      <c r="R183">
        <v>5.5882352941176467</v>
      </c>
      <c r="S183">
        <v>3.5882352941176472</v>
      </c>
      <c r="T183">
        <v>1.411764705882353</v>
      </c>
      <c r="U183">
        <v>0.41176470588235292</v>
      </c>
      <c r="V183">
        <v>0.40416666666666667</v>
      </c>
      <c r="W183">
        <v>14.117647058823529</v>
      </c>
      <c r="X183">
        <v>0.5056179775280899</v>
      </c>
      <c r="Y183">
        <v>5.2352941176470589</v>
      </c>
      <c r="Z183">
        <v>2.7647058823529411</v>
      </c>
      <c r="AA183">
        <v>-4.3540478271830309E-2</v>
      </c>
      <c r="AB183">
        <v>-0.43049441666758503</v>
      </c>
      <c r="AC183">
        <v>-0.11660636085741791</v>
      </c>
      <c r="AD183">
        <v>0.13138175801248464</v>
      </c>
      <c r="AE183">
        <v>0.92835526093406184</v>
      </c>
      <c r="AF183">
        <v>-0.50729820732999431</v>
      </c>
      <c r="AG183">
        <v>-1.3901369840661826</v>
      </c>
      <c r="AH183">
        <v>-3.9030740080238275</v>
      </c>
      <c r="AI183">
        <v>-0.82329168731912428</v>
      </c>
    </row>
    <row r="184" spans="1:35" x14ac:dyDescent="0.2">
      <c r="A184">
        <v>16</v>
      </c>
      <c r="B184">
        <v>183</v>
      </c>
      <c r="C184" s="25">
        <v>0</v>
      </c>
      <c r="D184" s="25">
        <v>351</v>
      </c>
      <c r="E184" s="25">
        <v>2</v>
      </c>
      <c r="F184">
        <v>-0.56672486331645133</v>
      </c>
      <c r="G184">
        <v>-0.41828825988354801</v>
      </c>
      <c r="H184">
        <v>-0.14843660343290332</v>
      </c>
      <c r="I184" t="s">
        <v>388</v>
      </c>
      <c r="J184" t="s">
        <v>32</v>
      </c>
      <c r="K184" t="s">
        <v>59</v>
      </c>
      <c r="L184" t="s">
        <v>259</v>
      </c>
      <c r="M184" s="26">
        <v>22.4</v>
      </c>
      <c r="N184" s="27">
        <v>18</v>
      </c>
      <c r="O184">
        <v>18.279629629629632</v>
      </c>
      <c r="P184">
        <v>7.7222222222222223</v>
      </c>
      <c r="Q184">
        <v>0.77777777777777779</v>
      </c>
      <c r="R184">
        <v>5.7777777777777777</v>
      </c>
      <c r="S184">
        <v>1.1111111111111112</v>
      </c>
      <c r="T184">
        <v>0.66666666666666663</v>
      </c>
      <c r="U184">
        <v>0.72222222222222221</v>
      </c>
      <c r="V184">
        <v>0.42735042735042733</v>
      </c>
      <c r="W184">
        <v>6.5</v>
      </c>
      <c r="X184">
        <v>0.78125</v>
      </c>
      <c r="Y184">
        <v>1.7777777777777777</v>
      </c>
      <c r="Z184">
        <v>1.3333333333333333</v>
      </c>
      <c r="AA184">
        <v>-1.2543228237989854</v>
      </c>
      <c r="AB184">
        <v>-0.75736452756969219</v>
      </c>
      <c r="AC184">
        <v>-4.9386991351152952E-2</v>
      </c>
      <c r="AD184">
        <v>-1.0048083248036641</v>
      </c>
      <c r="AE184">
        <v>-0.77652766656303396</v>
      </c>
      <c r="AF184">
        <v>-1.6934448047834009E-2</v>
      </c>
      <c r="AG184">
        <v>-0.42038333121458571</v>
      </c>
      <c r="AH184">
        <v>-0.10772926108079721</v>
      </c>
      <c r="AI184">
        <v>0.62286303547781319</v>
      </c>
    </row>
    <row r="185" spans="1:35" x14ac:dyDescent="0.2">
      <c r="A185">
        <v>16</v>
      </c>
      <c r="B185">
        <v>184</v>
      </c>
      <c r="C185" s="25">
        <v>0</v>
      </c>
      <c r="D185" s="25">
        <v>313</v>
      </c>
      <c r="E185" s="25">
        <v>1</v>
      </c>
      <c r="F185">
        <v>-0.56892565895393399</v>
      </c>
      <c r="G185">
        <v>-0.39227450501386441</v>
      </c>
      <c r="H185">
        <v>-0.17665115394006958</v>
      </c>
      <c r="I185" t="s">
        <v>224</v>
      </c>
      <c r="J185" t="s">
        <v>1680</v>
      </c>
      <c r="K185" t="s">
        <v>44</v>
      </c>
      <c r="L185" t="s">
        <v>259</v>
      </c>
      <c r="M185" s="26">
        <v>25.7</v>
      </c>
      <c r="N185" s="27">
        <v>14</v>
      </c>
      <c r="O185">
        <v>26.347619047619052</v>
      </c>
      <c r="P185">
        <v>10.5</v>
      </c>
      <c r="Q185">
        <v>1.3571428571428572</v>
      </c>
      <c r="R185">
        <v>2.9285714285714284</v>
      </c>
      <c r="S185">
        <v>0.7857142857142857</v>
      </c>
      <c r="T185">
        <v>0.8571428571428571</v>
      </c>
      <c r="U185">
        <v>0.7142857142857143</v>
      </c>
      <c r="V185">
        <v>0.4621212121212121</v>
      </c>
      <c r="W185">
        <v>9.4285714285714288</v>
      </c>
      <c r="X185">
        <v>0.6</v>
      </c>
      <c r="Y185">
        <v>0.7142857142857143</v>
      </c>
      <c r="Z185">
        <v>1.3571428571428572</v>
      </c>
      <c r="AA185">
        <v>-0.80313255913520554</v>
      </c>
      <c r="AB185">
        <v>-0.20015874785881993</v>
      </c>
      <c r="AC185">
        <v>-1.0598298782889228</v>
      </c>
      <c r="AD185">
        <v>-1.154059076353392</v>
      </c>
      <c r="AE185">
        <v>-0.34069293321791178</v>
      </c>
      <c r="AF185">
        <v>-2.9470062946776409E-2</v>
      </c>
      <c r="AG185">
        <v>-0.1467985566847928</v>
      </c>
      <c r="AH185">
        <v>-0.39513635487650944</v>
      </c>
      <c r="AI185">
        <v>0.59880762423755096</v>
      </c>
    </row>
    <row r="186" spans="1:35" x14ac:dyDescent="0.2">
      <c r="A186">
        <v>16</v>
      </c>
      <c r="B186">
        <v>185</v>
      </c>
      <c r="C186" s="25">
        <v>0</v>
      </c>
      <c r="D186" s="25">
        <v>690</v>
      </c>
      <c r="E186" s="25">
        <v>3</v>
      </c>
      <c r="F186">
        <v>-0.57731039248535165</v>
      </c>
      <c r="G186">
        <v>-0.34789166435083119</v>
      </c>
      <c r="H186">
        <v>-0.22941872813452047</v>
      </c>
      <c r="I186" t="s">
        <v>368</v>
      </c>
      <c r="J186" t="s">
        <v>32</v>
      </c>
      <c r="K186" t="s">
        <v>69</v>
      </c>
      <c r="L186" t="s">
        <v>259</v>
      </c>
      <c r="M186" s="26">
        <v>23.7</v>
      </c>
      <c r="N186" s="27">
        <v>15</v>
      </c>
      <c r="O186">
        <v>19.540000000000003</v>
      </c>
      <c r="P186">
        <v>9.3333333333333339</v>
      </c>
      <c r="Q186">
        <v>2</v>
      </c>
      <c r="R186">
        <v>2.8</v>
      </c>
      <c r="S186">
        <v>0.73333333333333328</v>
      </c>
      <c r="T186">
        <v>0.6</v>
      </c>
      <c r="U186">
        <v>0.33333333333333331</v>
      </c>
      <c r="V186">
        <v>0.43518518518518517</v>
      </c>
      <c r="W186">
        <v>7.2</v>
      </c>
      <c r="X186">
        <v>0.94117647058823528</v>
      </c>
      <c r="Y186">
        <v>1.1333333333333333</v>
      </c>
      <c r="Z186">
        <v>0.66666666666666663</v>
      </c>
      <c r="AA186">
        <v>-0.99263247029399304</v>
      </c>
      <c r="AB186">
        <v>0.41811067894365467</v>
      </c>
      <c r="AC186">
        <v>-1.1054264653875074</v>
      </c>
      <c r="AD186">
        <v>-1.1780848070906651</v>
      </c>
      <c r="AE186">
        <v>-0.92906982323382659</v>
      </c>
      <c r="AF186">
        <v>-0.63117957809601377</v>
      </c>
      <c r="AG186">
        <v>-0.38626678196517267</v>
      </c>
      <c r="AH186">
        <v>0.37710971776088953</v>
      </c>
      <c r="AI186">
        <v>1.2964145502051538</v>
      </c>
    </row>
    <row r="187" spans="1:35" x14ac:dyDescent="0.2">
      <c r="A187">
        <v>16</v>
      </c>
      <c r="B187">
        <v>186</v>
      </c>
      <c r="C187" s="25">
        <v>145.30000000000001</v>
      </c>
      <c r="D187" s="25">
        <v>142</v>
      </c>
      <c r="E187" s="25">
        <v>25</v>
      </c>
      <c r="F187">
        <v>-0.57891464563672124</v>
      </c>
      <c r="G187">
        <v>-0.48281060122645492</v>
      </c>
      <c r="H187">
        <v>-9.610404441026632E-2</v>
      </c>
      <c r="I187" t="s">
        <v>360</v>
      </c>
      <c r="J187" t="s">
        <v>32</v>
      </c>
      <c r="K187" t="s">
        <v>78</v>
      </c>
      <c r="L187" t="s">
        <v>258</v>
      </c>
      <c r="M187" s="26">
        <v>32.1</v>
      </c>
      <c r="N187" s="27">
        <v>17</v>
      </c>
      <c r="O187">
        <v>25.488235294117651</v>
      </c>
      <c r="P187">
        <v>9.4117647058823533</v>
      </c>
      <c r="Q187">
        <v>0.94117647058823528</v>
      </c>
      <c r="R187">
        <v>2.0588235294117645</v>
      </c>
      <c r="S187">
        <v>4.7647058823529411</v>
      </c>
      <c r="T187">
        <v>0.58823529411764708</v>
      </c>
      <c r="U187">
        <v>0</v>
      </c>
      <c r="V187">
        <v>0.3888888888888889</v>
      </c>
      <c r="W187">
        <v>8.4705882352941178</v>
      </c>
      <c r="X187">
        <v>0.86486486486486491</v>
      </c>
      <c r="Y187">
        <v>2.1764705882352939</v>
      </c>
      <c r="Z187">
        <v>1.2352941176470589</v>
      </c>
      <c r="AA187">
        <v>-0.97989298046819218</v>
      </c>
      <c r="AB187">
        <v>-0.60021543578983305</v>
      </c>
      <c r="AC187">
        <v>-1.3682773792499363</v>
      </c>
      <c r="AD187">
        <v>0.67099710077477148</v>
      </c>
      <c r="AE187">
        <v>-0.9559890273522017</v>
      </c>
      <c r="AF187">
        <v>-1.1576754038515964</v>
      </c>
      <c r="AG187">
        <v>-1.0148076204011147</v>
      </c>
      <c r="AH187">
        <v>0.33865060647993989</v>
      </c>
      <c r="AI187">
        <v>0.72191472882006913</v>
      </c>
    </row>
    <row r="188" spans="1:35" x14ac:dyDescent="0.2">
      <c r="A188">
        <v>16</v>
      </c>
      <c r="B188">
        <v>187</v>
      </c>
      <c r="C188" s="25">
        <v>0</v>
      </c>
      <c r="D188" s="25">
        <v>219</v>
      </c>
      <c r="E188" s="25">
        <v>2</v>
      </c>
      <c r="F188">
        <v>-0.58429815607859992</v>
      </c>
      <c r="G188">
        <v>-0.32186750024569083</v>
      </c>
      <c r="H188">
        <v>-0.26243065583290909</v>
      </c>
      <c r="I188" t="s">
        <v>247</v>
      </c>
      <c r="J188" t="s">
        <v>32</v>
      </c>
      <c r="K188" t="s">
        <v>81</v>
      </c>
      <c r="L188" t="s">
        <v>259</v>
      </c>
      <c r="M188" s="26">
        <v>26.5</v>
      </c>
      <c r="N188" s="27">
        <v>18</v>
      </c>
      <c r="O188">
        <v>28.958333333333339</v>
      </c>
      <c r="P188">
        <v>5.7222222222222223</v>
      </c>
      <c r="Q188">
        <v>1.1666666666666667</v>
      </c>
      <c r="R188">
        <v>4.5</v>
      </c>
      <c r="S188">
        <v>2.5</v>
      </c>
      <c r="T188">
        <v>0.72222222222222221</v>
      </c>
      <c r="U188">
        <v>0.33333333333333331</v>
      </c>
      <c r="V188">
        <v>0.49315068493150682</v>
      </c>
      <c r="W188">
        <v>4.0555555555555554</v>
      </c>
      <c r="X188">
        <v>0.83333333333333337</v>
      </c>
      <c r="Y188">
        <v>0.66666666666666663</v>
      </c>
      <c r="Z188">
        <v>0.88888888888888884</v>
      </c>
      <c r="AA188">
        <v>-1.5791798143569069</v>
      </c>
      <c r="AB188">
        <v>-0.38334968913362721</v>
      </c>
      <c r="AC188">
        <v>-0.502538258195111</v>
      </c>
      <c r="AD188">
        <v>-0.36776243404263087</v>
      </c>
      <c r="AE188">
        <v>-0.64940920267070656</v>
      </c>
      <c r="AF188">
        <v>-0.63117957809601377</v>
      </c>
      <c r="AG188">
        <v>0.12138221170960735</v>
      </c>
      <c r="AH188">
        <v>2.333188394479746E-2</v>
      </c>
      <c r="AI188">
        <v>1.0718973786293737</v>
      </c>
    </row>
    <row r="189" spans="1:35" x14ac:dyDescent="0.2">
      <c r="A189">
        <v>16</v>
      </c>
      <c r="B189">
        <v>188</v>
      </c>
      <c r="C189" s="25">
        <v>0</v>
      </c>
      <c r="D189" s="25">
        <v>262</v>
      </c>
      <c r="E189" s="25">
        <v>5</v>
      </c>
      <c r="F189">
        <v>-0.58430836809374831</v>
      </c>
      <c r="G189">
        <v>-0.35318904962143866</v>
      </c>
      <c r="H189">
        <v>-0.23111931847230965</v>
      </c>
      <c r="I189" t="s">
        <v>397</v>
      </c>
      <c r="J189" t="s">
        <v>32</v>
      </c>
      <c r="K189" t="s">
        <v>51</v>
      </c>
      <c r="L189" t="s">
        <v>259</v>
      </c>
      <c r="M189" s="26">
        <v>25.4</v>
      </c>
      <c r="N189" s="27">
        <v>18</v>
      </c>
      <c r="O189">
        <v>25.244444444444444</v>
      </c>
      <c r="P189">
        <v>7.666666666666667</v>
      </c>
      <c r="Q189">
        <v>0.44444444444444442</v>
      </c>
      <c r="R189">
        <v>4.1111111111111107</v>
      </c>
      <c r="S189">
        <v>2.9444444444444446</v>
      </c>
      <c r="T189">
        <v>1.5555555555555556</v>
      </c>
      <c r="U189">
        <v>0.3888888888888889</v>
      </c>
      <c r="V189">
        <v>0.54716981132075471</v>
      </c>
      <c r="W189">
        <v>5.8888888888888893</v>
      </c>
      <c r="X189">
        <v>0.4375</v>
      </c>
      <c r="Y189">
        <v>1.7777777777777777</v>
      </c>
      <c r="Z189">
        <v>1.6666666666666667</v>
      </c>
      <c r="AA189">
        <v>-1.263346629092261</v>
      </c>
      <c r="AB189">
        <v>-1.0779486748006051</v>
      </c>
      <c r="AC189">
        <v>-0.64045386114762004</v>
      </c>
      <c r="AD189">
        <v>-0.16390774899910016</v>
      </c>
      <c r="AE189">
        <v>1.2573677557142029</v>
      </c>
      <c r="AF189">
        <v>-0.54343027380341669</v>
      </c>
      <c r="AG189">
        <v>0.6253698519491484</v>
      </c>
      <c r="AH189">
        <v>-1.6584391445274389</v>
      </c>
      <c r="AI189">
        <v>0.2860872781141427</v>
      </c>
    </row>
    <row r="190" spans="1:35" x14ac:dyDescent="0.2">
      <c r="A190">
        <v>16</v>
      </c>
      <c r="B190">
        <v>189</v>
      </c>
      <c r="C190" s="25">
        <v>131.6</v>
      </c>
      <c r="D190" s="25">
        <v>134</v>
      </c>
      <c r="E190" s="25">
        <v>58</v>
      </c>
      <c r="F190">
        <v>-0.58471933578491309</v>
      </c>
      <c r="G190">
        <v>-0.32693612339845141</v>
      </c>
      <c r="H190">
        <v>-0.25778321238646168</v>
      </c>
      <c r="I190" t="s">
        <v>231</v>
      </c>
      <c r="J190" t="s">
        <v>32</v>
      </c>
      <c r="K190" t="s">
        <v>64</v>
      </c>
      <c r="L190" t="s">
        <v>259</v>
      </c>
      <c r="M190" s="26">
        <v>21.8</v>
      </c>
      <c r="N190" s="27">
        <v>16</v>
      </c>
      <c r="O190">
        <v>26.782291666666666</v>
      </c>
      <c r="P190">
        <v>12.125</v>
      </c>
      <c r="Q190">
        <v>0.375</v>
      </c>
      <c r="R190">
        <v>5.25</v>
      </c>
      <c r="S190">
        <v>1.5</v>
      </c>
      <c r="T190">
        <v>0.75</v>
      </c>
      <c r="U190">
        <v>0.1875</v>
      </c>
      <c r="V190">
        <v>0.47727272727272729</v>
      </c>
      <c r="W190">
        <v>11</v>
      </c>
      <c r="X190">
        <v>0.83333333333333337</v>
      </c>
      <c r="Y190">
        <v>1.5</v>
      </c>
      <c r="Z190">
        <v>0.875</v>
      </c>
      <c r="AA190">
        <v>-0.53918625430689426</v>
      </c>
      <c r="AB190">
        <v>-1.1447370388070452</v>
      </c>
      <c r="AC190">
        <v>-0.2365581667867008</v>
      </c>
      <c r="AD190">
        <v>-0.82643547539057483</v>
      </c>
      <c r="AE190">
        <v>-0.58584997072454292</v>
      </c>
      <c r="AF190">
        <v>-0.86152150186408116</v>
      </c>
      <c r="AG190">
        <v>6.4680538055469083E-2</v>
      </c>
      <c r="AH190">
        <v>0.10125305738544725</v>
      </c>
      <c r="AI190">
        <v>1.08592970185286</v>
      </c>
    </row>
    <row r="191" spans="1:35" x14ac:dyDescent="0.2">
      <c r="A191">
        <v>16</v>
      </c>
      <c r="B191">
        <v>190</v>
      </c>
      <c r="C191" s="25">
        <v>151.69999999999999</v>
      </c>
      <c r="D191" s="25">
        <v>173</v>
      </c>
      <c r="E191" s="25">
        <v>5</v>
      </c>
      <c r="F191">
        <v>-0.59014419149260888</v>
      </c>
      <c r="G191">
        <v>-0.40905374129099692</v>
      </c>
      <c r="H191">
        <v>-0.18109045020161196</v>
      </c>
      <c r="I191" t="s">
        <v>193</v>
      </c>
      <c r="J191" t="s">
        <v>32</v>
      </c>
      <c r="K191" t="s">
        <v>64</v>
      </c>
      <c r="L191" t="s">
        <v>259</v>
      </c>
      <c r="M191" s="26">
        <v>20.3</v>
      </c>
      <c r="N191" s="27">
        <v>13</v>
      </c>
      <c r="O191">
        <v>21.115384615384617</v>
      </c>
      <c r="P191">
        <v>6.7692307692307692</v>
      </c>
      <c r="Q191">
        <v>0.53846153846153844</v>
      </c>
      <c r="R191">
        <v>4.615384615384615</v>
      </c>
      <c r="S191">
        <v>2.0769230769230771</v>
      </c>
      <c r="T191">
        <v>1.0769230769230769</v>
      </c>
      <c r="U191">
        <v>7.6923076923076927E-2</v>
      </c>
      <c r="V191">
        <v>0.43373493975903615</v>
      </c>
      <c r="W191">
        <v>6.384615384615385</v>
      </c>
      <c r="X191">
        <v>0.9</v>
      </c>
      <c r="Y191">
        <v>0.76923076923076927</v>
      </c>
      <c r="Z191">
        <v>1.1538461538461537</v>
      </c>
      <c r="AA191">
        <v>-1.4091157915220978</v>
      </c>
      <c r="AB191">
        <v>-0.98752750506880904</v>
      </c>
      <c r="AC191">
        <v>-0.46161824413227881</v>
      </c>
      <c r="AD191">
        <v>-0.56181641307445329</v>
      </c>
      <c r="AE191">
        <v>0.16219329756492146</v>
      </c>
      <c r="AF191">
        <v>-1.0361763671387696</v>
      </c>
      <c r="AG191">
        <v>-0.35467815907511502</v>
      </c>
      <c r="AH191">
        <v>0.16305168292322478</v>
      </c>
      <c r="AI191">
        <v>0.80420382790440503</v>
      </c>
    </row>
    <row r="192" spans="1:35" x14ac:dyDescent="0.2">
      <c r="A192">
        <v>16</v>
      </c>
      <c r="B192">
        <v>191</v>
      </c>
      <c r="C192" s="25">
        <v>0</v>
      </c>
      <c r="D192" s="25">
        <v>210</v>
      </c>
      <c r="E192" s="25">
        <v>4</v>
      </c>
      <c r="F192">
        <v>-0.59230380861798637</v>
      </c>
      <c r="G192">
        <v>-0.51071157660549327</v>
      </c>
      <c r="H192">
        <v>-8.1592232012493104E-2</v>
      </c>
      <c r="I192" t="s">
        <v>262</v>
      </c>
      <c r="J192" t="s">
        <v>32</v>
      </c>
      <c r="K192" t="s">
        <v>55</v>
      </c>
      <c r="L192" t="s">
        <v>258</v>
      </c>
      <c r="M192" s="26">
        <v>23.3</v>
      </c>
      <c r="N192" s="27">
        <v>18</v>
      </c>
      <c r="O192">
        <v>27.19351851851852</v>
      </c>
      <c r="P192">
        <v>7.666666666666667</v>
      </c>
      <c r="Q192">
        <v>0.55555555555555558</v>
      </c>
      <c r="R192">
        <v>4</v>
      </c>
      <c r="S192">
        <v>3.6111111111111112</v>
      </c>
      <c r="T192">
        <v>1.0555555555555556</v>
      </c>
      <c r="U192">
        <v>0.55555555555555558</v>
      </c>
      <c r="V192">
        <v>0.43307086614173229</v>
      </c>
      <c r="W192">
        <v>7.0555555555555554</v>
      </c>
      <c r="X192">
        <v>0.54545454545454541</v>
      </c>
      <c r="Y192">
        <v>1.8333333333333333</v>
      </c>
      <c r="Z192">
        <v>2</v>
      </c>
      <c r="AA192">
        <v>-1.263346629092261</v>
      </c>
      <c r="AB192">
        <v>-0.97108729239030078</v>
      </c>
      <c r="AC192">
        <v>-0.67985831913405104</v>
      </c>
      <c r="AD192">
        <v>0.14187427856619572</v>
      </c>
      <c r="AE192">
        <v>0.1133015806832573</v>
      </c>
      <c r="AF192">
        <v>-0.28018236092562532</v>
      </c>
      <c r="AG192">
        <v>-0.39958904987400701</v>
      </c>
      <c r="AH192">
        <v>-1.2068279180331196</v>
      </c>
      <c r="AI192">
        <v>-5.0688479249527622E-2</v>
      </c>
    </row>
    <row r="193" spans="1:35" x14ac:dyDescent="0.2">
      <c r="A193">
        <v>16</v>
      </c>
      <c r="B193">
        <v>192</v>
      </c>
      <c r="C193" s="25">
        <v>122.3</v>
      </c>
      <c r="D193" s="25">
        <v>110</v>
      </c>
      <c r="E193" s="25">
        <v>42</v>
      </c>
      <c r="F193">
        <v>-0.59402629102914806</v>
      </c>
      <c r="G193">
        <v>-0.51591257757512277</v>
      </c>
      <c r="H193">
        <v>-7.8113713454025291E-2</v>
      </c>
      <c r="I193" t="s">
        <v>248</v>
      </c>
      <c r="J193" t="s">
        <v>32</v>
      </c>
      <c r="K193" t="s">
        <v>88</v>
      </c>
      <c r="L193" t="s">
        <v>259</v>
      </c>
      <c r="M193" s="26">
        <v>31.4</v>
      </c>
      <c r="N193" s="27">
        <v>19</v>
      </c>
      <c r="O193">
        <v>21.477192982456138</v>
      </c>
      <c r="P193">
        <v>9.0526315789473681</v>
      </c>
      <c r="Q193">
        <v>1.1052631578947369</v>
      </c>
      <c r="R193">
        <v>4.3157894736842106</v>
      </c>
      <c r="S193">
        <v>1.6842105263157894</v>
      </c>
      <c r="T193">
        <v>1</v>
      </c>
      <c r="U193">
        <v>0.31578947368421051</v>
      </c>
      <c r="V193">
        <v>0.40476190476190477</v>
      </c>
      <c r="W193">
        <v>8.8421052631578956</v>
      </c>
      <c r="X193">
        <v>0.6</v>
      </c>
      <c r="Y193">
        <v>1.3157894736842106</v>
      </c>
      <c r="Z193">
        <v>1.5789473684210527</v>
      </c>
      <c r="AA193">
        <v>-1.0382264338810698</v>
      </c>
      <c r="AB193">
        <v>-0.4424046636235322</v>
      </c>
      <c r="AC193">
        <v>-0.56786670169893094</v>
      </c>
      <c r="AD193">
        <v>-0.74194307303700624</v>
      </c>
      <c r="AE193">
        <v>-1.3816883209070051E-2</v>
      </c>
      <c r="AF193">
        <v>-0.65888988471472865</v>
      </c>
      <c r="AG193">
        <v>-0.85974163839243956</v>
      </c>
      <c r="AH193">
        <v>-0.69503639703969855</v>
      </c>
      <c r="AI193">
        <v>0.37471247742037178</v>
      </c>
    </row>
    <row r="194" spans="1:35" x14ac:dyDescent="0.2">
      <c r="A194">
        <v>17</v>
      </c>
      <c r="B194">
        <v>193</v>
      </c>
      <c r="C194" s="25">
        <v>0</v>
      </c>
      <c r="D194" s="25">
        <v>394</v>
      </c>
      <c r="E194" s="25">
        <v>1</v>
      </c>
      <c r="F194">
        <v>-0.59597486689061074</v>
      </c>
      <c r="G194">
        <v>-0.49301591654424548</v>
      </c>
      <c r="H194">
        <v>-0.10295895034636526</v>
      </c>
      <c r="I194" t="s">
        <v>251</v>
      </c>
      <c r="J194" t="s">
        <v>1681</v>
      </c>
      <c r="K194" t="s">
        <v>59</v>
      </c>
      <c r="L194" t="s">
        <v>258</v>
      </c>
      <c r="M194" s="26">
        <v>27.1</v>
      </c>
      <c r="N194" s="27">
        <v>11</v>
      </c>
      <c r="O194">
        <v>21.877272727272729</v>
      </c>
      <c r="P194">
        <v>10</v>
      </c>
      <c r="Q194">
        <v>1.0909090909090908</v>
      </c>
      <c r="R194">
        <v>3.9090909090909092</v>
      </c>
      <c r="S194">
        <v>1.8181818181818181</v>
      </c>
      <c r="T194">
        <v>0.72727272727272729</v>
      </c>
      <c r="U194">
        <v>0</v>
      </c>
      <c r="V194">
        <v>0.38461538461538464</v>
      </c>
      <c r="W194">
        <v>8.2727272727272734</v>
      </c>
      <c r="X194">
        <v>0.84848484848484851</v>
      </c>
      <c r="Y194">
        <v>3</v>
      </c>
      <c r="Z194">
        <v>1.1818181818181819</v>
      </c>
      <c r="AA194">
        <v>-0.88434680677468591</v>
      </c>
      <c r="AB194">
        <v>-0.45620972259519849</v>
      </c>
      <c r="AC194">
        <v>-0.71209833021385838</v>
      </c>
      <c r="AD194">
        <v>-0.68049405314350175</v>
      </c>
      <c r="AE194">
        <v>-0.63785297868049495</v>
      </c>
      <c r="AF194">
        <v>-1.1576754038515964</v>
      </c>
      <c r="AG194">
        <v>-1.0412621058525071</v>
      </c>
      <c r="AH194">
        <v>0.35685322702506123</v>
      </c>
      <c r="AI194">
        <v>0.77594292518857233</v>
      </c>
    </row>
    <row r="195" spans="1:35" x14ac:dyDescent="0.2">
      <c r="A195">
        <v>17</v>
      </c>
      <c r="B195">
        <v>194</v>
      </c>
      <c r="C195" s="25">
        <v>101.2</v>
      </c>
      <c r="D195" s="25">
        <v>97</v>
      </c>
      <c r="E195" s="25">
        <v>40</v>
      </c>
      <c r="F195">
        <v>-0.6018127560068498</v>
      </c>
      <c r="G195">
        <v>-0.32897168755054762</v>
      </c>
      <c r="H195">
        <v>-0.27284106845630218</v>
      </c>
      <c r="I195" t="s">
        <v>390</v>
      </c>
      <c r="J195" t="s">
        <v>32</v>
      </c>
      <c r="K195" t="s">
        <v>69</v>
      </c>
      <c r="L195" t="s">
        <v>259</v>
      </c>
      <c r="M195" s="26">
        <v>23.2</v>
      </c>
      <c r="N195" s="27">
        <v>17</v>
      </c>
      <c r="O195">
        <v>19.986274509803923</v>
      </c>
      <c r="P195">
        <v>5.5882352941176467</v>
      </c>
      <c r="Q195">
        <v>0.29411764705882354</v>
      </c>
      <c r="R195">
        <v>3.5882352941176472</v>
      </c>
      <c r="S195">
        <v>1.0588235294117647</v>
      </c>
      <c r="T195">
        <v>1.4705882352941178</v>
      </c>
      <c r="U195">
        <v>0.29411764705882354</v>
      </c>
      <c r="V195">
        <v>0.43421052631578949</v>
      </c>
      <c r="W195">
        <v>4.4705882352941178</v>
      </c>
      <c r="X195">
        <v>0.82758620689655171</v>
      </c>
      <c r="Y195">
        <v>1.7058823529411764</v>
      </c>
      <c r="Z195">
        <v>0.47058823529411764</v>
      </c>
      <c r="AA195">
        <v>-1.6009431094759834</v>
      </c>
      <c r="AB195">
        <v>-1.2225258392380753</v>
      </c>
      <c r="AC195">
        <v>-0.8258866046131782</v>
      </c>
      <c r="AD195">
        <v>-1.0287912289264323</v>
      </c>
      <c r="AE195">
        <v>1.0629512815259379</v>
      </c>
      <c r="AF195">
        <v>-0.69312026347902345</v>
      </c>
      <c r="AG195">
        <v>-0.24257383279664579</v>
      </c>
      <c r="AH195">
        <v>9.5626472158806319E-2</v>
      </c>
      <c r="AI195">
        <v>1.4945179368896659</v>
      </c>
    </row>
    <row r="196" spans="1:35" x14ac:dyDescent="0.2">
      <c r="A196">
        <v>17</v>
      </c>
      <c r="B196">
        <v>195</v>
      </c>
      <c r="C196" s="25">
        <v>141</v>
      </c>
      <c r="D196" s="25">
        <v>171</v>
      </c>
      <c r="E196" s="25">
        <v>14</v>
      </c>
      <c r="F196">
        <v>-0.60208629690015236</v>
      </c>
      <c r="G196">
        <v>-0.45891074603646753</v>
      </c>
      <c r="H196">
        <v>-0.14317555086368483</v>
      </c>
      <c r="I196" t="s">
        <v>237</v>
      </c>
      <c r="J196" t="s">
        <v>32</v>
      </c>
      <c r="K196" t="s">
        <v>55</v>
      </c>
      <c r="L196" t="s">
        <v>259</v>
      </c>
      <c r="M196" s="26">
        <v>30.2</v>
      </c>
      <c r="N196" s="27">
        <v>18</v>
      </c>
      <c r="O196">
        <v>23.279629629629628</v>
      </c>
      <c r="P196">
        <v>10.666666666666666</v>
      </c>
      <c r="Q196">
        <v>1.5555555555555556</v>
      </c>
      <c r="R196">
        <v>3.8333333333333335</v>
      </c>
      <c r="S196">
        <v>1.5555555555555556</v>
      </c>
      <c r="T196">
        <v>0.66666666666666663</v>
      </c>
      <c r="U196">
        <v>0.22222222222222221</v>
      </c>
      <c r="V196">
        <v>0.46103896103896103</v>
      </c>
      <c r="W196">
        <v>8.5555555555555554</v>
      </c>
      <c r="X196">
        <v>0.73333333333333328</v>
      </c>
      <c r="Y196">
        <v>1.6666666666666667</v>
      </c>
      <c r="Z196">
        <v>1.7222222222222223</v>
      </c>
      <c r="AA196">
        <v>-0.77606114325537889</v>
      </c>
      <c r="AB196">
        <v>-9.3348506975623642E-3</v>
      </c>
      <c r="AC196">
        <v>-0.73896500611369775</v>
      </c>
      <c r="AD196">
        <v>-0.80095363976013345</v>
      </c>
      <c r="AE196">
        <v>-0.77652766656303396</v>
      </c>
      <c r="AF196">
        <v>-0.80667818668120805</v>
      </c>
      <c r="AG196">
        <v>-0.14555062124733925</v>
      </c>
      <c r="AH196">
        <v>-0.3060835852300523</v>
      </c>
      <c r="AI196">
        <v>0.22995798522019759</v>
      </c>
    </row>
    <row r="197" spans="1:35" x14ac:dyDescent="0.2">
      <c r="A197">
        <v>17</v>
      </c>
      <c r="B197">
        <v>196</v>
      </c>
      <c r="C197" s="25">
        <v>0</v>
      </c>
      <c r="D197" s="25">
        <v>568</v>
      </c>
      <c r="E197" s="25">
        <v>2</v>
      </c>
      <c r="F197">
        <v>-0.6068071947613235</v>
      </c>
      <c r="G197">
        <v>-0.75700340068924432</v>
      </c>
      <c r="H197">
        <v>0.15019620592792082</v>
      </c>
      <c r="I197" t="s">
        <v>217</v>
      </c>
      <c r="J197" t="s">
        <v>32</v>
      </c>
      <c r="K197" t="s">
        <v>59</v>
      </c>
      <c r="L197" t="s">
        <v>258</v>
      </c>
      <c r="M197" s="26">
        <v>20.399999999999999</v>
      </c>
      <c r="N197" s="27">
        <v>19</v>
      </c>
      <c r="O197">
        <v>26.062280701754389</v>
      </c>
      <c r="P197">
        <v>8.7894736842105257</v>
      </c>
      <c r="Q197">
        <v>1.263157894736842</v>
      </c>
      <c r="R197">
        <v>2.6842105263157894</v>
      </c>
      <c r="S197">
        <v>2.3684210526315788</v>
      </c>
      <c r="T197">
        <v>0.63157894736842102</v>
      </c>
      <c r="U197">
        <v>0.21052631578947367</v>
      </c>
      <c r="V197">
        <v>0.27</v>
      </c>
      <c r="W197">
        <v>10.526315789473685</v>
      </c>
      <c r="X197">
        <v>0.875</v>
      </c>
      <c r="Y197">
        <v>2.1052631578947367</v>
      </c>
      <c r="Z197">
        <v>1.4736842105263157</v>
      </c>
      <c r="AA197">
        <v>-1.0809707747439543</v>
      </c>
      <c r="AB197">
        <v>-0.29054901493520524</v>
      </c>
      <c r="AC197">
        <v>-1.1464900584470514</v>
      </c>
      <c r="AD197">
        <v>-0.42811415000946568</v>
      </c>
      <c r="AE197">
        <v>-0.85681301217924066</v>
      </c>
      <c r="AF197">
        <v>-0.82515172442701801</v>
      </c>
      <c r="AG197">
        <v>-3.0464429594617815</v>
      </c>
      <c r="AH197">
        <v>0.38043837141267139</v>
      </c>
      <c r="AI197">
        <v>0.48106271658784677</v>
      </c>
    </row>
    <row r="198" spans="1:35" x14ac:dyDescent="0.2">
      <c r="A198">
        <v>17</v>
      </c>
      <c r="B198">
        <v>197</v>
      </c>
      <c r="C198" s="25">
        <v>131.30000000000001</v>
      </c>
      <c r="D198" s="25">
        <v>136</v>
      </c>
      <c r="E198" s="25">
        <v>16</v>
      </c>
      <c r="F198">
        <v>-0.61145140117252594</v>
      </c>
      <c r="G198">
        <v>-0.48023371013981503</v>
      </c>
      <c r="H198">
        <v>-0.13121769103271091</v>
      </c>
      <c r="I198" t="s">
        <v>252</v>
      </c>
      <c r="J198" t="s">
        <v>1682</v>
      </c>
      <c r="K198" t="s">
        <v>37</v>
      </c>
      <c r="L198" t="s">
        <v>259</v>
      </c>
      <c r="M198" s="26">
        <v>22</v>
      </c>
      <c r="N198" s="27">
        <v>3</v>
      </c>
      <c r="O198">
        <v>28.8</v>
      </c>
      <c r="P198">
        <v>9</v>
      </c>
      <c r="Q198">
        <v>1</v>
      </c>
      <c r="R198">
        <v>4</v>
      </c>
      <c r="S198">
        <v>2</v>
      </c>
      <c r="T198">
        <v>0</v>
      </c>
      <c r="U198">
        <v>0.66666666666666663</v>
      </c>
      <c r="V198">
        <v>0.47368421052631576</v>
      </c>
      <c r="W198">
        <v>6.333333333333333</v>
      </c>
      <c r="X198">
        <v>1</v>
      </c>
      <c r="Y198">
        <v>2</v>
      </c>
      <c r="Z198">
        <v>2</v>
      </c>
      <c r="AA198">
        <v>-1.0467753020536468</v>
      </c>
      <c r="AB198">
        <v>-0.54364176274908371</v>
      </c>
      <c r="AC198">
        <v>-0.67985831913405104</v>
      </c>
      <c r="AD198">
        <v>-0.5970989547166029</v>
      </c>
      <c r="AE198">
        <v>-2.3019492332709612</v>
      </c>
      <c r="AF198">
        <v>-0.10468375234043116</v>
      </c>
      <c r="AG198">
        <v>8.7448961988734666E-3</v>
      </c>
      <c r="AH198">
        <v>0.99384751605709609</v>
      </c>
      <c r="AI198">
        <v>-5.0688479249527622E-2</v>
      </c>
    </row>
    <row r="199" spans="1:35" x14ac:dyDescent="0.2">
      <c r="A199">
        <v>17</v>
      </c>
      <c r="B199">
        <v>198</v>
      </c>
      <c r="C199" s="25">
        <v>0</v>
      </c>
      <c r="D199" s="25">
        <v>241</v>
      </c>
      <c r="E199" s="25">
        <v>4</v>
      </c>
      <c r="F199">
        <v>-0.61796987074311549</v>
      </c>
      <c r="G199">
        <v>-0.51095057248509046</v>
      </c>
      <c r="H199">
        <v>-0.10701929825802503</v>
      </c>
      <c r="I199" t="s">
        <v>422</v>
      </c>
      <c r="J199" t="s">
        <v>32</v>
      </c>
      <c r="K199" t="s">
        <v>119</v>
      </c>
      <c r="L199" t="s">
        <v>258</v>
      </c>
      <c r="M199" s="26">
        <v>28.3</v>
      </c>
      <c r="N199" s="27">
        <v>17</v>
      </c>
      <c r="O199">
        <v>23.711764705882356</v>
      </c>
      <c r="P199">
        <v>5.4705882352941178</v>
      </c>
      <c r="Q199">
        <v>0.29411764705882354</v>
      </c>
      <c r="R199">
        <v>2.6470588235294117</v>
      </c>
      <c r="S199">
        <v>3.8823529411764706</v>
      </c>
      <c r="T199">
        <v>0.70588235294117652</v>
      </c>
      <c r="U199">
        <v>0.58823529411764708</v>
      </c>
      <c r="V199">
        <v>0.36538461538461536</v>
      </c>
      <c r="W199">
        <v>6.117647058823529</v>
      </c>
      <c r="X199">
        <v>1</v>
      </c>
      <c r="Y199">
        <v>0.70588235294117652</v>
      </c>
      <c r="Z199">
        <v>1.2941176470588236</v>
      </c>
      <c r="AA199">
        <v>-1.6200523442146846</v>
      </c>
      <c r="AB199">
        <v>-1.2225258392380753</v>
      </c>
      <c r="AC199">
        <v>-1.1596655428511833</v>
      </c>
      <c r="AD199">
        <v>0.26628559370305632</v>
      </c>
      <c r="AE199">
        <v>-0.68679698616844975</v>
      </c>
      <c r="AF199">
        <v>-0.22856512310645052</v>
      </c>
      <c r="AG199">
        <v>-0.93524976997872122</v>
      </c>
      <c r="AH199">
        <v>0.32553114667397831</v>
      </c>
      <c r="AI199">
        <v>0.66248371281471552</v>
      </c>
    </row>
    <row r="200" spans="1:35" x14ac:dyDescent="0.2">
      <c r="A200">
        <v>17</v>
      </c>
      <c r="B200">
        <v>199</v>
      </c>
      <c r="C200" s="25">
        <v>63</v>
      </c>
      <c r="D200" s="25">
        <v>57</v>
      </c>
      <c r="E200" s="25">
        <v>76</v>
      </c>
      <c r="F200">
        <v>-0.62210666761603473</v>
      </c>
      <c r="G200">
        <v>-0.28864652752165587</v>
      </c>
      <c r="H200">
        <v>-0.33346014009437885</v>
      </c>
      <c r="I200" t="s">
        <v>253</v>
      </c>
      <c r="J200" t="s">
        <v>1683</v>
      </c>
      <c r="K200" t="s">
        <v>73</v>
      </c>
      <c r="L200" t="s">
        <v>259</v>
      </c>
      <c r="M200" s="26">
        <v>28.4</v>
      </c>
      <c r="N200" s="27">
        <v>9</v>
      </c>
      <c r="O200">
        <v>21.038888888888888</v>
      </c>
      <c r="P200">
        <v>8.3333333333333339</v>
      </c>
      <c r="Q200">
        <v>0.1111111111111111</v>
      </c>
      <c r="R200">
        <v>8.8888888888888893</v>
      </c>
      <c r="S200">
        <v>2.1111111111111112</v>
      </c>
      <c r="T200">
        <v>0.55555555555555558</v>
      </c>
      <c r="U200">
        <v>0.44444444444444442</v>
      </c>
      <c r="V200">
        <v>0.62068965517241381</v>
      </c>
      <c r="W200">
        <v>6.4444444444444446</v>
      </c>
      <c r="X200">
        <v>0.33333333333333331</v>
      </c>
      <c r="Y200">
        <v>0.66666666666666663</v>
      </c>
      <c r="Z200">
        <v>1.5555555555555556</v>
      </c>
      <c r="AA200">
        <v>-1.1550609655729538</v>
      </c>
      <c r="AB200">
        <v>-1.3985328220315179</v>
      </c>
      <c r="AC200">
        <v>1.053937832268919</v>
      </c>
      <c r="AD200">
        <v>-0.54613528345572016</v>
      </c>
      <c r="AE200">
        <v>-1.0307645943476884</v>
      </c>
      <c r="AF200">
        <v>-0.4556809695108196</v>
      </c>
      <c r="AG200">
        <v>1.3585820617153073</v>
      </c>
      <c r="AH200">
        <v>-0.82250987066246195</v>
      </c>
      <c r="AI200">
        <v>0.39834586390203286</v>
      </c>
    </row>
    <row r="201" spans="1:35" x14ac:dyDescent="0.2">
      <c r="A201">
        <v>17</v>
      </c>
      <c r="B201">
        <v>200</v>
      </c>
      <c r="C201" s="25">
        <v>0</v>
      </c>
      <c r="D201" s="25">
        <v>231</v>
      </c>
      <c r="E201" s="25">
        <v>1</v>
      </c>
      <c r="F201">
        <v>-0.62407106520022604</v>
      </c>
      <c r="G201">
        <v>-0.33323769774933104</v>
      </c>
      <c r="H201">
        <v>-0.290833367450895</v>
      </c>
      <c r="I201" t="s">
        <v>387</v>
      </c>
      <c r="J201" t="s">
        <v>32</v>
      </c>
      <c r="K201" t="s">
        <v>44</v>
      </c>
      <c r="L201" t="s">
        <v>45</v>
      </c>
      <c r="M201" s="26">
        <v>29.9</v>
      </c>
      <c r="N201" s="27">
        <v>14</v>
      </c>
      <c r="O201">
        <v>12.660714285714286</v>
      </c>
      <c r="P201">
        <v>5.6428571428571432</v>
      </c>
      <c r="Q201">
        <v>0.5</v>
      </c>
      <c r="R201">
        <v>4.3571428571428568</v>
      </c>
      <c r="S201">
        <v>1.3571428571428572</v>
      </c>
      <c r="T201">
        <v>0.7142857142857143</v>
      </c>
      <c r="U201">
        <v>1.0714285714285714</v>
      </c>
      <c r="V201">
        <v>0.46875</v>
      </c>
      <c r="W201">
        <v>4.5714285714285712</v>
      </c>
      <c r="X201">
        <v>0.75</v>
      </c>
      <c r="Y201">
        <v>1.1428571428571428</v>
      </c>
      <c r="Z201">
        <v>0.5714285714285714</v>
      </c>
      <c r="AA201">
        <v>-1.592070964775872</v>
      </c>
      <c r="AB201">
        <v>-1.024517983595453</v>
      </c>
      <c r="AC201">
        <v>-0.55320113274909399</v>
      </c>
      <c r="AD201">
        <v>-0.89196019558313822</v>
      </c>
      <c r="AE201">
        <v>-0.66756898322675329</v>
      </c>
      <c r="AF201">
        <v>0.53463260750563357</v>
      </c>
      <c r="AG201">
        <v>-2.327801850860033E-2</v>
      </c>
      <c r="AH201">
        <v>-0.1738108039769054</v>
      </c>
      <c r="AI201">
        <v>1.3926361951662025</v>
      </c>
    </row>
    <row r="202" spans="1:35" x14ac:dyDescent="0.2">
      <c r="A202">
        <v>17</v>
      </c>
      <c r="B202">
        <v>201</v>
      </c>
      <c r="C202" s="25">
        <v>112.3</v>
      </c>
      <c r="D202" s="25">
        <v>101</v>
      </c>
      <c r="E202" s="25">
        <v>41</v>
      </c>
      <c r="F202">
        <v>-0.62445010319831373</v>
      </c>
      <c r="G202">
        <v>-0.41848890255095877</v>
      </c>
      <c r="H202">
        <v>-0.20596120064735496</v>
      </c>
      <c r="I202" t="s">
        <v>236</v>
      </c>
      <c r="J202" t="s">
        <v>32</v>
      </c>
      <c r="K202" t="s">
        <v>113</v>
      </c>
      <c r="L202" t="s">
        <v>258</v>
      </c>
      <c r="M202" s="26">
        <v>25.4</v>
      </c>
      <c r="N202" s="27">
        <v>17</v>
      </c>
      <c r="O202">
        <v>23.703921568627457</v>
      </c>
      <c r="P202">
        <v>9.8235294117647065</v>
      </c>
      <c r="Q202">
        <v>0.76470588235294112</v>
      </c>
      <c r="R202">
        <v>2.4117647058823528</v>
      </c>
      <c r="S202">
        <v>3</v>
      </c>
      <c r="T202">
        <v>0.47058823529411764</v>
      </c>
      <c r="U202">
        <v>0.76470588235294112</v>
      </c>
      <c r="V202">
        <v>0.45600000000000002</v>
      </c>
      <c r="W202">
        <v>7.3529411764705879</v>
      </c>
      <c r="X202">
        <v>0.78431372549019607</v>
      </c>
      <c r="Y202">
        <v>3</v>
      </c>
      <c r="Z202">
        <v>1.1764705882352942</v>
      </c>
      <c r="AA202">
        <v>-0.91301065888273769</v>
      </c>
      <c r="AB202">
        <v>-0.76993645491208096</v>
      </c>
      <c r="AC202">
        <v>-1.2431102774106844</v>
      </c>
      <c r="AD202">
        <v>-0.13842591336865892</v>
      </c>
      <c r="AE202">
        <v>-1.2251810685359537</v>
      </c>
      <c r="AF202">
        <v>5.0167961117093131E-2</v>
      </c>
      <c r="AG202">
        <v>-0.17659514539585486</v>
      </c>
      <c r="AH202">
        <v>-0.13165431039517431</v>
      </c>
      <c r="AI202">
        <v>0.78134574482542274</v>
      </c>
    </row>
    <row r="203" spans="1:35" x14ac:dyDescent="0.2">
      <c r="A203">
        <v>17</v>
      </c>
      <c r="B203">
        <v>202</v>
      </c>
      <c r="C203" s="25">
        <v>73.8</v>
      </c>
      <c r="D203" s="25">
        <v>73</v>
      </c>
      <c r="E203" s="25">
        <v>84</v>
      </c>
      <c r="F203">
        <v>-0.63526355798506917</v>
      </c>
      <c r="G203">
        <v>-0.63653775471365082</v>
      </c>
      <c r="H203">
        <v>1.2741967285816447E-3</v>
      </c>
      <c r="I203" t="s">
        <v>376</v>
      </c>
      <c r="J203" t="s">
        <v>1684</v>
      </c>
      <c r="K203" t="s">
        <v>119</v>
      </c>
      <c r="L203" t="s">
        <v>259</v>
      </c>
      <c r="M203" s="26">
        <v>20.7</v>
      </c>
      <c r="N203" s="27">
        <v>1</v>
      </c>
      <c r="O203">
        <v>27.7</v>
      </c>
      <c r="P203">
        <v>14</v>
      </c>
      <c r="Q203">
        <v>0</v>
      </c>
      <c r="R203">
        <v>10</v>
      </c>
      <c r="S203">
        <v>0</v>
      </c>
      <c r="T203">
        <v>1</v>
      </c>
      <c r="U203">
        <v>1</v>
      </c>
      <c r="V203">
        <v>0.375</v>
      </c>
      <c r="W203">
        <v>16</v>
      </c>
      <c r="X203">
        <v>0.5</v>
      </c>
      <c r="Y203">
        <v>4</v>
      </c>
      <c r="Z203">
        <v>1</v>
      </c>
      <c r="AA203">
        <v>-0.23463282565884289</v>
      </c>
      <c r="AB203">
        <v>-1.505394204441822</v>
      </c>
      <c r="AC203">
        <v>1.4479824121332303</v>
      </c>
      <c r="AD203">
        <v>-1.5144450374124907</v>
      </c>
      <c r="AE203">
        <v>-1.3816883209070051E-2</v>
      </c>
      <c r="AF203">
        <v>0.42181207341515159</v>
      </c>
      <c r="AG203">
        <v>-2.241633679368856</v>
      </c>
      <c r="AH203">
        <v>-3.0483504407216406</v>
      </c>
      <c r="AI203">
        <v>0.95963879284148357</v>
      </c>
    </row>
    <row r="204" spans="1:35" x14ac:dyDescent="0.2">
      <c r="A204">
        <v>17</v>
      </c>
      <c r="B204">
        <v>203</v>
      </c>
      <c r="C204" s="25">
        <v>137.4</v>
      </c>
      <c r="D204" s="25">
        <v>243</v>
      </c>
      <c r="E204" s="25">
        <v>3</v>
      </c>
      <c r="F204">
        <v>-0.64066100773665602</v>
      </c>
      <c r="G204">
        <v>-0.38277025651277502</v>
      </c>
      <c r="H204">
        <v>-0.257890751223881</v>
      </c>
      <c r="I204" t="s">
        <v>378</v>
      </c>
      <c r="J204" t="s">
        <v>1685</v>
      </c>
      <c r="K204" t="s">
        <v>42</v>
      </c>
      <c r="L204" t="s">
        <v>258</v>
      </c>
      <c r="M204" s="26">
        <v>29</v>
      </c>
      <c r="N204" s="27">
        <v>10</v>
      </c>
      <c r="O204">
        <v>27.441666666666663</v>
      </c>
      <c r="P204">
        <v>9.6</v>
      </c>
      <c r="Q204">
        <v>0.8</v>
      </c>
      <c r="R204">
        <v>3.2</v>
      </c>
      <c r="S204">
        <v>1.8</v>
      </c>
      <c r="T204">
        <v>1</v>
      </c>
      <c r="U204">
        <v>0.1</v>
      </c>
      <c r="V204">
        <v>0.48809523809523808</v>
      </c>
      <c r="W204">
        <v>8.4</v>
      </c>
      <c r="X204">
        <v>0.75</v>
      </c>
      <c r="Y204">
        <v>0.8</v>
      </c>
      <c r="Z204">
        <v>1.1000000000000001</v>
      </c>
      <c r="AA204">
        <v>-0.94931820488627028</v>
      </c>
      <c r="AB204">
        <v>-0.73599225108763133</v>
      </c>
      <c r="AC204">
        <v>-0.96357041663635523</v>
      </c>
      <c r="AD204">
        <v>-0.68883356298619158</v>
      </c>
      <c r="AE204">
        <v>-1.3816883209070051E-2</v>
      </c>
      <c r="AF204">
        <v>-0.99972665612492173</v>
      </c>
      <c r="AG204">
        <v>0.18108867990923488</v>
      </c>
      <c r="AH204">
        <v>-0.13336907922615071</v>
      </c>
      <c r="AI204">
        <v>0.85860606563238229</v>
      </c>
    </row>
    <row r="205" spans="1:35" x14ac:dyDescent="0.2">
      <c r="A205">
        <v>17</v>
      </c>
      <c r="B205">
        <v>204</v>
      </c>
      <c r="C205" s="25">
        <v>139.9</v>
      </c>
      <c r="D205" s="25">
        <v>189</v>
      </c>
      <c r="E205" s="25">
        <v>37</v>
      </c>
      <c r="F205">
        <v>-0.64078587364508266</v>
      </c>
      <c r="G205">
        <v>-0.43163453942355096</v>
      </c>
      <c r="H205">
        <v>-0.2091513342215317</v>
      </c>
      <c r="I205" t="s">
        <v>423</v>
      </c>
      <c r="J205" t="s">
        <v>32</v>
      </c>
      <c r="K205" t="s">
        <v>39</v>
      </c>
      <c r="L205" t="s">
        <v>259</v>
      </c>
      <c r="M205" s="26">
        <v>27.7</v>
      </c>
      <c r="N205" s="27">
        <v>17</v>
      </c>
      <c r="O205">
        <v>23.315686274509801</v>
      </c>
      <c r="P205">
        <v>12.176470588235293</v>
      </c>
      <c r="Q205">
        <v>2.1764705882352939</v>
      </c>
      <c r="R205">
        <v>2</v>
      </c>
      <c r="S205">
        <v>1.9411764705882353</v>
      </c>
      <c r="T205">
        <v>0.41176470588235292</v>
      </c>
      <c r="U205">
        <v>0.11764705882352941</v>
      </c>
      <c r="V205">
        <v>0.40697674418604651</v>
      </c>
      <c r="W205">
        <v>10.117647058823529</v>
      </c>
      <c r="X205">
        <v>0.76923076923076927</v>
      </c>
      <c r="Y205">
        <v>2.2941176470588234</v>
      </c>
      <c r="Z205">
        <v>0.41176470588235292</v>
      </c>
      <c r="AA205">
        <v>-0.53082596410871263</v>
      </c>
      <c r="AB205">
        <v>0.58783169806590241</v>
      </c>
      <c r="AC205">
        <v>-1.3891385628898116</v>
      </c>
      <c r="AD205">
        <v>-0.62407972185471716</v>
      </c>
      <c r="AE205">
        <v>-1.3597770891278298</v>
      </c>
      <c r="AF205">
        <v>-0.97185334770256726</v>
      </c>
      <c r="AG205">
        <v>-0.95315869219139904</v>
      </c>
      <c r="AH205">
        <v>-0.19765812789784196</v>
      </c>
      <c r="AI205">
        <v>1.5539489528950194</v>
      </c>
    </row>
    <row r="206" spans="1:35" x14ac:dyDescent="0.2">
      <c r="A206">
        <v>18</v>
      </c>
      <c r="B206">
        <v>205</v>
      </c>
      <c r="C206" s="25">
        <v>139.1</v>
      </c>
      <c r="D206" s="25">
        <v>174</v>
      </c>
      <c r="E206" s="25">
        <v>9</v>
      </c>
      <c r="F206">
        <v>-0.6426342332770224</v>
      </c>
      <c r="G206">
        <v>-0.71807708971331186</v>
      </c>
      <c r="H206">
        <v>7.5442856436289452E-2</v>
      </c>
      <c r="I206" t="s">
        <v>264</v>
      </c>
      <c r="J206" t="s">
        <v>32</v>
      </c>
      <c r="K206" t="s">
        <v>51</v>
      </c>
      <c r="L206" t="s">
        <v>259</v>
      </c>
      <c r="M206" s="26">
        <v>20.2</v>
      </c>
      <c r="N206" s="27">
        <v>16</v>
      </c>
      <c r="O206">
        <v>24.670833333333338</v>
      </c>
      <c r="P206">
        <v>7.4375</v>
      </c>
      <c r="Q206">
        <v>0.8125</v>
      </c>
      <c r="R206">
        <v>3.5</v>
      </c>
      <c r="S206">
        <v>1.75</v>
      </c>
      <c r="T206">
        <v>0.9375</v>
      </c>
      <c r="U206">
        <v>0.3125</v>
      </c>
      <c r="V206">
        <v>0.29411764705882354</v>
      </c>
      <c r="W206">
        <v>8.5</v>
      </c>
      <c r="X206">
        <v>0.78787878787878785</v>
      </c>
      <c r="Y206">
        <v>2.0625</v>
      </c>
      <c r="Z206">
        <v>1.75</v>
      </c>
      <c r="AA206">
        <v>-1.3005698259270229</v>
      </c>
      <c r="AB206">
        <v>-0.72397034556647211</v>
      </c>
      <c r="AC206">
        <v>-0.85717838007299119</v>
      </c>
      <c r="AD206">
        <v>-0.71176721505358886</v>
      </c>
      <c r="AE206">
        <v>-0.15682515508793826</v>
      </c>
      <c r="AF206">
        <v>-0.66408556720573775</v>
      </c>
      <c r="AG206">
        <v>-2.166147513253875</v>
      </c>
      <c r="AH206">
        <v>-8.404314402540615E-2</v>
      </c>
      <c r="AI206">
        <v>0.20189333877322516</v>
      </c>
    </row>
    <row r="207" spans="1:35" x14ac:dyDescent="0.2">
      <c r="A207">
        <v>18</v>
      </c>
      <c r="B207">
        <v>206</v>
      </c>
      <c r="C207" s="25">
        <v>0</v>
      </c>
      <c r="D207" s="25">
        <v>424</v>
      </c>
      <c r="E207" s="25">
        <v>1</v>
      </c>
      <c r="F207">
        <v>-0.64988372132361028</v>
      </c>
      <c r="G207">
        <v>-0.38464570232009287</v>
      </c>
      <c r="H207">
        <v>-0.2652380190035174</v>
      </c>
      <c r="I207" t="s">
        <v>265</v>
      </c>
      <c r="J207" t="s">
        <v>1686</v>
      </c>
      <c r="K207" t="s">
        <v>94</v>
      </c>
      <c r="L207" t="s">
        <v>258</v>
      </c>
      <c r="M207" s="26">
        <v>21.3</v>
      </c>
      <c r="N207" s="27">
        <v>12</v>
      </c>
      <c r="O207">
        <v>21.362500000000001</v>
      </c>
      <c r="P207">
        <v>8.75</v>
      </c>
      <c r="Q207">
        <v>0.16666666666666666</v>
      </c>
      <c r="R207">
        <v>3.8333333333333335</v>
      </c>
      <c r="S207">
        <v>0.83333333333333337</v>
      </c>
      <c r="T207">
        <v>1.5</v>
      </c>
      <c r="U207">
        <v>0.33333333333333331</v>
      </c>
      <c r="V207">
        <v>0.5</v>
      </c>
      <c r="W207">
        <v>7.666666666666667</v>
      </c>
      <c r="X207">
        <v>0.61111111111111116</v>
      </c>
      <c r="Y207">
        <v>1.5</v>
      </c>
      <c r="Z207">
        <v>1.1666666666666667</v>
      </c>
      <c r="AA207">
        <v>-1.0873824258733868</v>
      </c>
      <c r="AB207">
        <v>-1.3451021308263655</v>
      </c>
      <c r="AC207">
        <v>-0.73896500611369775</v>
      </c>
      <c r="AD207">
        <v>-1.1322175029558708</v>
      </c>
      <c r="AE207">
        <v>1.1302492918218756</v>
      </c>
      <c r="AF207">
        <v>-0.63117957809601377</v>
      </c>
      <c r="AG207">
        <v>0.29612381422478823</v>
      </c>
      <c r="AH207">
        <v>-0.74458869722181242</v>
      </c>
      <c r="AI207">
        <v>0.79125091415964821</v>
      </c>
    </row>
    <row r="208" spans="1:35" x14ac:dyDescent="0.2">
      <c r="A208">
        <v>18</v>
      </c>
      <c r="B208">
        <v>207</v>
      </c>
      <c r="C208" s="25">
        <v>0</v>
      </c>
      <c r="D208" s="25">
        <v>252</v>
      </c>
      <c r="E208" s="25">
        <v>2</v>
      </c>
      <c r="F208">
        <v>-0.65109335447607652</v>
      </c>
      <c r="G208">
        <v>-0.41535261339299234</v>
      </c>
      <c r="H208">
        <v>-0.23574074108308418</v>
      </c>
      <c r="I208" t="s">
        <v>369</v>
      </c>
      <c r="J208" t="s">
        <v>32</v>
      </c>
      <c r="K208" t="s">
        <v>75</v>
      </c>
      <c r="L208" t="s">
        <v>258</v>
      </c>
      <c r="M208" s="26">
        <v>27.7</v>
      </c>
      <c r="N208" s="27">
        <v>15</v>
      </c>
      <c r="O208">
        <v>17.993333333333332</v>
      </c>
      <c r="P208">
        <v>7.4</v>
      </c>
      <c r="Q208">
        <v>6.6666666666666666E-2</v>
      </c>
      <c r="R208">
        <v>3.0666666666666669</v>
      </c>
      <c r="S208">
        <v>4.8666666666666663</v>
      </c>
      <c r="T208">
        <v>0.66666666666666663</v>
      </c>
      <c r="U208">
        <v>0.2</v>
      </c>
      <c r="V208">
        <v>0.51515151515151514</v>
      </c>
      <c r="W208">
        <v>6.6</v>
      </c>
      <c r="X208">
        <v>0.88888888888888884</v>
      </c>
      <c r="Y208">
        <v>0.6</v>
      </c>
      <c r="Z208">
        <v>1.5333333333333334</v>
      </c>
      <c r="AA208">
        <v>-1.3066608944999838</v>
      </c>
      <c r="AB208">
        <v>-1.4412773749956396</v>
      </c>
      <c r="AC208">
        <v>-1.0108557662200726</v>
      </c>
      <c r="AD208">
        <v>0.71776376381416962</v>
      </c>
      <c r="AE208">
        <v>-0.77652766656303396</v>
      </c>
      <c r="AF208">
        <v>-0.84177790839824673</v>
      </c>
      <c r="AG208">
        <v>0.39868237973599352</v>
      </c>
      <c r="AH208">
        <v>0.10168236553027143</v>
      </c>
      <c r="AI208">
        <v>0.42079758105961079</v>
      </c>
    </row>
    <row r="209" spans="1:35" x14ac:dyDescent="0.2">
      <c r="A209">
        <v>18</v>
      </c>
      <c r="B209">
        <v>208</v>
      </c>
      <c r="C209" s="25">
        <v>130.19999999999999</v>
      </c>
      <c r="D209" s="25">
        <v>129</v>
      </c>
      <c r="E209" s="25">
        <v>51</v>
      </c>
      <c r="F209">
        <v>-0.65524538781851072</v>
      </c>
      <c r="G209">
        <v>-0.39606402834957566</v>
      </c>
      <c r="H209">
        <v>-0.25918135946893506</v>
      </c>
      <c r="I209" t="s">
        <v>218</v>
      </c>
      <c r="J209" t="s">
        <v>1687</v>
      </c>
      <c r="K209" t="s">
        <v>96</v>
      </c>
      <c r="L209" t="s">
        <v>45</v>
      </c>
      <c r="M209" s="26">
        <v>27.1</v>
      </c>
      <c r="N209" s="27">
        <v>17</v>
      </c>
      <c r="O209">
        <v>24.555882352941175</v>
      </c>
      <c r="P209">
        <v>11.176470588235293</v>
      </c>
      <c r="Q209">
        <v>0.6470588235294118</v>
      </c>
      <c r="R209">
        <v>8.117647058823529</v>
      </c>
      <c r="S209">
        <v>1.2941176470588236</v>
      </c>
      <c r="T209">
        <v>0.52941176470588236</v>
      </c>
      <c r="U209">
        <v>0.35294117647058826</v>
      </c>
      <c r="V209">
        <v>0.51724137931034486</v>
      </c>
      <c r="W209">
        <v>8.5294117647058822</v>
      </c>
      <c r="X209">
        <v>0.63043478260869568</v>
      </c>
      <c r="Y209">
        <v>2.7058823529411766</v>
      </c>
      <c r="Z209">
        <v>1.4705882352941178</v>
      </c>
      <c r="AA209">
        <v>-0.69325445938767338</v>
      </c>
      <c r="AB209">
        <v>-0.88308380099357953</v>
      </c>
      <c r="AC209">
        <v>0.78042453565722025</v>
      </c>
      <c r="AD209">
        <v>-0.9208681603739749</v>
      </c>
      <c r="AE209">
        <v>-1.0905850479440777</v>
      </c>
      <c r="AF209">
        <v>-0.60020923540450888</v>
      </c>
      <c r="AG209">
        <v>0.53795079478473995</v>
      </c>
      <c r="AH209">
        <v>-1.1791415462829815</v>
      </c>
      <c r="AI209">
        <v>0.48419066479865464</v>
      </c>
    </row>
    <row r="210" spans="1:35" x14ac:dyDescent="0.2">
      <c r="A210">
        <v>18</v>
      </c>
      <c r="B210">
        <v>209</v>
      </c>
      <c r="C210" s="25">
        <v>0</v>
      </c>
      <c r="D210" s="25">
        <v>415</v>
      </c>
      <c r="E210" s="25">
        <v>5</v>
      </c>
      <c r="F210">
        <v>-0.65680263804923267</v>
      </c>
      <c r="G210">
        <v>-0.37658520230387504</v>
      </c>
      <c r="H210">
        <v>-0.28021743574535762</v>
      </c>
      <c r="I210" t="s">
        <v>489</v>
      </c>
      <c r="J210" t="s">
        <v>32</v>
      </c>
      <c r="K210" t="s">
        <v>64</v>
      </c>
      <c r="L210" t="s">
        <v>258</v>
      </c>
      <c r="M210" s="26">
        <v>28.7</v>
      </c>
      <c r="N210" s="27">
        <v>10</v>
      </c>
      <c r="O210">
        <v>16.918333333333337</v>
      </c>
      <c r="P210">
        <v>8.5</v>
      </c>
      <c r="Q210">
        <v>1</v>
      </c>
      <c r="R210">
        <v>2.4</v>
      </c>
      <c r="S210">
        <v>2.6</v>
      </c>
      <c r="T210">
        <v>0.5</v>
      </c>
      <c r="U210">
        <v>0.4</v>
      </c>
      <c r="V210">
        <v>0.5</v>
      </c>
      <c r="W210">
        <v>6.4</v>
      </c>
      <c r="X210">
        <v>0.91666666666666663</v>
      </c>
      <c r="Y210">
        <v>1.2</v>
      </c>
      <c r="Z210">
        <v>1</v>
      </c>
      <c r="AA210">
        <v>-1.1279895496931271</v>
      </c>
      <c r="AB210">
        <v>-0.54364176274908371</v>
      </c>
      <c r="AC210">
        <v>-1.2472825141386594</v>
      </c>
      <c r="AD210">
        <v>-0.32189512990783647</v>
      </c>
      <c r="AE210">
        <v>-1.1578830582400157</v>
      </c>
      <c r="AF210">
        <v>-0.52588041294489718</v>
      </c>
      <c r="AG210">
        <v>0.24871285276826938</v>
      </c>
      <c r="AH210">
        <v>0.32695396132899118</v>
      </c>
      <c r="AI210">
        <v>0.95963879284148357</v>
      </c>
    </row>
    <row r="211" spans="1:35" x14ac:dyDescent="0.2">
      <c r="A211">
        <v>18</v>
      </c>
      <c r="B211">
        <v>210</v>
      </c>
      <c r="C211" s="25">
        <v>141.19999999999999</v>
      </c>
      <c r="D211" s="25">
        <v>198</v>
      </c>
      <c r="E211" s="25">
        <v>5</v>
      </c>
      <c r="F211">
        <v>-0.66111134609613142</v>
      </c>
      <c r="G211">
        <v>-0.47246200310620179</v>
      </c>
      <c r="H211">
        <v>-0.18864934298992964</v>
      </c>
      <c r="I211" t="s">
        <v>399</v>
      </c>
      <c r="J211" t="s">
        <v>32</v>
      </c>
      <c r="K211" t="s">
        <v>57</v>
      </c>
      <c r="L211" t="s">
        <v>259</v>
      </c>
      <c r="M211" s="26">
        <v>22.7</v>
      </c>
      <c r="N211" s="27">
        <v>17</v>
      </c>
      <c r="O211">
        <v>14.422549019607843</v>
      </c>
      <c r="P211">
        <v>4.117647058823529</v>
      </c>
      <c r="Q211">
        <v>0.70588235294117652</v>
      </c>
      <c r="R211">
        <v>1.0588235294117647</v>
      </c>
      <c r="S211">
        <v>0.94117647058823528</v>
      </c>
      <c r="T211">
        <v>1.4705882352941178</v>
      </c>
      <c r="U211">
        <v>0.76470588235294112</v>
      </c>
      <c r="V211">
        <v>0.38983050847457629</v>
      </c>
      <c r="W211">
        <v>3.4705882352941178</v>
      </c>
      <c r="X211">
        <v>0.70588235294117652</v>
      </c>
      <c r="Y211">
        <v>1</v>
      </c>
      <c r="Z211">
        <v>1.1764705882352942</v>
      </c>
      <c r="AA211">
        <v>-1.8398085437097493</v>
      </c>
      <c r="AB211">
        <v>-0.82651012795283019</v>
      </c>
      <c r="AC211">
        <v>-1.7229175011278166</v>
      </c>
      <c r="AD211">
        <v>-1.0827527632026612</v>
      </c>
      <c r="AE211">
        <v>1.0629512815259379</v>
      </c>
      <c r="AF211">
        <v>5.0167961117093131E-2</v>
      </c>
      <c r="AG211">
        <v>-0.40572435010831842</v>
      </c>
      <c r="AH211">
        <v>-0.26890972932289464</v>
      </c>
      <c r="AI211">
        <v>0.78134574482542274</v>
      </c>
    </row>
    <row r="212" spans="1:35" x14ac:dyDescent="0.2">
      <c r="A212">
        <v>18</v>
      </c>
      <c r="B212">
        <v>211</v>
      </c>
      <c r="C212" s="25">
        <v>138.1</v>
      </c>
      <c r="D212" s="25">
        <v>170</v>
      </c>
      <c r="E212" s="25">
        <v>36</v>
      </c>
      <c r="F212">
        <v>-0.66192028797642422</v>
      </c>
      <c r="G212">
        <v>-0.27065178941914758</v>
      </c>
      <c r="H212">
        <v>-0.39126849855727663</v>
      </c>
      <c r="I212" t="s">
        <v>240</v>
      </c>
      <c r="J212" t="s">
        <v>32</v>
      </c>
      <c r="K212" t="s">
        <v>35</v>
      </c>
      <c r="L212" t="s">
        <v>45</v>
      </c>
      <c r="M212" s="26">
        <v>22.7</v>
      </c>
      <c r="N212" s="27">
        <v>19</v>
      </c>
      <c r="O212">
        <v>16.089473684210528</v>
      </c>
      <c r="P212">
        <v>8.5789473684210531</v>
      </c>
      <c r="Q212">
        <v>0</v>
      </c>
      <c r="R212">
        <v>6.7894736842105265</v>
      </c>
      <c r="S212">
        <v>0.84210526315789469</v>
      </c>
      <c r="T212">
        <v>0.21052631578947367</v>
      </c>
      <c r="U212">
        <v>1.1578947368421053</v>
      </c>
      <c r="V212">
        <v>0.60952380952380958</v>
      </c>
      <c r="W212">
        <v>5.5263157894736841</v>
      </c>
      <c r="X212">
        <v>0.79545454545454541</v>
      </c>
      <c r="Y212">
        <v>2.3157894736842106</v>
      </c>
      <c r="Z212">
        <v>0.84210526315789469</v>
      </c>
      <c r="AA212">
        <v>-1.1151662474342616</v>
      </c>
      <c r="AB212">
        <v>-1.505394204441822</v>
      </c>
      <c r="AC212">
        <v>0.30940096820950963</v>
      </c>
      <c r="AD212">
        <v>-1.1281940552247485</v>
      </c>
      <c r="AE212">
        <v>-1.820237159573721</v>
      </c>
      <c r="AF212">
        <v>0.67120483298358558</v>
      </c>
      <c r="AG212">
        <v>1.0784117594699458</v>
      </c>
      <c r="AH212">
        <v>-4.5056150353511619E-2</v>
      </c>
      <c r="AI212">
        <v>1.1191641515926958</v>
      </c>
    </row>
    <row r="213" spans="1:35" x14ac:dyDescent="0.2">
      <c r="A213">
        <v>18</v>
      </c>
      <c r="B213">
        <v>212</v>
      </c>
      <c r="C213" s="25">
        <v>143.80000000000001</v>
      </c>
      <c r="D213" s="25">
        <v>153</v>
      </c>
      <c r="E213" s="25">
        <v>11</v>
      </c>
      <c r="F213">
        <v>-0.67520110558699986</v>
      </c>
      <c r="G213">
        <v>-0.5425081564337757</v>
      </c>
      <c r="H213">
        <v>-0.13269294915322416</v>
      </c>
      <c r="I213" t="s">
        <v>381</v>
      </c>
      <c r="J213" t="s">
        <v>1688</v>
      </c>
      <c r="K213" t="s">
        <v>35</v>
      </c>
      <c r="L213" t="s">
        <v>258</v>
      </c>
      <c r="M213" s="26">
        <v>22.7</v>
      </c>
      <c r="N213" s="27">
        <v>10</v>
      </c>
      <c r="O213">
        <v>29.416666666666668</v>
      </c>
      <c r="P213">
        <v>9.1</v>
      </c>
      <c r="Q213">
        <v>2.1</v>
      </c>
      <c r="R213">
        <v>1.5</v>
      </c>
      <c r="S213">
        <v>1.7</v>
      </c>
      <c r="T213">
        <v>0.4</v>
      </c>
      <c r="U213">
        <v>0.1</v>
      </c>
      <c r="V213">
        <v>0.38961038961038963</v>
      </c>
      <c r="W213">
        <v>7.7</v>
      </c>
      <c r="X213">
        <v>1</v>
      </c>
      <c r="Y213">
        <v>1</v>
      </c>
      <c r="Z213">
        <v>1.2</v>
      </c>
      <c r="AA213">
        <v>-1.0305324525257507</v>
      </c>
      <c r="AB213">
        <v>0.51428592311292853</v>
      </c>
      <c r="AC213">
        <v>-1.5664586238287517</v>
      </c>
      <c r="AD213">
        <v>-0.73470086712098603</v>
      </c>
      <c r="AE213">
        <v>-1.3866962932462048</v>
      </c>
      <c r="AF213">
        <v>-0.99972665612492173</v>
      </c>
      <c r="AG213">
        <v>-0.9137390072182634</v>
      </c>
      <c r="AH213">
        <v>0.47742123062468689</v>
      </c>
      <c r="AI213">
        <v>0.75757333842328134</v>
      </c>
    </row>
    <row r="214" spans="1:35" x14ac:dyDescent="0.2">
      <c r="A214">
        <v>18</v>
      </c>
      <c r="B214">
        <v>213</v>
      </c>
      <c r="C214" s="25">
        <v>0</v>
      </c>
      <c r="D214" s="25">
        <v>288</v>
      </c>
      <c r="E214" s="25">
        <v>9</v>
      </c>
      <c r="F214">
        <v>-0.67542892395639531</v>
      </c>
      <c r="G214">
        <v>-0.40793622093446841</v>
      </c>
      <c r="H214">
        <v>-0.2674927030219269</v>
      </c>
      <c r="I214" t="s">
        <v>408</v>
      </c>
      <c r="J214" t="s">
        <v>32</v>
      </c>
      <c r="K214" t="s">
        <v>39</v>
      </c>
      <c r="L214" t="s">
        <v>259</v>
      </c>
      <c r="M214" s="26">
        <v>26.6</v>
      </c>
      <c r="N214" s="27">
        <v>17</v>
      </c>
      <c r="O214">
        <v>26.672549019607846</v>
      </c>
      <c r="P214">
        <v>8.9411764705882355</v>
      </c>
      <c r="Q214">
        <v>1.1764705882352942</v>
      </c>
      <c r="R214">
        <v>5.3529411764705879</v>
      </c>
      <c r="S214">
        <v>1</v>
      </c>
      <c r="T214">
        <v>0.6470588235294118</v>
      </c>
      <c r="U214">
        <v>0.35294117647058826</v>
      </c>
      <c r="V214">
        <v>0.48275862068965519</v>
      </c>
      <c r="W214">
        <v>6.8235294117647056</v>
      </c>
      <c r="X214">
        <v>0.66666666666666663</v>
      </c>
      <c r="Y214">
        <v>1.7647058823529411</v>
      </c>
      <c r="Z214">
        <v>1</v>
      </c>
      <c r="AA214">
        <v>-1.0563299194229974</v>
      </c>
      <c r="AB214">
        <v>-0.37392074362683569</v>
      </c>
      <c r="AC214">
        <v>-0.20005109541691915</v>
      </c>
      <c r="AD214">
        <v>-1.0557719960645469</v>
      </c>
      <c r="AE214">
        <v>-0.82139300676032578</v>
      </c>
      <c r="AF214">
        <v>-0.60020923540450888</v>
      </c>
      <c r="AG214">
        <v>9.6937686443068133E-2</v>
      </c>
      <c r="AH214">
        <v>-0.62032647099863369</v>
      </c>
      <c r="AI214">
        <v>0.95963879284148357</v>
      </c>
    </row>
    <row r="215" spans="1:35" x14ac:dyDescent="0.2">
      <c r="A215">
        <v>18</v>
      </c>
      <c r="B215">
        <v>214</v>
      </c>
      <c r="C215" s="25">
        <v>139.30000000000001</v>
      </c>
      <c r="D215" s="25">
        <v>157</v>
      </c>
      <c r="E215" s="25">
        <v>6</v>
      </c>
      <c r="F215">
        <v>-0.68571118061710123</v>
      </c>
      <c r="G215">
        <v>-0.29770976092349816</v>
      </c>
      <c r="H215">
        <v>-0.38800141969360308</v>
      </c>
      <c r="I215" t="s">
        <v>242</v>
      </c>
      <c r="J215" t="s">
        <v>32</v>
      </c>
      <c r="K215" t="s">
        <v>49</v>
      </c>
      <c r="L215" t="s">
        <v>45</v>
      </c>
      <c r="M215" s="26">
        <v>22.1</v>
      </c>
      <c r="N215" s="27">
        <v>15</v>
      </c>
      <c r="O215">
        <v>14.195555555555556</v>
      </c>
      <c r="P215">
        <v>4.1333333333333337</v>
      </c>
      <c r="Q215">
        <v>0</v>
      </c>
      <c r="R215">
        <v>4.4666666666666668</v>
      </c>
      <c r="S215">
        <v>1.3333333333333333</v>
      </c>
      <c r="T215">
        <v>0.93333333333333335</v>
      </c>
      <c r="U215">
        <v>1.1333333333333333</v>
      </c>
      <c r="V215">
        <v>0.73684210526315785</v>
      </c>
      <c r="W215">
        <v>2.5333333333333332</v>
      </c>
      <c r="X215">
        <v>0.54545454545454541</v>
      </c>
      <c r="Y215">
        <v>0.73333333333333328</v>
      </c>
      <c r="Z215">
        <v>0.8</v>
      </c>
      <c r="AA215">
        <v>-1.8372606457445888</v>
      </c>
      <c r="AB215">
        <v>-1.505394204441822</v>
      </c>
      <c r="AC215">
        <v>-0.51435959559104028</v>
      </c>
      <c r="AD215">
        <v>-0.90288098228189884</v>
      </c>
      <c r="AE215">
        <v>-0.16635903987986278</v>
      </c>
      <c r="AF215">
        <v>0.63241040371738466</v>
      </c>
      <c r="AG215">
        <v>0.95888616874853982</v>
      </c>
      <c r="AH215">
        <v>-0.50613420009788124</v>
      </c>
      <c r="AI215">
        <v>1.1617042472596857</v>
      </c>
    </row>
    <row r="216" spans="1:35" x14ac:dyDescent="0.2">
      <c r="A216">
        <v>18</v>
      </c>
      <c r="B216">
        <v>215</v>
      </c>
      <c r="C216" s="25">
        <v>0</v>
      </c>
      <c r="D216" s="25">
        <v>251</v>
      </c>
      <c r="E216" s="25">
        <v>9</v>
      </c>
      <c r="F216">
        <v>-0.68754277169066202</v>
      </c>
      <c r="G216">
        <v>-0.34879292006343693</v>
      </c>
      <c r="H216">
        <v>-0.3387498516272251</v>
      </c>
      <c r="I216" t="s">
        <v>246</v>
      </c>
      <c r="J216" t="s">
        <v>32</v>
      </c>
      <c r="K216" t="s">
        <v>62</v>
      </c>
      <c r="L216" t="s">
        <v>259</v>
      </c>
      <c r="M216" s="26">
        <v>24.9</v>
      </c>
      <c r="N216" s="27">
        <v>10</v>
      </c>
      <c r="O216">
        <v>22.41</v>
      </c>
      <c r="P216">
        <v>10</v>
      </c>
      <c r="Q216">
        <v>0</v>
      </c>
      <c r="R216">
        <v>6.3</v>
      </c>
      <c r="S216">
        <v>1.6</v>
      </c>
      <c r="T216">
        <v>0.8</v>
      </c>
      <c r="U216">
        <v>0.3</v>
      </c>
      <c r="V216">
        <v>0.56338028169014087</v>
      </c>
      <c r="W216">
        <v>7.1</v>
      </c>
      <c r="X216">
        <v>0.7142857142857143</v>
      </c>
      <c r="Y216">
        <v>2.8</v>
      </c>
      <c r="Z216">
        <v>1.2</v>
      </c>
      <c r="AA216">
        <v>-0.88434680677468591</v>
      </c>
      <c r="AB216">
        <v>-1.505394204441822</v>
      </c>
      <c r="AC216">
        <v>0.13581396118507336</v>
      </c>
      <c r="AD216">
        <v>-0.78056817125578037</v>
      </c>
      <c r="AE216">
        <v>-0.4714433532214482</v>
      </c>
      <c r="AF216">
        <v>-0.68382916067157207</v>
      </c>
      <c r="AG216">
        <v>0.91608978284042053</v>
      </c>
      <c r="AH216">
        <v>-0.62303166665439835</v>
      </c>
      <c r="AI216">
        <v>0.75757333842328134</v>
      </c>
    </row>
    <row r="217" spans="1:35" x14ac:dyDescent="0.2">
      <c r="A217">
        <v>18</v>
      </c>
      <c r="B217">
        <v>216</v>
      </c>
      <c r="C217" s="25">
        <v>0</v>
      </c>
      <c r="D217" s="25">
        <v>407</v>
      </c>
      <c r="E217" s="25">
        <v>3</v>
      </c>
      <c r="F217">
        <v>-0.68957297618516933</v>
      </c>
      <c r="G217">
        <v>-0.4399443074885066</v>
      </c>
      <c r="H217">
        <v>-0.24962866869666273</v>
      </c>
      <c r="I217" t="s">
        <v>419</v>
      </c>
      <c r="J217" t="s">
        <v>32</v>
      </c>
      <c r="K217" t="s">
        <v>49</v>
      </c>
      <c r="L217" t="s">
        <v>258</v>
      </c>
      <c r="M217" s="26">
        <v>30.4</v>
      </c>
      <c r="N217" s="27">
        <v>17</v>
      </c>
      <c r="O217">
        <v>17.242156862745098</v>
      </c>
      <c r="P217">
        <v>7.2352941176470589</v>
      </c>
      <c r="Q217">
        <v>0.47058823529411764</v>
      </c>
      <c r="R217">
        <v>1.8823529411764706</v>
      </c>
      <c r="S217">
        <v>2.7647058823529411</v>
      </c>
      <c r="T217">
        <v>0.76470588235294112</v>
      </c>
      <c r="U217">
        <v>0.17647058823529413</v>
      </c>
      <c r="V217">
        <v>0.49382716049382713</v>
      </c>
      <c r="W217">
        <v>4.7647058823529411</v>
      </c>
      <c r="X217">
        <v>0.92105263157894735</v>
      </c>
      <c r="Y217">
        <v>2.2352941176470589</v>
      </c>
      <c r="Z217">
        <v>1.2352941176470589</v>
      </c>
      <c r="AA217">
        <v>-1.3334138231341655</v>
      </c>
      <c r="AB217">
        <v>-1.0528048201158275</v>
      </c>
      <c r="AC217">
        <v>-1.4308609301695623</v>
      </c>
      <c r="AD217">
        <v>-0.24634898192111634</v>
      </c>
      <c r="AE217">
        <v>-0.55220096557657405</v>
      </c>
      <c r="AF217">
        <v>-0.87894231962805258</v>
      </c>
      <c r="AG217">
        <v>0.14559733707955627</v>
      </c>
      <c r="AH217">
        <v>0.66756100724911316</v>
      </c>
      <c r="AI217">
        <v>0.72191472882006913</v>
      </c>
    </row>
    <row r="218" spans="1:35" x14ac:dyDescent="0.2">
      <c r="A218">
        <v>19</v>
      </c>
      <c r="B218">
        <v>217</v>
      </c>
      <c r="C218" s="25">
        <v>0</v>
      </c>
      <c r="D218" s="25">
        <v>245</v>
      </c>
      <c r="E218" s="25">
        <v>2</v>
      </c>
      <c r="F218">
        <v>-0.69204195037400529</v>
      </c>
      <c r="G218">
        <v>-0.38912865763958482</v>
      </c>
      <c r="H218">
        <v>-0.30291329273442047</v>
      </c>
      <c r="I218" t="s">
        <v>367</v>
      </c>
      <c r="J218" t="s">
        <v>32</v>
      </c>
      <c r="K218" t="s">
        <v>55</v>
      </c>
      <c r="L218" t="s">
        <v>258</v>
      </c>
      <c r="M218" s="26">
        <v>28.1</v>
      </c>
      <c r="N218" s="27">
        <v>14</v>
      </c>
      <c r="O218">
        <v>26.545238095238094</v>
      </c>
      <c r="P218">
        <v>8.5714285714285712</v>
      </c>
      <c r="Q218">
        <v>2.1428571428571428</v>
      </c>
      <c r="R218">
        <v>1.5714285714285714</v>
      </c>
      <c r="S218">
        <v>1.6428571428571428</v>
      </c>
      <c r="T218">
        <v>0.5</v>
      </c>
      <c r="U218">
        <v>0.14285714285714285</v>
      </c>
      <c r="V218">
        <v>0.45263157894736844</v>
      </c>
      <c r="W218">
        <v>6.7857142857142856</v>
      </c>
      <c r="X218">
        <v>1</v>
      </c>
      <c r="Y218">
        <v>0.2857142857142857</v>
      </c>
      <c r="Z218">
        <v>0.42857142857142855</v>
      </c>
      <c r="AA218">
        <v>-1.1163875143160584</v>
      </c>
      <c r="AB218">
        <v>0.5555038848997601</v>
      </c>
      <c r="AC218">
        <v>-1.5411271865517602</v>
      </c>
      <c r="AD218">
        <v>-0.76091075519801143</v>
      </c>
      <c r="AE218">
        <v>-1.1578830582400157</v>
      </c>
      <c r="AF218">
        <v>-0.93203433567063243</v>
      </c>
      <c r="AG218">
        <v>-0.19483292874600186</v>
      </c>
      <c r="AH218">
        <v>0.10854531245868027</v>
      </c>
      <c r="AI218">
        <v>1.5369686626077756</v>
      </c>
    </row>
    <row r="219" spans="1:35" x14ac:dyDescent="0.2">
      <c r="A219">
        <v>19</v>
      </c>
      <c r="B219">
        <v>218</v>
      </c>
      <c r="C219" s="25">
        <v>138.6</v>
      </c>
      <c r="D219" s="25">
        <v>326</v>
      </c>
      <c r="E219" s="25">
        <v>13</v>
      </c>
      <c r="F219">
        <v>-0.70430635724564905</v>
      </c>
      <c r="G219">
        <v>-0.55608729090829301</v>
      </c>
      <c r="H219">
        <v>-0.14821906633735604</v>
      </c>
      <c r="I219" t="s">
        <v>382</v>
      </c>
      <c r="J219" t="s">
        <v>32</v>
      </c>
      <c r="K219" t="s">
        <v>69</v>
      </c>
      <c r="L219" t="s">
        <v>259</v>
      </c>
      <c r="M219" s="26">
        <v>26.7</v>
      </c>
      <c r="N219" s="27">
        <v>17</v>
      </c>
      <c r="O219">
        <v>23.523529411764706</v>
      </c>
      <c r="P219">
        <v>9.9411764705882355</v>
      </c>
      <c r="Q219">
        <v>1.0588235294117647</v>
      </c>
      <c r="R219">
        <v>5.2941176470588234</v>
      </c>
      <c r="S219">
        <v>2.0588235294117645</v>
      </c>
      <c r="T219">
        <v>0.35294117647058826</v>
      </c>
      <c r="U219">
        <v>0.41176470588235292</v>
      </c>
      <c r="V219">
        <v>0.4</v>
      </c>
      <c r="W219">
        <v>8.235294117647058</v>
      </c>
      <c r="X219">
        <v>0.70909090909090911</v>
      </c>
      <c r="Y219">
        <v>3.2352941176470589</v>
      </c>
      <c r="Z219">
        <v>1.1764705882352942</v>
      </c>
      <c r="AA219">
        <v>-0.8939014241440365</v>
      </c>
      <c r="AB219">
        <v>-0.48706808970833437</v>
      </c>
      <c r="AC219">
        <v>-0.22091227905679439</v>
      </c>
      <c r="AD219">
        <v>-0.57011818757848864</v>
      </c>
      <c r="AE219">
        <v>-1.4943731097197055</v>
      </c>
      <c r="AF219">
        <v>-0.50729820732999431</v>
      </c>
      <c r="AG219">
        <v>-0.85598686228051624</v>
      </c>
      <c r="AH219">
        <v>-0.75647320318218991</v>
      </c>
      <c r="AI219">
        <v>0.78134574482542274</v>
      </c>
    </row>
    <row r="220" spans="1:35" x14ac:dyDescent="0.2">
      <c r="A220">
        <v>19</v>
      </c>
      <c r="B220">
        <v>219</v>
      </c>
      <c r="C220" s="25">
        <v>88.7</v>
      </c>
      <c r="D220" s="25">
        <v>89</v>
      </c>
      <c r="E220" s="25">
        <v>81</v>
      </c>
      <c r="F220">
        <v>-0.70507153843820058</v>
      </c>
      <c r="G220">
        <v>-0.53171280265075693</v>
      </c>
      <c r="H220">
        <v>-0.17335873578744365</v>
      </c>
      <c r="I220" t="s">
        <v>362</v>
      </c>
      <c r="J220" t="s">
        <v>32</v>
      </c>
      <c r="K220" t="s">
        <v>42</v>
      </c>
      <c r="L220" t="s">
        <v>259</v>
      </c>
      <c r="M220" s="26">
        <v>24.3</v>
      </c>
      <c r="N220" s="27">
        <v>14</v>
      </c>
      <c r="O220">
        <v>23</v>
      </c>
      <c r="P220">
        <v>12.285714285714286</v>
      </c>
      <c r="Q220">
        <v>1.7857142857142858</v>
      </c>
      <c r="R220">
        <v>3.7142857142857144</v>
      </c>
      <c r="S220">
        <v>0.7857142857142857</v>
      </c>
      <c r="T220">
        <v>0.14285714285714285</v>
      </c>
      <c r="U220">
        <v>0.35714285714285715</v>
      </c>
      <c r="V220">
        <v>0.46666666666666667</v>
      </c>
      <c r="W220">
        <v>9.6428571428571423</v>
      </c>
      <c r="X220">
        <v>0.77777777777777779</v>
      </c>
      <c r="Y220">
        <v>1.9285714285714286</v>
      </c>
      <c r="Z220">
        <v>1.7142857142857142</v>
      </c>
      <c r="AA220">
        <v>-0.51308167470848975</v>
      </c>
      <c r="AB220">
        <v>0.21202087000949654</v>
      </c>
      <c r="AC220">
        <v>-0.7811840682420168</v>
      </c>
      <c r="AD220">
        <v>-1.154059076353392</v>
      </c>
      <c r="AE220">
        <v>-1.97507318326212</v>
      </c>
      <c r="AF220">
        <v>-0.59357273339918648</v>
      </c>
      <c r="AG220">
        <v>-8.7890910423027074E-2</v>
      </c>
      <c r="AH220">
        <v>-0.13055090311169487</v>
      </c>
      <c r="AI220">
        <v>0.23797645563361852</v>
      </c>
    </row>
    <row r="221" spans="1:35" x14ac:dyDescent="0.2">
      <c r="A221">
        <v>19</v>
      </c>
      <c r="B221">
        <v>220</v>
      </c>
      <c r="C221" s="25">
        <v>146.5</v>
      </c>
      <c r="D221" s="25">
        <v>144</v>
      </c>
      <c r="E221" s="25">
        <v>21</v>
      </c>
      <c r="F221">
        <v>-0.71491416413794795</v>
      </c>
      <c r="G221">
        <v>-0.40288803923218769</v>
      </c>
      <c r="H221">
        <v>-0.31202612490576026</v>
      </c>
      <c r="I221" t="s">
        <v>371</v>
      </c>
      <c r="J221" t="s">
        <v>1689</v>
      </c>
      <c r="K221" t="s">
        <v>152</v>
      </c>
      <c r="L221" t="s">
        <v>259</v>
      </c>
      <c r="M221" s="26">
        <v>26.2</v>
      </c>
      <c r="N221" s="27">
        <v>16</v>
      </c>
      <c r="O221">
        <v>20.880208333333336</v>
      </c>
      <c r="P221">
        <v>7.125</v>
      </c>
      <c r="Q221">
        <v>0.25</v>
      </c>
      <c r="R221">
        <v>4.5625</v>
      </c>
      <c r="S221">
        <v>2.625</v>
      </c>
      <c r="T221">
        <v>0.75</v>
      </c>
      <c r="U221">
        <v>0.75</v>
      </c>
      <c r="V221">
        <v>0.51648351648351654</v>
      </c>
      <c r="W221">
        <v>5.6875</v>
      </c>
      <c r="X221">
        <v>0.5714285714285714</v>
      </c>
      <c r="Y221">
        <v>1.75</v>
      </c>
      <c r="Z221">
        <v>0.9375</v>
      </c>
      <c r="AA221">
        <v>-1.3513287307016981</v>
      </c>
      <c r="AB221">
        <v>-1.2649560940186375</v>
      </c>
      <c r="AC221">
        <v>-0.48037325057774344</v>
      </c>
      <c r="AD221">
        <v>-0.31042830387413789</v>
      </c>
      <c r="AE221">
        <v>-0.58584997072454292</v>
      </c>
      <c r="AF221">
        <v>2.6940204098464569E-2</v>
      </c>
      <c r="AG221">
        <v>0.35562254852877417</v>
      </c>
      <c r="AH221">
        <v>-1.0384030031673397</v>
      </c>
      <c r="AI221">
        <v>1.0227842473471718</v>
      </c>
    </row>
    <row r="222" spans="1:35" x14ac:dyDescent="0.2">
      <c r="A222">
        <v>19</v>
      </c>
      <c r="B222">
        <v>221</v>
      </c>
      <c r="C222" s="25">
        <v>123.3</v>
      </c>
      <c r="D222" s="25">
        <v>145</v>
      </c>
      <c r="E222" s="25">
        <v>35</v>
      </c>
      <c r="F222">
        <v>-0.71789131384437765</v>
      </c>
      <c r="G222">
        <v>-0.31239314341549623</v>
      </c>
      <c r="H222">
        <v>-0.40549817042888142</v>
      </c>
      <c r="I222" t="s">
        <v>361</v>
      </c>
      <c r="J222" t="s">
        <v>32</v>
      </c>
      <c r="K222" t="s">
        <v>42</v>
      </c>
      <c r="L222" t="s">
        <v>45</v>
      </c>
      <c r="M222" s="26">
        <v>31.9</v>
      </c>
      <c r="N222" s="27">
        <v>18</v>
      </c>
      <c r="O222">
        <v>16.619444444444447</v>
      </c>
      <c r="P222">
        <v>6.833333333333333</v>
      </c>
      <c r="Q222">
        <v>0</v>
      </c>
      <c r="R222">
        <v>6</v>
      </c>
      <c r="S222">
        <v>0.72222222222222221</v>
      </c>
      <c r="T222">
        <v>0.55555555555555558</v>
      </c>
      <c r="U222">
        <v>1.1666666666666667</v>
      </c>
      <c r="V222">
        <v>0.61538461538461542</v>
      </c>
      <c r="W222">
        <v>5.0555555555555554</v>
      </c>
      <c r="X222">
        <v>0.57894736842105265</v>
      </c>
      <c r="Y222">
        <v>1.0555555555555556</v>
      </c>
      <c r="Z222">
        <v>0.77777777777777779</v>
      </c>
      <c r="AA222">
        <v>-1.3987037084913949</v>
      </c>
      <c r="AB222">
        <v>-1.505394204441822</v>
      </c>
      <c r="AC222">
        <v>2.9421924621709356E-2</v>
      </c>
      <c r="AD222">
        <v>-1.1831811742167533</v>
      </c>
      <c r="AE222">
        <v>-1.0307645943476884</v>
      </c>
      <c r="AF222">
        <v>0.68505998629294307</v>
      </c>
      <c r="AG222">
        <v>1.0295449417539133</v>
      </c>
      <c r="AH222">
        <v>-0.6216774263276359</v>
      </c>
      <c r="AI222">
        <v>1.1841559644172637</v>
      </c>
    </row>
    <row r="223" spans="1:35" x14ac:dyDescent="0.2">
      <c r="A223">
        <v>19</v>
      </c>
      <c r="B223">
        <v>222</v>
      </c>
      <c r="C223" s="25">
        <v>122.8</v>
      </c>
      <c r="D223" s="25">
        <v>123</v>
      </c>
      <c r="E223" s="25">
        <v>29</v>
      </c>
      <c r="F223">
        <v>-0.72433825307804922</v>
      </c>
      <c r="G223">
        <v>-0.81172053490781926</v>
      </c>
      <c r="H223">
        <v>8.7382281829770037E-2</v>
      </c>
      <c r="I223" t="s">
        <v>392</v>
      </c>
      <c r="J223" t="s">
        <v>1690</v>
      </c>
      <c r="K223" t="s">
        <v>33</v>
      </c>
      <c r="L223" t="s">
        <v>258</v>
      </c>
      <c r="M223" s="26">
        <v>30.9</v>
      </c>
      <c r="N223" s="27">
        <v>9</v>
      </c>
      <c r="O223">
        <v>29.437037037037037</v>
      </c>
      <c r="P223">
        <v>10.888888888888889</v>
      </c>
      <c r="Q223">
        <v>2.3333333333333335</v>
      </c>
      <c r="R223">
        <v>1.8888888888888888</v>
      </c>
      <c r="S223">
        <v>0.77777777777777779</v>
      </c>
      <c r="T223">
        <v>0.55555555555555558</v>
      </c>
      <c r="U223">
        <v>0.22222222222222221</v>
      </c>
      <c r="V223">
        <v>0.30909090909090908</v>
      </c>
      <c r="W223">
        <v>12.222222222222221</v>
      </c>
      <c r="X223">
        <v>0.6428571428571429</v>
      </c>
      <c r="Y223">
        <v>1.5555555555555556</v>
      </c>
      <c r="Z223">
        <v>1.3333333333333333</v>
      </c>
      <c r="AA223">
        <v>-0.7399659220822763</v>
      </c>
      <c r="AB223">
        <v>0.73869482617456761</v>
      </c>
      <c r="AC223">
        <v>-1.4285430208762429</v>
      </c>
      <c r="AD223">
        <v>-1.1576993385863121</v>
      </c>
      <c r="AE223">
        <v>-1.0307645943476884</v>
      </c>
      <c r="AF223">
        <v>-0.80667818668120805</v>
      </c>
      <c r="AG223">
        <v>-2.8579800781018427</v>
      </c>
      <c r="AH223">
        <v>-0.64541153514718463</v>
      </c>
      <c r="AI223">
        <v>0.62286303547781319</v>
      </c>
    </row>
    <row r="224" spans="1:35" x14ac:dyDescent="0.2">
      <c r="A224">
        <v>19</v>
      </c>
      <c r="B224">
        <v>223</v>
      </c>
      <c r="C224" s="25">
        <v>0</v>
      </c>
      <c r="D224" s="25">
        <v>398</v>
      </c>
      <c r="E224" s="25">
        <v>0</v>
      </c>
      <c r="F224">
        <v>-0.73296529336142391</v>
      </c>
      <c r="G224">
        <v>-0.51883574497693197</v>
      </c>
      <c r="H224">
        <v>-0.21412954838449194</v>
      </c>
      <c r="I224" t="s">
        <v>391</v>
      </c>
      <c r="J224" t="s">
        <v>32</v>
      </c>
      <c r="K224" t="s">
        <v>69</v>
      </c>
      <c r="L224" t="s">
        <v>258</v>
      </c>
      <c r="M224" s="26">
        <v>24.2</v>
      </c>
      <c r="N224" s="27">
        <v>13</v>
      </c>
      <c r="O224">
        <v>15.085897435897435</v>
      </c>
      <c r="P224">
        <v>4.3076923076923075</v>
      </c>
      <c r="Q224">
        <v>0.92307692307692313</v>
      </c>
      <c r="R224">
        <v>1.9230769230769231</v>
      </c>
      <c r="S224">
        <v>1.8461538461538463</v>
      </c>
      <c r="T224">
        <v>0.92307692307692313</v>
      </c>
      <c r="U224">
        <v>0.38461538461538464</v>
      </c>
      <c r="V224">
        <v>0.40816326530612246</v>
      </c>
      <c r="W224">
        <v>3.7692307692307692</v>
      </c>
      <c r="X224">
        <v>1</v>
      </c>
      <c r="Y224">
        <v>0.30769230769230771</v>
      </c>
      <c r="Z224">
        <v>1.1538461538461537</v>
      </c>
      <c r="AA224">
        <v>-1.8089397799010778</v>
      </c>
      <c r="AB224">
        <v>-0.61762271980237127</v>
      </c>
      <c r="AC224">
        <v>-1.4164185722650331</v>
      </c>
      <c r="AD224">
        <v>-0.6676640380009019</v>
      </c>
      <c r="AE224">
        <v>-0.18982706398306157</v>
      </c>
      <c r="AF224">
        <v>-0.55018022028746261</v>
      </c>
      <c r="AG224">
        <v>-0.34296847916682527</v>
      </c>
      <c r="AH224">
        <v>0.11989534070994202</v>
      </c>
      <c r="AI224">
        <v>0.80420382790440503</v>
      </c>
    </row>
    <row r="225" spans="1:35" x14ac:dyDescent="0.2">
      <c r="A225">
        <v>19</v>
      </c>
      <c r="B225">
        <v>224</v>
      </c>
      <c r="C225" s="25">
        <v>140.69999999999999</v>
      </c>
      <c r="D225" s="25">
        <v>211</v>
      </c>
      <c r="E225" s="25">
        <v>5</v>
      </c>
      <c r="F225">
        <v>-0.73811017109437582</v>
      </c>
      <c r="G225">
        <v>-0.48086226910100294</v>
      </c>
      <c r="H225">
        <v>-0.25724790199337288</v>
      </c>
      <c r="I225" t="s">
        <v>417</v>
      </c>
      <c r="J225" t="s">
        <v>32</v>
      </c>
      <c r="K225" t="s">
        <v>71</v>
      </c>
      <c r="L225" t="s">
        <v>258</v>
      </c>
      <c r="M225" s="26">
        <v>33.1</v>
      </c>
      <c r="N225" s="27">
        <v>18</v>
      </c>
      <c r="O225">
        <v>24.732407407407404</v>
      </c>
      <c r="P225">
        <v>8.2222222222222214</v>
      </c>
      <c r="Q225">
        <v>1.7222222222222223</v>
      </c>
      <c r="R225">
        <v>2.1666666666666665</v>
      </c>
      <c r="S225">
        <v>1.2777777777777777</v>
      </c>
      <c r="T225">
        <v>0.61111111111111116</v>
      </c>
      <c r="U225">
        <v>0.1111111111111111</v>
      </c>
      <c r="V225">
        <v>0.44642857142857145</v>
      </c>
      <c r="W225">
        <v>6.2222222222222223</v>
      </c>
      <c r="X225">
        <v>0.80952380952380953</v>
      </c>
      <c r="Y225">
        <v>1.1666666666666667</v>
      </c>
      <c r="Z225">
        <v>0.88888888888888884</v>
      </c>
      <c r="AA225">
        <v>-1.1731085761595053</v>
      </c>
      <c r="AB225">
        <v>0.1509572229178941</v>
      </c>
      <c r="AC225">
        <v>-1.3300318759101648</v>
      </c>
      <c r="AD225">
        <v>-0.92836281791234021</v>
      </c>
      <c r="AE225">
        <v>-0.90364613045536102</v>
      </c>
      <c r="AF225">
        <v>-0.98217679526640234</v>
      </c>
      <c r="AG225">
        <v>-0.23288660287776952</v>
      </c>
      <c r="AH225">
        <v>-4.0222487475133708E-4</v>
      </c>
      <c r="AI225">
        <v>1.0718973786293737</v>
      </c>
    </row>
    <row r="226" spans="1:35" x14ac:dyDescent="0.2">
      <c r="A226">
        <v>19</v>
      </c>
      <c r="B226">
        <v>225</v>
      </c>
      <c r="C226" s="25">
        <v>143.4</v>
      </c>
      <c r="D226" s="25">
        <v>193</v>
      </c>
      <c r="E226" s="25">
        <v>9</v>
      </c>
      <c r="F226">
        <v>-0.74037179216355109</v>
      </c>
      <c r="G226">
        <v>-0.5438043507955046</v>
      </c>
      <c r="H226">
        <v>-0.19656744136804649</v>
      </c>
      <c r="I226" t="s">
        <v>363</v>
      </c>
      <c r="J226" t="s">
        <v>32</v>
      </c>
      <c r="K226" t="s">
        <v>96</v>
      </c>
      <c r="L226" t="s">
        <v>258</v>
      </c>
      <c r="M226" s="26">
        <v>21.8</v>
      </c>
      <c r="N226" s="27">
        <v>19</v>
      </c>
      <c r="O226">
        <v>20.996491228070177</v>
      </c>
      <c r="P226">
        <v>10.210526315789474</v>
      </c>
      <c r="Q226">
        <v>1.1052631578947369</v>
      </c>
      <c r="R226">
        <v>2.5789473684210527</v>
      </c>
      <c r="S226">
        <v>2.263157894736842</v>
      </c>
      <c r="T226">
        <v>0.36842105263157893</v>
      </c>
      <c r="U226">
        <v>0.21052631578947367</v>
      </c>
      <c r="V226">
        <v>0.45731707317073172</v>
      </c>
      <c r="W226">
        <v>8.6315789473684212</v>
      </c>
      <c r="X226">
        <v>0.8214285714285714</v>
      </c>
      <c r="Y226">
        <v>1.4736842105263157</v>
      </c>
      <c r="Z226">
        <v>1.4736842105263157</v>
      </c>
      <c r="AA226">
        <v>-0.85015133408437826</v>
      </c>
      <c r="AB226">
        <v>-0.4424046636235322</v>
      </c>
      <c r="AC226">
        <v>-1.1838205975920915</v>
      </c>
      <c r="AD226">
        <v>-0.4763955227829334</v>
      </c>
      <c r="AE226">
        <v>-1.4589531043007908</v>
      </c>
      <c r="AF226">
        <v>-0.82515172442701801</v>
      </c>
      <c r="AG226">
        <v>-0.19269932860252989</v>
      </c>
      <c r="AH226">
        <v>5.4274401665886922E-2</v>
      </c>
      <c r="AI226">
        <v>0.48106271658784677</v>
      </c>
    </row>
    <row r="227" spans="1:35" x14ac:dyDescent="0.2">
      <c r="A227">
        <v>19</v>
      </c>
      <c r="B227">
        <v>226</v>
      </c>
      <c r="C227" s="25">
        <v>136.1</v>
      </c>
      <c r="D227" s="25">
        <v>184</v>
      </c>
      <c r="E227" s="25">
        <v>7</v>
      </c>
      <c r="F227">
        <v>-0.74220200367716882</v>
      </c>
      <c r="G227">
        <v>-0.47999036763281477</v>
      </c>
      <c r="H227">
        <v>-0.26221163604435405</v>
      </c>
      <c r="I227" t="s">
        <v>386</v>
      </c>
      <c r="J227" t="s">
        <v>32</v>
      </c>
      <c r="K227" t="s">
        <v>39</v>
      </c>
      <c r="L227" t="s">
        <v>258</v>
      </c>
      <c r="M227" s="26">
        <v>29.3</v>
      </c>
      <c r="N227" s="27">
        <v>15</v>
      </c>
      <c r="O227">
        <v>20.90666666666667</v>
      </c>
      <c r="P227">
        <v>7.8666666666666663</v>
      </c>
      <c r="Q227">
        <v>1.4</v>
      </c>
      <c r="R227">
        <v>1.6</v>
      </c>
      <c r="S227">
        <v>1.6</v>
      </c>
      <c r="T227">
        <v>0.6</v>
      </c>
      <c r="U227">
        <v>0.2</v>
      </c>
      <c r="V227">
        <v>0.43956043956043955</v>
      </c>
      <c r="W227">
        <v>6.0666666666666664</v>
      </c>
      <c r="X227">
        <v>0.89473684210526316</v>
      </c>
      <c r="Y227">
        <v>1.2666666666666666</v>
      </c>
      <c r="Z227">
        <v>0.8</v>
      </c>
      <c r="AA227">
        <v>-1.230860930036469</v>
      </c>
      <c r="AB227">
        <v>-0.15894078607198844</v>
      </c>
      <c r="AC227">
        <v>-1.5309946116409634</v>
      </c>
      <c r="AD227">
        <v>-0.78056817125578037</v>
      </c>
      <c r="AE227">
        <v>-0.92906982323382659</v>
      </c>
      <c r="AF227">
        <v>-0.84177790839824673</v>
      </c>
      <c r="AG227">
        <v>-0.28620353021483658</v>
      </c>
      <c r="AH227">
        <v>0.27679820489709234</v>
      </c>
      <c r="AI227">
        <v>1.1617042472596857</v>
      </c>
    </row>
    <row r="228" spans="1:35" x14ac:dyDescent="0.2">
      <c r="A228">
        <v>19</v>
      </c>
      <c r="B228">
        <v>227</v>
      </c>
      <c r="C228" s="25">
        <v>135.6</v>
      </c>
      <c r="D228" s="25">
        <v>186</v>
      </c>
      <c r="E228" s="25">
        <v>3</v>
      </c>
      <c r="F228">
        <v>-0.74228901883571863</v>
      </c>
      <c r="G228">
        <v>-0.52100846294693914</v>
      </c>
      <c r="H228">
        <v>-0.22128055588877948</v>
      </c>
      <c r="I228" t="s">
        <v>389</v>
      </c>
      <c r="J228" t="s">
        <v>32</v>
      </c>
      <c r="K228" t="s">
        <v>42</v>
      </c>
      <c r="L228" t="s">
        <v>258</v>
      </c>
      <c r="M228" s="26">
        <v>25.7</v>
      </c>
      <c r="N228" s="27">
        <v>16</v>
      </c>
      <c r="O228">
        <v>19.91041666666667</v>
      </c>
      <c r="P228">
        <v>4.875</v>
      </c>
      <c r="Q228">
        <v>0.625</v>
      </c>
      <c r="R228">
        <v>1.625</v>
      </c>
      <c r="S228">
        <v>2</v>
      </c>
      <c r="T228">
        <v>1.125</v>
      </c>
      <c r="U228">
        <v>0.375</v>
      </c>
      <c r="V228">
        <v>0.41558441558441561</v>
      </c>
      <c r="W228">
        <v>4.8125</v>
      </c>
      <c r="X228">
        <v>0.66666666666666663</v>
      </c>
      <c r="Y228">
        <v>0.375</v>
      </c>
      <c r="Z228">
        <v>1.0625</v>
      </c>
      <c r="AA228">
        <v>-1.7167928450793599</v>
      </c>
      <c r="AB228">
        <v>-0.90429892838386061</v>
      </c>
      <c r="AC228">
        <v>-1.5221286085940167</v>
      </c>
      <c r="AD228">
        <v>-0.5970989547166029</v>
      </c>
      <c r="AE228">
        <v>0.27219966054866634</v>
      </c>
      <c r="AF228">
        <v>-0.56536759987656593</v>
      </c>
      <c r="AG228">
        <v>-0.38954637300821726</v>
      </c>
      <c r="AH228">
        <v>-0.16253585574829113</v>
      </c>
      <c r="AI228">
        <v>0.89649333833579536</v>
      </c>
    </row>
    <row r="229" spans="1:35" x14ac:dyDescent="0.2">
      <c r="A229">
        <v>19</v>
      </c>
      <c r="B229">
        <v>228</v>
      </c>
      <c r="C229" s="25">
        <v>0</v>
      </c>
      <c r="D229" s="25">
        <v>459</v>
      </c>
      <c r="E229" s="25">
        <v>0</v>
      </c>
      <c r="F229">
        <v>-0.7439224456337713</v>
      </c>
      <c r="G229">
        <v>-0.37116953796272462</v>
      </c>
      <c r="H229">
        <v>-0.37275290767104668</v>
      </c>
      <c r="I229" t="s">
        <v>398</v>
      </c>
      <c r="J229" t="s">
        <v>1691</v>
      </c>
      <c r="K229" t="s">
        <v>75</v>
      </c>
      <c r="L229" t="s">
        <v>258</v>
      </c>
      <c r="M229" s="26">
        <v>23.9</v>
      </c>
      <c r="N229" s="27">
        <v>3</v>
      </c>
      <c r="O229">
        <v>22.177777777777777</v>
      </c>
      <c r="P229">
        <v>7</v>
      </c>
      <c r="Q229">
        <v>0</v>
      </c>
      <c r="R229">
        <v>1</v>
      </c>
      <c r="S229">
        <v>2</v>
      </c>
      <c r="T229">
        <v>1.6666666666666667</v>
      </c>
      <c r="U229">
        <v>0.33333333333333331</v>
      </c>
      <c r="V229">
        <v>0.5</v>
      </c>
      <c r="W229">
        <v>6</v>
      </c>
      <c r="X229">
        <v>0.6</v>
      </c>
      <c r="Y229">
        <v>1.6666666666666667</v>
      </c>
      <c r="Z229">
        <v>0.33333333333333331</v>
      </c>
      <c r="AA229">
        <v>-1.3716322926115683</v>
      </c>
      <c r="AB229">
        <v>-1.505394204441822</v>
      </c>
      <c r="AC229">
        <v>-1.7437786847676917</v>
      </c>
      <c r="AD229">
        <v>-0.5970989547166029</v>
      </c>
      <c r="AE229">
        <v>1.5116046834988577</v>
      </c>
      <c r="AF229">
        <v>-0.63117957809601377</v>
      </c>
      <c r="AG229">
        <v>0.23374097020305287</v>
      </c>
      <c r="AH229">
        <v>-0.86997808830155887</v>
      </c>
      <c r="AI229">
        <v>1.6331903075688243</v>
      </c>
    </row>
    <row r="230" spans="1:35" x14ac:dyDescent="0.2">
      <c r="A230">
        <v>20</v>
      </c>
      <c r="B230">
        <v>229</v>
      </c>
      <c r="C230" s="25">
        <v>0</v>
      </c>
      <c r="D230" s="25">
        <v>584</v>
      </c>
      <c r="E230" s="25">
        <v>3</v>
      </c>
      <c r="F230">
        <v>-0.74494820885334412</v>
      </c>
      <c r="G230">
        <v>-0.41380915775564425</v>
      </c>
      <c r="H230">
        <v>-0.33113905109769987</v>
      </c>
      <c r="I230" t="s">
        <v>450</v>
      </c>
      <c r="J230" t="s">
        <v>32</v>
      </c>
      <c r="K230" t="s">
        <v>62</v>
      </c>
      <c r="L230" t="s">
        <v>258</v>
      </c>
      <c r="M230" s="26">
        <v>22.5</v>
      </c>
      <c r="N230" s="27">
        <v>17</v>
      </c>
      <c r="O230">
        <v>15.514705882352942</v>
      </c>
      <c r="P230">
        <v>6.8235294117647056</v>
      </c>
      <c r="Q230">
        <v>1.2352941176470589</v>
      </c>
      <c r="R230">
        <v>2.8823529411764706</v>
      </c>
      <c r="S230">
        <v>2.0588235294117645</v>
      </c>
      <c r="T230">
        <v>0.41176470588235292</v>
      </c>
      <c r="U230">
        <v>0.23529411764705882</v>
      </c>
      <c r="V230">
        <v>0.48837209302325579</v>
      </c>
      <c r="W230">
        <v>5.0588235294117645</v>
      </c>
      <c r="X230">
        <v>1</v>
      </c>
      <c r="Y230">
        <v>0.6470588235294118</v>
      </c>
      <c r="Z230">
        <v>0.58823529411764708</v>
      </c>
      <c r="AA230">
        <v>-1.4002961447196203</v>
      </c>
      <c r="AB230">
        <v>-0.31734707058608641</v>
      </c>
      <c r="AC230">
        <v>-1.076220808291682</v>
      </c>
      <c r="AD230">
        <v>-0.57011818757848864</v>
      </c>
      <c r="AE230">
        <v>-1.3597770891278298</v>
      </c>
      <c r="AF230">
        <v>-0.78603129155353813</v>
      </c>
      <c r="AG230">
        <v>0.11469913729365197</v>
      </c>
      <c r="AH230">
        <v>0.29515312988383657</v>
      </c>
      <c r="AI230">
        <v>1.3756559048789587</v>
      </c>
    </row>
    <row r="231" spans="1:35" x14ac:dyDescent="0.2">
      <c r="A231">
        <v>20</v>
      </c>
      <c r="B231">
        <v>230</v>
      </c>
      <c r="C231" s="25">
        <v>137.19999999999999</v>
      </c>
      <c r="D231" s="25">
        <v>203</v>
      </c>
      <c r="E231" s="25">
        <v>20</v>
      </c>
      <c r="F231">
        <v>-0.75909725476640888</v>
      </c>
      <c r="G231">
        <v>-0.58050856256997962</v>
      </c>
      <c r="H231">
        <v>-0.17858869219642926</v>
      </c>
      <c r="I231" t="s">
        <v>464</v>
      </c>
      <c r="J231" t="s">
        <v>32</v>
      </c>
      <c r="K231" t="s">
        <v>78</v>
      </c>
      <c r="L231" t="s">
        <v>45</v>
      </c>
      <c r="M231" s="26">
        <v>21.5</v>
      </c>
      <c r="N231" s="27">
        <v>15</v>
      </c>
      <c r="O231">
        <v>15.065555555555559</v>
      </c>
      <c r="P231">
        <v>5</v>
      </c>
      <c r="Q231">
        <v>0.73333333333333328</v>
      </c>
      <c r="R231">
        <v>4.8666666666666663</v>
      </c>
      <c r="S231">
        <v>0.6</v>
      </c>
      <c r="T231">
        <v>0.33333333333333331</v>
      </c>
      <c r="U231">
        <v>1.2666666666666666</v>
      </c>
      <c r="V231">
        <v>0.39240506329113922</v>
      </c>
      <c r="W231">
        <v>5.2666666666666666</v>
      </c>
      <c r="X231">
        <v>0.33333333333333331</v>
      </c>
      <c r="Y231">
        <v>0.4</v>
      </c>
      <c r="Z231">
        <v>1.2666666666666666</v>
      </c>
      <c r="AA231">
        <v>-1.6964892831694898</v>
      </c>
      <c r="AB231">
        <v>-0.80010908053381402</v>
      </c>
      <c r="AC231">
        <v>-0.3725035468398884</v>
      </c>
      <c r="AD231">
        <v>-1.2392412126037242</v>
      </c>
      <c r="AE231">
        <v>-1.5392384499169978</v>
      </c>
      <c r="AF231">
        <v>0.84300873401961762</v>
      </c>
      <c r="AG231">
        <v>-0.60111446671550128</v>
      </c>
      <c r="AH231">
        <v>-0.50910794432056605</v>
      </c>
      <c r="AI231">
        <v>0.69021818695054726</v>
      </c>
    </row>
    <row r="232" spans="1:35" x14ac:dyDescent="0.2">
      <c r="A232">
        <v>20</v>
      </c>
      <c r="B232">
        <v>231</v>
      </c>
      <c r="C232" s="25">
        <v>0</v>
      </c>
      <c r="D232" s="25">
        <v>412</v>
      </c>
      <c r="E232" s="25">
        <v>1</v>
      </c>
      <c r="F232">
        <v>-0.7665779247009441</v>
      </c>
      <c r="G232">
        <v>-0.59310649711695651</v>
      </c>
      <c r="H232">
        <v>-0.17347142758398759</v>
      </c>
      <c r="I232" t="s">
        <v>364</v>
      </c>
      <c r="J232" t="s">
        <v>32</v>
      </c>
      <c r="K232" t="s">
        <v>33</v>
      </c>
      <c r="L232" t="s">
        <v>258</v>
      </c>
      <c r="M232" s="26">
        <v>26.8</v>
      </c>
      <c r="N232" s="27">
        <v>18</v>
      </c>
      <c r="O232">
        <v>20.136111111111113</v>
      </c>
      <c r="P232">
        <v>7.2777777777777777</v>
      </c>
      <c r="Q232">
        <v>1.6666666666666667</v>
      </c>
      <c r="R232">
        <v>1.8333333333333333</v>
      </c>
      <c r="S232">
        <v>0.83333333333333337</v>
      </c>
      <c r="T232">
        <v>0.66666666666666663</v>
      </c>
      <c r="U232">
        <v>0.16666666666666666</v>
      </c>
      <c r="V232">
        <v>0.33333333333333331</v>
      </c>
      <c r="W232">
        <v>6.666666666666667</v>
      </c>
      <c r="X232">
        <v>0.84</v>
      </c>
      <c r="Y232">
        <v>1.3888888888888888</v>
      </c>
      <c r="Z232">
        <v>0.61111111111111116</v>
      </c>
      <c r="AA232">
        <v>-1.3265132661451904</v>
      </c>
      <c r="AB232">
        <v>9.7526531712741948E-2</v>
      </c>
      <c r="AC232">
        <v>-1.4482452498694582</v>
      </c>
      <c r="AD232">
        <v>-1.1322175029558708</v>
      </c>
      <c r="AE232">
        <v>-0.77652766656303396</v>
      </c>
      <c r="AF232">
        <v>-0.89442749097380514</v>
      </c>
      <c r="AG232">
        <v>-1.3244568442450981</v>
      </c>
      <c r="AH232">
        <v>0.11435917188800686</v>
      </c>
      <c r="AI232">
        <v>1.352543843099099</v>
      </c>
    </row>
    <row r="233" spans="1:35" x14ac:dyDescent="0.2">
      <c r="A233">
        <v>20</v>
      </c>
      <c r="B233">
        <v>232</v>
      </c>
      <c r="C233" s="25">
        <v>137.80000000000001</v>
      </c>
      <c r="D233" s="25">
        <v>216</v>
      </c>
      <c r="E233" s="25">
        <v>7</v>
      </c>
      <c r="F233">
        <v>-0.76660719976733926</v>
      </c>
      <c r="G233">
        <v>-0.49401746579079236</v>
      </c>
      <c r="H233">
        <v>-0.2725897339765469</v>
      </c>
      <c r="I233" t="s">
        <v>447</v>
      </c>
      <c r="J233" t="s">
        <v>32</v>
      </c>
      <c r="K233" t="s">
        <v>42</v>
      </c>
      <c r="L233" t="s">
        <v>258</v>
      </c>
      <c r="M233" s="26">
        <v>26.8</v>
      </c>
      <c r="N233" s="27">
        <v>18</v>
      </c>
      <c r="O233">
        <v>22.86296296296296</v>
      </c>
      <c r="P233">
        <v>8.2222222222222214</v>
      </c>
      <c r="Q233">
        <v>1.2222222222222223</v>
      </c>
      <c r="R233">
        <v>2.1666666666666665</v>
      </c>
      <c r="S233">
        <v>1.3333333333333333</v>
      </c>
      <c r="T233">
        <v>0.72222222222222221</v>
      </c>
      <c r="U233">
        <v>0.16666666666666666</v>
      </c>
      <c r="V233">
        <v>0.45161290322580644</v>
      </c>
      <c r="W233">
        <v>6.8888888888888893</v>
      </c>
      <c r="X233">
        <v>0.77777777777777779</v>
      </c>
      <c r="Y233">
        <v>1</v>
      </c>
      <c r="Z233">
        <v>0.83333333333333337</v>
      </c>
      <c r="AA233">
        <v>-1.1731085761595053</v>
      </c>
      <c r="AB233">
        <v>-0.32991899792847507</v>
      </c>
      <c r="AC233">
        <v>-1.3300318759101648</v>
      </c>
      <c r="AD233">
        <v>-0.90288098228189884</v>
      </c>
      <c r="AE233">
        <v>-0.64940920267070656</v>
      </c>
      <c r="AF233">
        <v>-0.89442749097380514</v>
      </c>
      <c r="AG233">
        <v>-0.20793346526907522</v>
      </c>
      <c r="AH233">
        <v>-8.647327244681921E-2</v>
      </c>
      <c r="AI233">
        <v>1.1280266715233187</v>
      </c>
    </row>
    <row r="234" spans="1:35" x14ac:dyDescent="0.2">
      <c r="A234">
        <v>20</v>
      </c>
      <c r="B234">
        <v>233</v>
      </c>
      <c r="C234" s="25">
        <v>0</v>
      </c>
      <c r="D234" s="25">
        <v>250</v>
      </c>
      <c r="E234" s="25">
        <v>1</v>
      </c>
      <c r="F234">
        <v>-0.76686519550765531</v>
      </c>
      <c r="G234">
        <v>-0.56314454028771854</v>
      </c>
      <c r="H234">
        <v>-0.20372065521993676</v>
      </c>
      <c r="I234" t="s">
        <v>374</v>
      </c>
      <c r="J234" t="s">
        <v>1692</v>
      </c>
      <c r="K234" t="s">
        <v>64</v>
      </c>
      <c r="L234" t="s">
        <v>259</v>
      </c>
      <c r="M234" s="26">
        <v>32.700000000000003</v>
      </c>
      <c r="N234" s="27">
        <v>10</v>
      </c>
      <c r="O234">
        <v>16.101666666666667</v>
      </c>
      <c r="P234">
        <v>6.4</v>
      </c>
      <c r="Q234">
        <v>1.1000000000000001</v>
      </c>
      <c r="R234">
        <v>1.2</v>
      </c>
      <c r="S234">
        <v>1.2</v>
      </c>
      <c r="T234">
        <v>1</v>
      </c>
      <c r="U234">
        <v>0.4</v>
      </c>
      <c r="V234">
        <v>0.32203389830508472</v>
      </c>
      <c r="W234">
        <v>5.9</v>
      </c>
      <c r="X234">
        <v>0.75</v>
      </c>
      <c r="Y234">
        <v>2</v>
      </c>
      <c r="Z234">
        <v>0.4</v>
      </c>
      <c r="AA234">
        <v>-1.4690893897789445</v>
      </c>
      <c r="AB234">
        <v>-0.44746651857980979</v>
      </c>
      <c r="AC234">
        <v>-1.6728506603921156</v>
      </c>
      <c r="AD234">
        <v>-0.96403738779495807</v>
      </c>
      <c r="AE234">
        <v>-1.3816883209070051E-2</v>
      </c>
      <c r="AF234">
        <v>-0.52588041294489718</v>
      </c>
      <c r="AG234">
        <v>-1.26607965013197</v>
      </c>
      <c r="AH234">
        <v>-0.27491511585379264</v>
      </c>
      <c r="AI234">
        <v>1.5658351560960901</v>
      </c>
    </row>
    <row r="235" spans="1:35" x14ac:dyDescent="0.2">
      <c r="A235">
        <v>20</v>
      </c>
      <c r="B235">
        <v>234</v>
      </c>
      <c r="C235" s="25">
        <v>146.30000000000001</v>
      </c>
      <c r="D235" s="25">
        <v>178</v>
      </c>
      <c r="E235" s="25">
        <v>4</v>
      </c>
      <c r="F235">
        <v>-0.76821456778130004</v>
      </c>
      <c r="G235">
        <v>-0.6109810322586906</v>
      </c>
      <c r="H235">
        <v>-0.15723353552260944</v>
      </c>
      <c r="I235" t="s">
        <v>263</v>
      </c>
      <c r="J235" t="s">
        <v>32</v>
      </c>
      <c r="K235" t="s">
        <v>78</v>
      </c>
      <c r="L235" t="s">
        <v>259</v>
      </c>
      <c r="M235" s="26">
        <v>29.2</v>
      </c>
      <c r="N235" s="27">
        <v>17</v>
      </c>
      <c r="O235">
        <v>21.281372549019608</v>
      </c>
      <c r="P235">
        <v>4.2941176470588234</v>
      </c>
      <c r="Q235">
        <v>0.47058823529411764</v>
      </c>
      <c r="R235">
        <v>5</v>
      </c>
      <c r="S235">
        <v>1.1764705882352942</v>
      </c>
      <c r="T235">
        <v>0.94117647058823528</v>
      </c>
      <c r="U235">
        <v>0.47058823529411764</v>
      </c>
      <c r="V235">
        <v>0.29113924050632911</v>
      </c>
      <c r="W235">
        <v>4.6470588235294121</v>
      </c>
      <c r="X235">
        <v>0.65517241379310343</v>
      </c>
      <c r="Y235">
        <v>1.7058823529411764</v>
      </c>
      <c r="Z235">
        <v>0.88235294117647056</v>
      </c>
      <c r="AA235">
        <v>-1.8111446916016973</v>
      </c>
      <c r="AB235">
        <v>-1.0528048201158275</v>
      </c>
      <c r="AC235">
        <v>-0.32521819725617085</v>
      </c>
      <c r="AD235">
        <v>-0.97482969465020386</v>
      </c>
      <c r="AE235">
        <v>-0.14841290380094604</v>
      </c>
      <c r="AF235">
        <v>-0.41438717925547974</v>
      </c>
      <c r="AG235">
        <v>-1.1998281407113058</v>
      </c>
      <c r="AH235">
        <v>-0.65070448778877543</v>
      </c>
      <c r="AI235">
        <v>1.0785008248521908</v>
      </c>
    </row>
    <row r="236" spans="1:35" x14ac:dyDescent="0.2">
      <c r="A236">
        <v>20</v>
      </c>
      <c r="B236">
        <v>235</v>
      </c>
      <c r="C236" s="25">
        <v>0</v>
      </c>
      <c r="D236" s="25">
        <v>332</v>
      </c>
      <c r="E236" s="25">
        <v>1</v>
      </c>
      <c r="F236">
        <v>-0.77210867676738881</v>
      </c>
      <c r="G236">
        <v>-0.53569337080461787</v>
      </c>
      <c r="H236">
        <v>-0.23641530596277094</v>
      </c>
      <c r="I236" t="s">
        <v>435</v>
      </c>
      <c r="J236" t="s">
        <v>32</v>
      </c>
      <c r="K236" t="s">
        <v>71</v>
      </c>
      <c r="L236" t="s">
        <v>258</v>
      </c>
      <c r="M236" s="26">
        <v>24.8</v>
      </c>
      <c r="N236" s="27">
        <v>15</v>
      </c>
      <c r="O236">
        <v>16.972222222222218</v>
      </c>
      <c r="P236">
        <v>5.8</v>
      </c>
      <c r="Q236">
        <v>1</v>
      </c>
      <c r="R236">
        <v>5</v>
      </c>
      <c r="S236">
        <v>1.4666666666666666</v>
      </c>
      <c r="T236">
        <v>0.53333333333333333</v>
      </c>
      <c r="U236">
        <v>0.13333333333333333</v>
      </c>
      <c r="V236">
        <v>0.41891891891891891</v>
      </c>
      <c r="W236">
        <v>4.9333333333333336</v>
      </c>
      <c r="X236">
        <v>0.76923076923076927</v>
      </c>
      <c r="Y236">
        <v>0.8666666666666667</v>
      </c>
      <c r="Z236">
        <v>1</v>
      </c>
      <c r="AA236">
        <v>-1.5665464869463213</v>
      </c>
      <c r="AB236">
        <v>-0.54364176274908371</v>
      </c>
      <c r="AC236">
        <v>-0.32521819725617085</v>
      </c>
      <c r="AD236">
        <v>-0.84172457676883972</v>
      </c>
      <c r="AE236">
        <v>-1.0816119799046193</v>
      </c>
      <c r="AF236">
        <v>-0.94707707354936344</v>
      </c>
      <c r="AG236">
        <v>-0.37611839271132191</v>
      </c>
      <c r="AH236">
        <v>-9.8940660197323352E-2</v>
      </c>
      <c r="AI236">
        <v>0.95963879284148357</v>
      </c>
    </row>
    <row r="237" spans="1:35" x14ac:dyDescent="0.2">
      <c r="A237">
        <v>20</v>
      </c>
      <c r="B237">
        <v>236</v>
      </c>
      <c r="C237" s="25">
        <v>0</v>
      </c>
      <c r="D237" s="25">
        <v>212</v>
      </c>
      <c r="E237" s="25">
        <v>4</v>
      </c>
      <c r="F237">
        <v>-0.77275696104436586</v>
      </c>
      <c r="G237">
        <v>-0.47851158083410616</v>
      </c>
      <c r="H237">
        <v>-0.2942453802102597</v>
      </c>
      <c r="I237" t="s">
        <v>393</v>
      </c>
      <c r="J237" t="s">
        <v>32</v>
      </c>
      <c r="K237" t="s">
        <v>35</v>
      </c>
      <c r="L237" t="s">
        <v>259</v>
      </c>
      <c r="M237" s="26">
        <v>26.5</v>
      </c>
      <c r="N237" s="27">
        <v>19</v>
      </c>
      <c r="O237">
        <v>21.970175438596492</v>
      </c>
      <c r="P237">
        <v>5.4736842105263159</v>
      </c>
      <c r="Q237">
        <v>0.47368421052631576</v>
      </c>
      <c r="R237">
        <v>3.1052631578947367</v>
      </c>
      <c r="S237">
        <v>1.1578947368421053</v>
      </c>
      <c r="T237">
        <v>1</v>
      </c>
      <c r="U237">
        <v>0.73684210526315785</v>
      </c>
      <c r="V237">
        <v>0.4942528735632184</v>
      </c>
      <c r="W237">
        <v>4.5789473684210522</v>
      </c>
      <c r="X237">
        <v>0.5</v>
      </c>
      <c r="Y237">
        <v>0.94736842105263153</v>
      </c>
      <c r="Z237">
        <v>1</v>
      </c>
      <c r="AA237">
        <v>-1.6195494696162978</v>
      </c>
      <c r="AB237">
        <v>-1.0498272583768409</v>
      </c>
      <c r="AC237">
        <v>-0.9971679018668913</v>
      </c>
      <c r="AD237">
        <v>-0.98334993690434513</v>
      </c>
      <c r="AE237">
        <v>-1.3816883209070051E-2</v>
      </c>
      <c r="AF237">
        <v>6.1574741344283448E-3</v>
      </c>
      <c r="AG237">
        <v>0.14305570696212172</v>
      </c>
      <c r="AH237">
        <v>-0.75174475147154518</v>
      </c>
      <c r="AI237">
        <v>0.95963879284148357</v>
      </c>
    </row>
    <row r="238" spans="1:35" x14ac:dyDescent="0.2">
      <c r="A238">
        <v>20</v>
      </c>
      <c r="B238">
        <v>237</v>
      </c>
      <c r="C238" s="25">
        <v>129.4</v>
      </c>
      <c r="D238" s="25">
        <v>217</v>
      </c>
      <c r="E238" s="25">
        <v>50</v>
      </c>
      <c r="F238">
        <v>-0.77559568403851542</v>
      </c>
      <c r="G238">
        <v>-0.34169279915962292</v>
      </c>
      <c r="H238">
        <v>-0.4339028848788925</v>
      </c>
      <c r="I238" t="s">
        <v>379</v>
      </c>
      <c r="J238" t="s">
        <v>32</v>
      </c>
      <c r="K238" t="s">
        <v>42</v>
      </c>
      <c r="L238" t="s">
        <v>45</v>
      </c>
      <c r="M238" s="26">
        <v>34</v>
      </c>
      <c r="N238" s="27">
        <v>18</v>
      </c>
      <c r="O238">
        <v>20.340740740740738</v>
      </c>
      <c r="P238">
        <v>6.833333333333333</v>
      </c>
      <c r="Q238">
        <v>0</v>
      </c>
      <c r="R238">
        <v>7.2222222222222223</v>
      </c>
      <c r="S238">
        <v>0.83333333333333337</v>
      </c>
      <c r="T238">
        <v>0.3888888888888889</v>
      </c>
      <c r="U238">
        <v>1.4444444444444444</v>
      </c>
      <c r="V238">
        <v>0.75384615384615383</v>
      </c>
      <c r="W238">
        <v>3.6111111111111112</v>
      </c>
      <c r="X238">
        <v>0.55555555555555558</v>
      </c>
      <c r="Y238">
        <v>2.5</v>
      </c>
      <c r="Z238">
        <v>1.0555555555555556</v>
      </c>
      <c r="AA238">
        <v>-1.3987037084913949</v>
      </c>
      <c r="AB238">
        <v>-1.505394204441822</v>
      </c>
      <c r="AC238">
        <v>0.46287096247245191</v>
      </c>
      <c r="AD238">
        <v>-1.1322175029558708</v>
      </c>
      <c r="AE238">
        <v>-1.4121199860246705</v>
      </c>
      <c r="AF238">
        <v>1.1238065077559285</v>
      </c>
      <c r="AG238">
        <v>1.4504250958854625</v>
      </c>
      <c r="AH238">
        <v>-1.5674118565842297</v>
      </c>
      <c r="AI238">
        <v>0.90350949994753849</v>
      </c>
    </row>
    <row r="239" spans="1:35" x14ac:dyDescent="0.2">
      <c r="A239">
        <v>20</v>
      </c>
      <c r="B239">
        <v>238</v>
      </c>
      <c r="C239" s="25">
        <v>0</v>
      </c>
      <c r="D239" s="25">
        <v>169</v>
      </c>
      <c r="E239" s="25">
        <v>4</v>
      </c>
      <c r="F239">
        <v>-0.78059463203136936</v>
      </c>
      <c r="G239">
        <v>-0.63106770137388346</v>
      </c>
      <c r="H239">
        <v>-0.1495269306574859</v>
      </c>
      <c r="I239" t="s">
        <v>383</v>
      </c>
      <c r="J239" t="s">
        <v>32</v>
      </c>
      <c r="K239" t="s">
        <v>152</v>
      </c>
      <c r="L239" t="s">
        <v>258</v>
      </c>
      <c r="M239" s="26">
        <v>23.6</v>
      </c>
      <c r="N239" s="27">
        <v>17</v>
      </c>
      <c r="O239">
        <v>19.418627450980392</v>
      </c>
      <c r="P239">
        <v>6.117647058823529</v>
      </c>
      <c r="Q239">
        <v>0.29411764705882354</v>
      </c>
      <c r="R239">
        <v>1.2352941176470589</v>
      </c>
      <c r="S239">
        <v>4.7647058823529411</v>
      </c>
      <c r="T239">
        <v>0.88235294117647056</v>
      </c>
      <c r="U239">
        <v>0</v>
      </c>
      <c r="V239">
        <v>0.3783783783783784</v>
      </c>
      <c r="W239">
        <v>6.5294117647058822</v>
      </c>
      <c r="X239">
        <v>0.7142857142857143</v>
      </c>
      <c r="Y239">
        <v>1.2352941176470589</v>
      </c>
      <c r="Z239">
        <v>1.2941176470588236</v>
      </c>
      <c r="AA239">
        <v>-1.5149515531518278</v>
      </c>
      <c r="AB239">
        <v>-1.2225258392380753</v>
      </c>
      <c r="AC239">
        <v>-1.6603339502081904</v>
      </c>
      <c r="AD239">
        <v>0.67099710077477148</v>
      </c>
      <c r="AE239">
        <v>-0.28300892439282205</v>
      </c>
      <c r="AF239">
        <v>-1.1576754038515964</v>
      </c>
      <c r="AG239">
        <v>-0.87793060096008191</v>
      </c>
      <c r="AH239">
        <v>-0.29666385415184449</v>
      </c>
      <c r="AI239">
        <v>0.66248371281471552</v>
      </c>
    </row>
    <row r="240" spans="1:35" x14ac:dyDescent="0.2">
      <c r="A240">
        <v>20</v>
      </c>
      <c r="B240">
        <v>239</v>
      </c>
      <c r="C240" s="25">
        <v>140.30000000000001</v>
      </c>
      <c r="D240" s="25">
        <v>187</v>
      </c>
      <c r="E240" s="25">
        <v>8</v>
      </c>
      <c r="F240">
        <v>-0.78156278039874461</v>
      </c>
      <c r="G240">
        <v>-0.56608696148906923</v>
      </c>
      <c r="H240">
        <v>-0.21547581890967538</v>
      </c>
      <c r="I240" t="s">
        <v>266</v>
      </c>
      <c r="J240" t="s">
        <v>32</v>
      </c>
      <c r="K240" t="s">
        <v>37</v>
      </c>
      <c r="L240" t="s">
        <v>258</v>
      </c>
      <c r="M240" s="26">
        <v>20.5</v>
      </c>
      <c r="N240" s="27">
        <v>19</v>
      </c>
      <c r="O240">
        <v>21.763157894736846</v>
      </c>
      <c r="P240">
        <v>10.736842105263158</v>
      </c>
      <c r="Q240">
        <v>1.5263157894736843</v>
      </c>
      <c r="R240">
        <v>1.736842105263158</v>
      </c>
      <c r="S240">
        <v>1.368421052631579</v>
      </c>
      <c r="T240">
        <v>0.52631578947368418</v>
      </c>
      <c r="U240">
        <v>0.10526315789473684</v>
      </c>
      <c r="V240">
        <v>0.42857142857142855</v>
      </c>
      <c r="W240">
        <v>9.2105263157894743</v>
      </c>
      <c r="X240">
        <v>0.75757575757575757</v>
      </c>
      <c r="Y240">
        <v>1.736842105263158</v>
      </c>
      <c r="Z240">
        <v>1</v>
      </c>
      <c r="AA240">
        <v>-0.76466265235860964</v>
      </c>
      <c r="AB240">
        <v>-3.7456267121326589E-2</v>
      </c>
      <c r="AC240">
        <v>-1.4824649107524115</v>
      </c>
      <c r="AD240">
        <v>-0.88678719135740958</v>
      </c>
      <c r="AE240">
        <v>-1.0976690490278607</v>
      </c>
      <c r="AF240">
        <v>-0.99141356413930726</v>
      </c>
      <c r="AG240">
        <v>-0.58348198345189439</v>
      </c>
      <c r="AH240">
        <v>-0.21048582803428637</v>
      </c>
      <c r="AI240">
        <v>0.95963879284148357</v>
      </c>
    </row>
    <row r="241" spans="1:35" x14ac:dyDescent="0.2">
      <c r="A241">
        <v>20</v>
      </c>
      <c r="B241">
        <v>240</v>
      </c>
      <c r="C241" s="25">
        <v>0</v>
      </c>
      <c r="D241" s="25">
        <v>271</v>
      </c>
      <c r="E241" s="25">
        <v>2</v>
      </c>
      <c r="F241">
        <v>-0.78450114213568611</v>
      </c>
      <c r="G241">
        <v>-0.43423496243503668</v>
      </c>
      <c r="H241">
        <v>-0.35026617970064944</v>
      </c>
      <c r="I241" t="s">
        <v>420</v>
      </c>
      <c r="J241" t="s">
        <v>32</v>
      </c>
      <c r="K241" t="s">
        <v>71</v>
      </c>
      <c r="L241" t="s">
        <v>259</v>
      </c>
      <c r="M241" s="26">
        <v>32.5</v>
      </c>
      <c r="N241" s="27">
        <v>16</v>
      </c>
      <c r="O241">
        <v>16.041666666666668</v>
      </c>
      <c r="P241">
        <v>6.375</v>
      </c>
      <c r="Q241">
        <v>0.6875</v>
      </c>
      <c r="R241">
        <v>5</v>
      </c>
      <c r="S241">
        <v>0.5625</v>
      </c>
      <c r="T241">
        <v>0.5</v>
      </c>
      <c r="U241">
        <v>0.375</v>
      </c>
      <c r="V241">
        <v>0.46250000000000002</v>
      </c>
      <c r="W241">
        <v>5</v>
      </c>
      <c r="X241">
        <v>0.85</v>
      </c>
      <c r="Y241">
        <v>1.25</v>
      </c>
      <c r="Z241">
        <v>0.3125</v>
      </c>
      <c r="AA241">
        <v>-1.4731501021609188</v>
      </c>
      <c r="AB241">
        <v>-0.84418940077806448</v>
      </c>
      <c r="AC241">
        <v>-0.32521819725617085</v>
      </c>
      <c r="AD241">
        <v>-1.2564414516542723</v>
      </c>
      <c r="AE241">
        <v>-1.1578830582400157</v>
      </c>
      <c r="AF241">
        <v>-0.56536759987656593</v>
      </c>
      <c r="AG241">
        <v>-7.0845459369580754E-2</v>
      </c>
      <c r="AH241">
        <v>0.13074181501620583</v>
      </c>
      <c r="AI241">
        <v>1.6542387924040536</v>
      </c>
    </row>
    <row r="242" spans="1:35" x14ac:dyDescent="0.2">
      <c r="A242">
        <v>21</v>
      </c>
      <c r="B242">
        <v>241</v>
      </c>
      <c r="C242" s="25">
        <v>0</v>
      </c>
      <c r="D242" s="25">
        <v>623</v>
      </c>
      <c r="E242" s="25">
        <v>1</v>
      </c>
      <c r="F242">
        <v>-0.78459289088593531</v>
      </c>
      <c r="G242">
        <v>-0.61604143015046597</v>
      </c>
      <c r="H242">
        <v>-0.16855146073546934</v>
      </c>
      <c r="I242" t="s">
        <v>407</v>
      </c>
      <c r="J242" t="s">
        <v>32</v>
      </c>
      <c r="K242" t="s">
        <v>66</v>
      </c>
      <c r="L242" t="s">
        <v>258</v>
      </c>
      <c r="M242" s="26">
        <v>19.600000000000001</v>
      </c>
      <c r="N242" s="27">
        <v>17</v>
      </c>
      <c r="O242">
        <v>20.873529411764707</v>
      </c>
      <c r="P242">
        <v>6.6470588235294121</v>
      </c>
      <c r="Q242">
        <v>0.47058823529411764</v>
      </c>
      <c r="R242">
        <v>3</v>
      </c>
      <c r="S242">
        <v>2</v>
      </c>
      <c r="T242">
        <v>0.82352941176470584</v>
      </c>
      <c r="U242">
        <v>0.23529411764705882</v>
      </c>
      <c r="V242">
        <v>0.39449541284403672</v>
      </c>
      <c r="W242">
        <v>6.4117647058823533</v>
      </c>
      <c r="X242">
        <v>0.76</v>
      </c>
      <c r="Y242">
        <v>1.4705882352941178</v>
      </c>
      <c r="Z242">
        <v>1.2941176470588236</v>
      </c>
      <c r="AA242">
        <v>-1.4289599968276721</v>
      </c>
      <c r="AB242">
        <v>-1.0528048201158275</v>
      </c>
      <c r="AC242">
        <v>-1.0344984410119313</v>
      </c>
      <c r="AD242">
        <v>-0.5970989547166029</v>
      </c>
      <c r="AE242">
        <v>-0.41760494498469802</v>
      </c>
      <c r="AF242">
        <v>-0.78603129155353813</v>
      </c>
      <c r="AG242">
        <v>-0.71470634796736254</v>
      </c>
      <c r="AH242">
        <v>-0.17515178699127729</v>
      </c>
      <c r="AI242">
        <v>0.66248371281471552</v>
      </c>
    </row>
    <row r="243" spans="1:35" x14ac:dyDescent="0.2">
      <c r="A243">
        <v>21</v>
      </c>
      <c r="B243">
        <v>242</v>
      </c>
      <c r="C243" s="25">
        <v>0</v>
      </c>
      <c r="D243" s="25">
        <v>705</v>
      </c>
      <c r="E243" s="25">
        <v>2</v>
      </c>
      <c r="F243">
        <v>-0.79064116330170564</v>
      </c>
      <c r="G243">
        <v>-0.48968323683579723</v>
      </c>
      <c r="H243">
        <v>-0.30095792646590841</v>
      </c>
      <c r="I243" t="s">
        <v>436</v>
      </c>
      <c r="J243" t="s">
        <v>32</v>
      </c>
      <c r="K243" t="s">
        <v>73</v>
      </c>
      <c r="L243" t="s">
        <v>259</v>
      </c>
      <c r="M243" s="26">
        <v>28.8</v>
      </c>
      <c r="N243" s="27">
        <v>16</v>
      </c>
      <c r="O243">
        <v>16.40625</v>
      </c>
      <c r="P243">
        <v>6.4375</v>
      </c>
      <c r="Q243">
        <v>1.1875</v>
      </c>
      <c r="R243">
        <v>3</v>
      </c>
      <c r="S243">
        <v>1.3125</v>
      </c>
      <c r="T243">
        <v>0.625</v>
      </c>
      <c r="U243">
        <v>0.1875</v>
      </c>
      <c r="V243">
        <v>0.45945945945945948</v>
      </c>
      <c r="W243">
        <v>4.625</v>
      </c>
      <c r="X243">
        <v>0.8</v>
      </c>
      <c r="Y243">
        <v>1.25</v>
      </c>
      <c r="Z243">
        <v>0.75</v>
      </c>
      <c r="AA243">
        <v>-1.4629983212059836</v>
      </c>
      <c r="AB243">
        <v>-0.36331317993169526</v>
      </c>
      <c r="AC243">
        <v>-1.0344984410119313</v>
      </c>
      <c r="AD243">
        <v>-0.91243667064331435</v>
      </c>
      <c r="AE243">
        <v>-0.87186651448227925</v>
      </c>
      <c r="AF243">
        <v>-0.86152150186408116</v>
      </c>
      <c r="AG243">
        <v>-8.4881599274471198E-2</v>
      </c>
      <c r="AH243">
        <v>-2.7853513972655064E-2</v>
      </c>
      <c r="AI243">
        <v>1.2122206108642364</v>
      </c>
    </row>
    <row r="244" spans="1:35" x14ac:dyDescent="0.2">
      <c r="A244">
        <v>21</v>
      </c>
      <c r="B244">
        <v>243</v>
      </c>
      <c r="C244" s="25">
        <v>142.9</v>
      </c>
      <c r="D244" s="25">
        <v>166</v>
      </c>
      <c r="E244" s="25">
        <v>11</v>
      </c>
      <c r="F244">
        <v>-0.79257874466979228</v>
      </c>
      <c r="G244">
        <v>-0.44372433336217987</v>
      </c>
      <c r="H244">
        <v>-0.34885441130761241</v>
      </c>
      <c r="I244" t="s">
        <v>451</v>
      </c>
      <c r="J244" t="s">
        <v>32</v>
      </c>
      <c r="K244" t="s">
        <v>113</v>
      </c>
      <c r="L244" t="s">
        <v>45</v>
      </c>
      <c r="M244" s="26">
        <v>24.1</v>
      </c>
      <c r="N244" s="27">
        <v>19</v>
      </c>
      <c r="O244">
        <v>17.586842105263159</v>
      </c>
      <c r="P244">
        <v>5.5789473684210522</v>
      </c>
      <c r="Q244">
        <v>0</v>
      </c>
      <c r="R244">
        <v>5.7894736842105265</v>
      </c>
      <c r="S244">
        <v>1.4736842105263157</v>
      </c>
      <c r="T244">
        <v>0.52631578947368418</v>
      </c>
      <c r="U244">
        <v>1</v>
      </c>
      <c r="V244">
        <v>0.5625</v>
      </c>
      <c r="W244">
        <v>4.2105263157894735</v>
      </c>
      <c r="X244">
        <v>0.5714285714285714</v>
      </c>
      <c r="Y244">
        <v>1.4736842105263157</v>
      </c>
      <c r="Z244">
        <v>0.94736842105263153</v>
      </c>
      <c r="AA244">
        <v>-1.6024517332711439</v>
      </c>
      <c r="AB244">
        <v>-1.505394204441822</v>
      </c>
      <c r="AC244">
        <v>-4.5239153668370606E-2</v>
      </c>
      <c r="AD244">
        <v>-0.8385058185839418</v>
      </c>
      <c r="AE244">
        <v>-1.0976690490278607</v>
      </c>
      <c r="AF244">
        <v>0.42181207341515159</v>
      </c>
      <c r="AG244">
        <v>0.54171830000370558</v>
      </c>
      <c r="AH244">
        <v>-0.880603327110558</v>
      </c>
      <c r="AI244">
        <v>1.0128139124252209</v>
      </c>
    </row>
    <row r="245" spans="1:35" x14ac:dyDescent="0.2">
      <c r="A245">
        <v>21</v>
      </c>
      <c r="B245">
        <v>244</v>
      </c>
      <c r="C245" s="25">
        <v>70.900000000000006</v>
      </c>
      <c r="D245" s="25">
        <v>77</v>
      </c>
      <c r="E245" s="25">
        <v>85</v>
      </c>
      <c r="F245">
        <v>-0.792695789307159</v>
      </c>
      <c r="G245">
        <v>-0.46747040579682181</v>
      </c>
      <c r="H245">
        <v>-0.3252253835103372</v>
      </c>
      <c r="I245" t="s">
        <v>448</v>
      </c>
      <c r="J245" t="s">
        <v>32</v>
      </c>
      <c r="K245" t="s">
        <v>94</v>
      </c>
      <c r="L245" t="s">
        <v>45</v>
      </c>
      <c r="M245" s="26">
        <v>26.3</v>
      </c>
      <c r="N245" s="27">
        <v>14</v>
      </c>
      <c r="O245">
        <v>26.272619047619052</v>
      </c>
      <c r="P245">
        <v>9</v>
      </c>
      <c r="Q245">
        <v>0</v>
      </c>
      <c r="R245">
        <v>8.6428571428571423</v>
      </c>
      <c r="S245">
        <v>2.9285714285714284</v>
      </c>
      <c r="T245">
        <v>0.42857142857142855</v>
      </c>
      <c r="U245">
        <v>0.7857142857142857</v>
      </c>
      <c r="V245">
        <v>0.56000000000000005</v>
      </c>
      <c r="W245">
        <v>7.1428571428571432</v>
      </c>
      <c r="X245">
        <v>0.4</v>
      </c>
      <c r="Y245">
        <v>2.5</v>
      </c>
      <c r="Z245">
        <v>1.5</v>
      </c>
      <c r="AA245">
        <v>-1.0467753020536468</v>
      </c>
      <c r="AB245">
        <v>-1.505394204441822</v>
      </c>
      <c r="AC245">
        <v>0.96668510387039264</v>
      </c>
      <c r="AD245">
        <v>-0.1711882734649407</v>
      </c>
      <c r="AE245">
        <v>-1.3213210832444364</v>
      </c>
      <c r="AF245">
        <v>8.3350471143705543E-2</v>
      </c>
      <c r="AG245">
        <v>0.88716171618273953</v>
      </c>
      <c r="AH245">
        <v>-2.5542272369593655</v>
      </c>
      <c r="AI245">
        <v>0.45447515679597794</v>
      </c>
    </row>
    <row r="246" spans="1:35" x14ac:dyDescent="0.2">
      <c r="A246">
        <v>21</v>
      </c>
      <c r="B246">
        <v>245</v>
      </c>
      <c r="C246" s="25">
        <v>0</v>
      </c>
      <c r="D246" s="25">
        <v>379</v>
      </c>
      <c r="E246" s="25">
        <v>0</v>
      </c>
      <c r="F246">
        <v>-0.79284205275374575</v>
      </c>
      <c r="G246">
        <v>-0.47790380004795235</v>
      </c>
      <c r="H246">
        <v>-0.3149382527057934</v>
      </c>
      <c r="I246" t="s">
        <v>596</v>
      </c>
      <c r="J246" t="s">
        <v>32</v>
      </c>
      <c r="K246" t="s">
        <v>51</v>
      </c>
      <c r="L246" t="s">
        <v>259</v>
      </c>
      <c r="M246" s="26">
        <v>31.1</v>
      </c>
      <c r="N246" s="27">
        <v>2</v>
      </c>
      <c r="O246">
        <v>9.4749999999999996</v>
      </c>
      <c r="P246">
        <v>4</v>
      </c>
      <c r="Q246">
        <v>1</v>
      </c>
      <c r="R246">
        <v>1.5</v>
      </c>
      <c r="S246">
        <v>0</v>
      </c>
      <c r="T246">
        <v>1.5</v>
      </c>
      <c r="U246">
        <v>0</v>
      </c>
      <c r="V246">
        <v>0.42857142857142855</v>
      </c>
      <c r="W246">
        <v>3.5</v>
      </c>
      <c r="X246">
        <v>0</v>
      </c>
      <c r="Y246">
        <v>0</v>
      </c>
      <c r="Z246">
        <v>0.5</v>
      </c>
      <c r="AA246">
        <v>-1.8589177784484505</v>
      </c>
      <c r="AB246">
        <v>-0.54364176274908371</v>
      </c>
      <c r="AC246">
        <v>-1.5664586238287517</v>
      </c>
      <c r="AD246">
        <v>-1.5144450374124907</v>
      </c>
      <c r="AE246">
        <v>1.1302492918218756</v>
      </c>
      <c r="AF246">
        <v>-1.1576754038515964</v>
      </c>
      <c r="AG246">
        <v>-0.21604226004234037</v>
      </c>
      <c r="AH246">
        <v>-3.9005054807722372E-2</v>
      </c>
      <c r="AI246">
        <v>1.4648024288869892</v>
      </c>
    </row>
    <row r="247" spans="1:35" x14ac:dyDescent="0.2">
      <c r="A247">
        <v>21</v>
      </c>
      <c r="B247">
        <v>246</v>
      </c>
      <c r="C247" s="25">
        <v>0</v>
      </c>
      <c r="D247" s="25">
        <v>387</v>
      </c>
      <c r="E247" s="25">
        <v>0</v>
      </c>
      <c r="F247">
        <v>-0.79473388453747607</v>
      </c>
      <c r="G247">
        <v>-0.51663511922179517</v>
      </c>
      <c r="H247">
        <v>-0.2780987653156809</v>
      </c>
      <c r="I247" t="s">
        <v>409</v>
      </c>
      <c r="J247" t="s">
        <v>1693</v>
      </c>
      <c r="K247" t="s">
        <v>62</v>
      </c>
      <c r="L247" t="s">
        <v>258</v>
      </c>
      <c r="M247" s="26">
        <v>24.1</v>
      </c>
      <c r="N247" s="27">
        <v>2</v>
      </c>
      <c r="O247">
        <v>19.966666666666669</v>
      </c>
      <c r="P247">
        <v>4</v>
      </c>
      <c r="Q247">
        <v>0.5</v>
      </c>
      <c r="R247">
        <v>3</v>
      </c>
      <c r="S247">
        <v>1.5</v>
      </c>
      <c r="T247">
        <v>1.5</v>
      </c>
      <c r="U247">
        <v>0</v>
      </c>
      <c r="V247">
        <v>0.6</v>
      </c>
      <c r="W247">
        <v>2.5</v>
      </c>
      <c r="X247">
        <v>0.5</v>
      </c>
      <c r="Y247">
        <v>1</v>
      </c>
      <c r="Z247">
        <v>1.5</v>
      </c>
      <c r="AA247">
        <v>-1.8589177784484505</v>
      </c>
      <c r="AB247">
        <v>-1.024517983595453</v>
      </c>
      <c r="AC247">
        <v>-1.0344984410119313</v>
      </c>
      <c r="AD247">
        <v>-0.82643547539057483</v>
      </c>
      <c r="AE247">
        <v>1.1302492918218756</v>
      </c>
      <c r="AF247">
        <v>-1.1576754038515964</v>
      </c>
      <c r="AG247">
        <v>0.45894596197019871</v>
      </c>
      <c r="AH247">
        <v>-0.79134140128620201</v>
      </c>
      <c r="AI247">
        <v>0.45447515679597794</v>
      </c>
    </row>
    <row r="248" spans="1:35" x14ac:dyDescent="0.2">
      <c r="A248">
        <v>21</v>
      </c>
      <c r="B248">
        <v>247</v>
      </c>
      <c r="C248" s="25">
        <v>0</v>
      </c>
      <c r="D248" s="25">
        <v>384</v>
      </c>
      <c r="E248" s="25">
        <v>0</v>
      </c>
      <c r="F248">
        <v>-0.79741138233658515</v>
      </c>
      <c r="G248">
        <v>-0.62096523791543479</v>
      </c>
      <c r="H248">
        <v>-0.17644614442115036</v>
      </c>
      <c r="I248" t="s">
        <v>411</v>
      </c>
      <c r="J248" t="s">
        <v>1694</v>
      </c>
      <c r="K248" t="s">
        <v>78</v>
      </c>
      <c r="L248" t="s">
        <v>258</v>
      </c>
      <c r="M248" s="26">
        <v>28.1</v>
      </c>
      <c r="N248" s="27">
        <v>10</v>
      </c>
      <c r="O248">
        <v>14.906666666666666</v>
      </c>
      <c r="P248">
        <v>4.7</v>
      </c>
      <c r="Q248">
        <v>0.3</v>
      </c>
      <c r="R248">
        <v>3.1</v>
      </c>
      <c r="S248">
        <v>1.3</v>
      </c>
      <c r="T248">
        <v>0.8</v>
      </c>
      <c r="U248">
        <v>0.6</v>
      </c>
      <c r="V248">
        <v>0.2978723404255319</v>
      </c>
      <c r="W248">
        <v>4.7</v>
      </c>
      <c r="X248">
        <v>0.8</v>
      </c>
      <c r="Y248">
        <v>2</v>
      </c>
      <c r="Z248">
        <v>0.8</v>
      </c>
      <c r="AA248">
        <v>-1.7452178317531779</v>
      </c>
      <c r="AB248">
        <v>-1.2168684719340006</v>
      </c>
      <c r="AC248">
        <v>-0.99903442882414328</v>
      </c>
      <c r="AD248">
        <v>-0.91817008366016351</v>
      </c>
      <c r="AE248">
        <v>-0.4714433532214482</v>
      </c>
      <c r="AF248">
        <v>-0.20998291749154768</v>
      </c>
      <c r="AG248">
        <v>-1.1685117121425033</v>
      </c>
      <c r="AH248">
        <v>-2.1162589471614677E-2</v>
      </c>
      <c r="AI248">
        <v>1.1617042472596857</v>
      </c>
    </row>
    <row r="249" spans="1:35" x14ac:dyDescent="0.2">
      <c r="A249">
        <v>21</v>
      </c>
      <c r="B249">
        <v>248</v>
      </c>
      <c r="C249" s="25">
        <v>0</v>
      </c>
      <c r="D249" s="25">
        <v>265</v>
      </c>
      <c r="E249" s="25">
        <v>10</v>
      </c>
      <c r="F249">
        <v>-0.80357680317894575</v>
      </c>
      <c r="G249">
        <v>-0.47115023523325461</v>
      </c>
      <c r="H249">
        <v>-0.33242656794569114</v>
      </c>
      <c r="I249" t="s">
        <v>440</v>
      </c>
      <c r="J249" t="s">
        <v>32</v>
      </c>
      <c r="K249" t="s">
        <v>62</v>
      </c>
      <c r="L249" t="s">
        <v>259</v>
      </c>
      <c r="M249" s="26">
        <v>26.9</v>
      </c>
      <c r="N249" s="27">
        <v>15</v>
      </c>
      <c r="O249">
        <v>13.443333333333335</v>
      </c>
      <c r="P249">
        <v>6.2</v>
      </c>
      <c r="Q249">
        <v>0.53333333333333333</v>
      </c>
      <c r="R249">
        <v>5.0666666666666664</v>
      </c>
      <c r="S249">
        <v>0.6</v>
      </c>
      <c r="T249">
        <v>0.33333333333333331</v>
      </c>
      <c r="U249">
        <v>0.8666666666666667</v>
      </c>
      <c r="V249">
        <v>0.44736842105263158</v>
      </c>
      <c r="W249">
        <v>5.0666666666666664</v>
      </c>
      <c r="X249">
        <v>0.73913043478260865</v>
      </c>
      <c r="Y249">
        <v>1.5333333333333334</v>
      </c>
      <c r="Z249">
        <v>0.4</v>
      </c>
      <c r="AA249">
        <v>-1.5015750888347368</v>
      </c>
      <c r="AB249">
        <v>-0.99245956887236153</v>
      </c>
      <c r="AC249">
        <v>-0.30157552246431224</v>
      </c>
      <c r="AD249">
        <v>-1.2392412126037242</v>
      </c>
      <c r="AE249">
        <v>-1.5392384499169978</v>
      </c>
      <c r="AF249">
        <v>0.21121374311291854</v>
      </c>
      <c r="AG249">
        <v>-0.18114965094276167</v>
      </c>
      <c r="AH249">
        <v>-0.26216152267340609</v>
      </c>
      <c r="AI249">
        <v>1.5658351560960901</v>
      </c>
    </row>
    <row r="250" spans="1:35" x14ac:dyDescent="0.2">
      <c r="A250">
        <v>21</v>
      </c>
      <c r="B250">
        <v>249</v>
      </c>
      <c r="C250" s="25">
        <v>138.6</v>
      </c>
      <c r="D250" s="25">
        <v>224</v>
      </c>
      <c r="E250" s="25">
        <v>2</v>
      </c>
      <c r="F250">
        <v>-0.80608311111203979</v>
      </c>
      <c r="G250">
        <v>-0.47947245102664104</v>
      </c>
      <c r="H250">
        <v>-0.32661066008539874</v>
      </c>
      <c r="I250" t="s">
        <v>372</v>
      </c>
      <c r="J250" t="s">
        <v>32</v>
      </c>
      <c r="K250" t="s">
        <v>75</v>
      </c>
      <c r="L250" t="s">
        <v>45</v>
      </c>
      <c r="M250" s="26">
        <v>20.399999999999999</v>
      </c>
      <c r="N250" s="27">
        <v>12</v>
      </c>
      <c r="O250">
        <v>15.737500000000002</v>
      </c>
      <c r="P250">
        <v>5.833333333333333</v>
      </c>
      <c r="Q250">
        <v>0.33333333333333331</v>
      </c>
      <c r="R250">
        <v>3.8333333333333335</v>
      </c>
      <c r="S250">
        <v>1.1666666666666667</v>
      </c>
      <c r="T250">
        <v>8.3333333333333329E-2</v>
      </c>
      <c r="U250">
        <v>1.5</v>
      </c>
      <c r="V250">
        <v>0.49056603773584906</v>
      </c>
      <c r="W250">
        <v>4.416666666666667</v>
      </c>
      <c r="X250">
        <v>0.73684210526315785</v>
      </c>
      <c r="Y250">
        <v>1.5833333333333333</v>
      </c>
      <c r="Z250">
        <v>0.75</v>
      </c>
      <c r="AA250">
        <v>-1.5611322037703557</v>
      </c>
      <c r="AB250">
        <v>-1.1848100572109093</v>
      </c>
      <c r="AC250">
        <v>-0.73896500611369775</v>
      </c>
      <c r="AD250">
        <v>-0.97932648917322285</v>
      </c>
      <c r="AE250">
        <v>-2.1112715374324704</v>
      </c>
      <c r="AF250">
        <v>1.2115558120485257</v>
      </c>
      <c r="AG250">
        <v>0.11510910768027229</v>
      </c>
      <c r="AH250">
        <v>-0.27863229613214807</v>
      </c>
      <c r="AI250">
        <v>1.2122206108642364</v>
      </c>
    </row>
    <row r="251" spans="1:35" x14ac:dyDescent="0.2">
      <c r="A251">
        <v>21</v>
      </c>
      <c r="B251">
        <v>250</v>
      </c>
      <c r="C251" s="25">
        <v>101.2</v>
      </c>
      <c r="D251" s="25">
        <v>111</v>
      </c>
      <c r="E251" s="25">
        <v>47</v>
      </c>
      <c r="F251">
        <v>-0.80610564279456709</v>
      </c>
      <c r="G251">
        <v>-0.42564380617179159</v>
      </c>
      <c r="H251">
        <v>-0.3804618366227755</v>
      </c>
      <c r="I251" t="s">
        <v>498</v>
      </c>
      <c r="J251" t="s">
        <v>32</v>
      </c>
      <c r="K251" t="s">
        <v>49</v>
      </c>
      <c r="L251" t="s">
        <v>45</v>
      </c>
      <c r="M251" s="26">
        <v>27.5</v>
      </c>
      <c r="N251" s="27">
        <v>10</v>
      </c>
      <c r="O251">
        <v>16.036666666666665</v>
      </c>
      <c r="P251">
        <v>7.2</v>
      </c>
      <c r="Q251">
        <v>0</v>
      </c>
      <c r="R251">
        <v>6.1</v>
      </c>
      <c r="S251">
        <v>1.2</v>
      </c>
      <c r="T251">
        <v>0.9</v>
      </c>
      <c r="U251">
        <v>0.4</v>
      </c>
      <c r="V251">
        <v>0.58695652173913049</v>
      </c>
      <c r="W251">
        <v>4.5999999999999996</v>
      </c>
      <c r="X251">
        <v>0.6428571428571429</v>
      </c>
      <c r="Y251">
        <v>2.8</v>
      </c>
      <c r="Z251">
        <v>0.9</v>
      </c>
      <c r="AA251">
        <v>-1.3391465935557758</v>
      </c>
      <c r="AB251">
        <v>-1.505394204441822</v>
      </c>
      <c r="AC251">
        <v>6.4885936809497252E-2</v>
      </c>
      <c r="AD251">
        <v>-0.96403738779495807</v>
      </c>
      <c r="AE251">
        <v>-0.24263011821525912</v>
      </c>
      <c r="AF251">
        <v>-0.52588041294489718</v>
      </c>
      <c r="AG251">
        <v>0.7512737239652596</v>
      </c>
      <c r="AH251">
        <v>-1.1305367194187537</v>
      </c>
      <c r="AI251">
        <v>1.0606715200505845</v>
      </c>
    </row>
    <row r="252" spans="1:35" x14ac:dyDescent="0.2">
      <c r="A252">
        <v>21</v>
      </c>
      <c r="B252">
        <v>251</v>
      </c>
      <c r="C252" s="25">
        <v>142.80000000000001</v>
      </c>
      <c r="D252" s="25">
        <v>179</v>
      </c>
      <c r="E252" s="25">
        <v>15</v>
      </c>
      <c r="F252">
        <v>-0.80668349637120051</v>
      </c>
      <c r="G252">
        <v>-0.7368486056585084</v>
      </c>
      <c r="H252">
        <v>-6.983489071269211E-2</v>
      </c>
      <c r="I252" t="s">
        <v>456</v>
      </c>
      <c r="J252" t="s">
        <v>32</v>
      </c>
      <c r="K252" t="s">
        <v>44</v>
      </c>
      <c r="L252" t="s">
        <v>258</v>
      </c>
      <c r="M252" s="26">
        <v>20.8</v>
      </c>
      <c r="N252" s="27">
        <v>18</v>
      </c>
      <c r="O252">
        <v>23.597222222222225</v>
      </c>
      <c r="P252">
        <v>8.8888888888888893</v>
      </c>
      <c r="Q252">
        <v>1.1111111111111112</v>
      </c>
      <c r="R252">
        <v>3.0555555555555554</v>
      </c>
      <c r="S252">
        <v>2.3333333333333335</v>
      </c>
      <c r="T252">
        <v>0.88888888888888884</v>
      </c>
      <c r="U252">
        <v>0.5</v>
      </c>
      <c r="V252">
        <v>0.36257309941520466</v>
      </c>
      <c r="W252">
        <v>9.5</v>
      </c>
      <c r="X252">
        <v>0.42105263157894735</v>
      </c>
      <c r="Y252">
        <v>2.1111111111111112</v>
      </c>
      <c r="Z252">
        <v>1.4444444444444444</v>
      </c>
      <c r="AA252">
        <v>-1.0648229126401978</v>
      </c>
      <c r="AB252">
        <v>-0.43678038033877942</v>
      </c>
      <c r="AC252">
        <v>-1.0147962120187157</v>
      </c>
      <c r="AD252">
        <v>-0.44420794093395483</v>
      </c>
      <c r="AE252">
        <v>-0.26805381099372477</v>
      </c>
      <c r="AF252">
        <v>-0.36793166521822246</v>
      </c>
      <c r="AG252">
        <v>-1.4954574260180953</v>
      </c>
      <c r="AH252">
        <v>-2.0501915524548089</v>
      </c>
      <c r="AI252">
        <v>0.51060444968992302</v>
      </c>
    </row>
    <row r="253" spans="1:35" x14ac:dyDescent="0.2">
      <c r="A253">
        <v>21</v>
      </c>
      <c r="B253">
        <v>252</v>
      </c>
      <c r="C253" s="25">
        <v>0</v>
      </c>
      <c r="D253" s="25">
        <v>420</v>
      </c>
      <c r="E253" s="25">
        <v>3</v>
      </c>
      <c r="F253">
        <v>-0.80808062601063757</v>
      </c>
      <c r="G253">
        <v>-0.39284606433273717</v>
      </c>
      <c r="H253">
        <v>-0.4152345616779004</v>
      </c>
      <c r="I253" t="s">
        <v>449</v>
      </c>
      <c r="J253" t="s">
        <v>32</v>
      </c>
      <c r="K253" t="s">
        <v>55</v>
      </c>
      <c r="L253" t="s">
        <v>259</v>
      </c>
      <c r="M253" s="26">
        <v>24.2</v>
      </c>
      <c r="N253" s="27">
        <v>16</v>
      </c>
      <c r="O253">
        <v>14.478124999999999</v>
      </c>
      <c r="P253">
        <v>8.25</v>
      </c>
      <c r="Q253">
        <v>0.6875</v>
      </c>
      <c r="R253">
        <v>4.1875</v>
      </c>
      <c r="S253">
        <v>0.375</v>
      </c>
      <c r="T253">
        <v>0.3125</v>
      </c>
      <c r="U253">
        <v>1.0625</v>
      </c>
      <c r="V253">
        <v>0.6</v>
      </c>
      <c r="W253">
        <v>5</v>
      </c>
      <c r="X253">
        <v>0.69444444444444442</v>
      </c>
      <c r="Y253">
        <v>2.25</v>
      </c>
      <c r="Z253">
        <v>0.75</v>
      </c>
      <c r="AA253">
        <v>-1.1685966735128672</v>
      </c>
      <c r="AB253">
        <v>-0.84418940077806448</v>
      </c>
      <c r="AC253">
        <v>-0.61336329628194852</v>
      </c>
      <c r="AD253">
        <v>-1.3424426469070116</v>
      </c>
      <c r="AE253">
        <v>-1.5869078738766202</v>
      </c>
      <c r="AF253">
        <v>0.5205300407443233</v>
      </c>
      <c r="AG253">
        <v>0.90872919221559167</v>
      </c>
      <c r="AH253">
        <v>-0.62159453146227384</v>
      </c>
      <c r="AI253">
        <v>1.2122206108642364</v>
      </c>
    </row>
    <row r="254" spans="1:35" x14ac:dyDescent="0.2">
      <c r="A254">
        <v>22</v>
      </c>
      <c r="B254">
        <v>253</v>
      </c>
      <c r="C254" s="25">
        <v>135</v>
      </c>
      <c r="D254" s="25">
        <v>267</v>
      </c>
      <c r="E254" s="25">
        <v>9</v>
      </c>
      <c r="F254">
        <v>-0.81328515303847126</v>
      </c>
      <c r="G254">
        <v>-0.41802266532659532</v>
      </c>
      <c r="H254">
        <v>-0.39526248771187594</v>
      </c>
      <c r="I254" t="s">
        <v>401</v>
      </c>
      <c r="J254" t="s">
        <v>32</v>
      </c>
      <c r="K254" t="s">
        <v>73</v>
      </c>
      <c r="L254" t="s">
        <v>45</v>
      </c>
      <c r="M254" s="26">
        <v>24</v>
      </c>
      <c r="N254" s="27">
        <v>11</v>
      </c>
      <c r="O254">
        <v>17.559090909090909</v>
      </c>
      <c r="P254">
        <v>9.545454545454545</v>
      </c>
      <c r="Q254">
        <v>0</v>
      </c>
      <c r="R254">
        <v>4.7272727272727275</v>
      </c>
      <c r="S254">
        <v>1.1818181818181819</v>
      </c>
      <c r="T254">
        <v>0.36363636363636365</v>
      </c>
      <c r="U254">
        <v>1.1818181818181819</v>
      </c>
      <c r="V254">
        <v>0.65625</v>
      </c>
      <c r="W254">
        <v>5.8181818181818183</v>
      </c>
      <c r="X254">
        <v>0.65625</v>
      </c>
      <c r="Y254">
        <v>2.9090909090909092</v>
      </c>
      <c r="Z254">
        <v>1.5454545454545454</v>
      </c>
      <c r="AA254">
        <v>-0.9581779409923955</v>
      </c>
      <c r="AB254">
        <v>-1.505394204441822</v>
      </c>
      <c r="AC254">
        <v>-0.42193823049559265</v>
      </c>
      <c r="AD254">
        <v>-0.97237689763764779</v>
      </c>
      <c r="AE254">
        <v>-1.4699011059757281</v>
      </c>
      <c r="AF254">
        <v>0.70899161473637862</v>
      </c>
      <c r="AG254">
        <v>1.5222408934471914</v>
      </c>
      <c r="AH254">
        <v>-1.0741993064624913</v>
      </c>
      <c r="AI254">
        <v>0.40855118988275019</v>
      </c>
    </row>
    <row r="255" spans="1:35" x14ac:dyDescent="0.2">
      <c r="A255">
        <v>22</v>
      </c>
      <c r="B255">
        <v>254</v>
      </c>
      <c r="C255" s="25">
        <v>0</v>
      </c>
      <c r="D255" s="25">
        <v>404</v>
      </c>
      <c r="E255" s="25">
        <v>1</v>
      </c>
      <c r="F255">
        <v>-0.81371638947802638</v>
      </c>
      <c r="G255">
        <v>-0.38019802728623225</v>
      </c>
      <c r="H255">
        <v>-0.43351836219179413</v>
      </c>
      <c r="I255" t="s">
        <v>446</v>
      </c>
      <c r="J255" t="s">
        <v>32</v>
      </c>
      <c r="K255" t="s">
        <v>44</v>
      </c>
      <c r="L255" t="s">
        <v>259</v>
      </c>
      <c r="M255" s="26">
        <v>23.8</v>
      </c>
      <c r="N255" s="27">
        <v>7</v>
      </c>
      <c r="O255">
        <v>17.823809523809526</v>
      </c>
      <c r="P255">
        <v>8.8571428571428577</v>
      </c>
      <c r="Q255">
        <v>1.5714285714285714</v>
      </c>
      <c r="R255">
        <v>2.7142857142857144</v>
      </c>
      <c r="S255">
        <v>0.2857142857142857</v>
      </c>
      <c r="T255">
        <v>0.42857142857142855</v>
      </c>
      <c r="U255">
        <v>0.5714285714285714</v>
      </c>
      <c r="V255">
        <v>0.56097560975609762</v>
      </c>
      <c r="W255">
        <v>5.8571428571428568</v>
      </c>
      <c r="X255">
        <v>0.625</v>
      </c>
      <c r="Y255">
        <v>1.1428571428571428</v>
      </c>
      <c r="Z255">
        <v>0.42857142857142855</v>
      </c>
      <c r="AA255">
        <v>-1.0699793728077838</v>
      </c>
      <c r="AB255">
        <v>5.9310610753381902E-3</v>
      </c>
      <c r="AC255">
        <v>-1.1358241901198971</v>
      </c>
      <c r="AD255">
        <v>-1.3833955970273639</v>
      </c>
      <c r="AE255">
        <v>-1.3213210832444364</v>
      </c>
      <c r="AF255">
        <v>-0.25511113112774048</v>
      </c>
      <c r="AG255">
        <v>0.73726381816231901</v>
      </c>
      <c r="AH255">
        <v>-0.53631441309430217</v>
      </c>
      <c r="AI255">
        <v>1.5369686626077756</v>
      </c>
    </row>
    <row r="256" spans="1:35" x14ac:dyDescent="0.2">
      <c r="A256">
        <v>22</v>
      </c>
      <c r="B256">
        <v>255</v>
      </c>
      <c r="C256" s="25">
        <v>146.6</v>
      </c>
      <c r="D256" s="25">
        <v>141</v>
      </c>
      <c r="E256" s="25">
        <v>17</v>
      </c>
      <c r="F256">
        <v>-0.82140711805489064</v>
      </c>
      <c r="G256">
        <v>-0.45373972549507374</v>
      </c>
      <c r="H256">
        <v>-0.3676673925598169</v>
      </c>
      <c r="I256" t="s">
        <v>428</v>
      </c>
      <c r="J256" t="s">
        <v>32</v>
      </c>
      <c r="K256" t="s">
        <v>96</v>
      </c>
      <c r="L256" t="s">
        <v>259</v>
      </c>
      <c r="M256" s="26">
        <v>33.4</v>
      </c>
      <c r="N256" s="27">
        <v>19</v>
      </c>
      <c r="O256">
        <v>19.516666666666662</v>
      </c>
      <c r="P256">
        <v>7.3684210526315788</v>
      </c>
      <c r="Q256">
        <v>1.2105263157894737</v>
      </c>
      <c r="R256">
        <v>2.6315789473684212</v>
      </c>
      <c r="S256">
        <v>0.63157894736842102</v>
      </c>
      <c r="T256">
        <v>0.52631578947368418</v>
      </c>
      <c r="U256">
        <v>0.31578947368421051</v>
      </c>
      <c r="V256">
        <v>0.51</v>
      </c>
      <c r="W256">
        <v>5.2631578947368425</v>
      </c>
      <c r="X256">
        <v>0.83333333333333337</v>
      </c>
      <c r="Y256">
        <v>0.94736842105263153</v>
      </c>
      <c r="Z256">
        <v>0.57894736842105265</v>
      </c>
      <c r="AA256">
        <v>-1.3117902154035301</v>
      </c>
      <c r="AB256">
        <v>-0.34116756449798091</v>
      </c>
      <c r="AC256">
        <v>-1.1651553280195712</v>
      </c>
      <c r="AD256">
        <v>-1.2247568007716843</v>
      </c>
      <c r="AE256">
        <v>-1.0976690490278607</v>
      </c>
      <c r="AF256">
        <v>-0.65888988471472865</v>
      </c>
      <c r="AG256">
        <v>0.28115254741718809</v>
      </c>
      <c r="AH256">
        <v>4.957901605112161E-2</v>
      </c>
      <c r="AI256">
        <v>1.3850397495113829</v>
      </c>
    </row>
    <row r="257" spans="1:35" x14ac:dyDescent="0.2">
      <c r="A257">
        <v>22</v>
      </c>
      <c r="B257">
        <v>256</v>
      </c>
      <c r="C257" s="25">
        <v>0</v>
      </c>
      <c r="D257" s="25">
        <v>197</v>
      </c>
      <c r="E257" s="25">
        <v>2</v>
      </c>
      <c r="F257">
        <v>-0.82325880430799325</v>
      </c>
      <c r="G257">
        <v>-0.47188589803475822</v>
      </c>
      <c r="H257">
        <v>-0.35137290627323503</v>
      </c>
      <c r="I257" t="s">
        <v>429</v>
      </c>
      <c r="J257" t="s">
        <v>32</v>
      </c>
      <c r="K257" t="s">
        <v>71</v>
      </c>
      <c r="L257" t="s">
        <v>258</v>
      </c>
      <c r="M257" s="26">
        <v>26.9</v>
      </c>
      <c r="N257" s="27">
        <v>16</v>
      </c>
      <c r="O257">
        <v>17.505208333333336</v>
      </c>
      <c r="P257">
        <v>5.8125</v>
      </c>
      <c r="Q257">
        <v>0.9375</v>
      </c>
      <c r="R257">
        <v>3.4375</v>
      </c>
      <c r="S257">
        <v>1.5</v>
      </c>
      <c r="T257">
        <v>0.1875</v>
      </c>
      <c r="U257">
        <v>0.625</v>
      </c>
      <c r="V257">
        <v>0.48</v>
      </c>
      <c r="W257">
        <v>4.6875</v>
      </c>
      <c r="X257">
        <v>1</v>
      </c>
      <c r="Y257">
        <v>0.375</v>
      </c>
      <c r="Z257">
        <v>0.5</v>
      </c>
      <c r="AA257">
        <v>-1.5645161307553341</v>
      </c>
      <c r="AB257">
        <v>-0.60375129035487984</v>
      </c>
      <c r="AC257">
        <v>-0.87934338769035869</v>
      </c>
      <c r="AD257">
        <v>-0.82643547539057483</v>
      </c>
      <c r="AE257">
        <v>-1.8729244176343567</v>
      </c>
      <c r="AF257">
        <v>-0.17049573055987893</v>
      </c>
      <c r="AG257">
        <v>5.1036118956139895E-2</v>
      </c>
      <c r="AH257">
        <v>0.15465480222943109</v>
      </c>
      <c r="AI257">
        <v>1.4648024288869892</v>
      </c>
    </row>
    <row r="258" spans="1:35" x14ac:dyDescent="0.2">
      <c r="A258">
        <v>22</v>
      </c>
      <c r="B258">
        <v>257</v>
      </c>
      <c r="C258" s="25">
        <v>0</v>
      </c>
      <c r="D258" s="25">
        <v>399</v>
      </c>
      <c r="E258" s="25">
        <v>7</v>
      </c>
      <c r="F258">
        <v>-0.82375752092064647</v>
      </c>
      <c r="G258">
        <v>-0.47187871187821945</v>
      </c>
      <c r="H258">
        <v>-0.35187880904242702</v>
      </c>
      <c r="I258" t="s">
        <v>474</v>
      </c>
      <c r="J258" t="s">
        <v>32</v>
      </c>
      <c r="K258" t="s">
        <v>37</v>
      </c>
      <c r="L258" t="s">
        <v>259</v>
      </c>
      <c r="M258" s="26">
        <v>23.7</v>
      </c>
      <c r="N258" s="27">
        <v>19</v>
      </c>
      <c r="O258">
        <v>16.666666666666671</v>
      </c>
      <c r="P258">
        <v>6.5789473684210522</v>
      </c>
      <c r="Q258">
        <v>0.10526315789473684</v>
      </c>
      <c r="R258">
        <v>5.0526315789473681</v>
      </c>
      <c r="S258">
        <v>1.1052631578947369</v>
      </c>
      <c r="T258">
        <v>0.21052631578947367</v>
      </c>
      <c r="U258">
        <v>1.1052631578947369</v>
      </c>
      <c r="V258">
        <v>0.57446808510638303</v>
      </c>
      <c r="W258">
        <v>4.9473684210526319</v>
      </c>
      <c r="X258">
        <v>0.68181818181818177</v>
      </c>
      <c r="Y258">
        <v>1.1578947368421053</v>
      </c>
      <c r="Z258">
        <v>1.1578947368421053</v>
      </c>
      <c r="AA258">
        <v>-1.4400232379921831</v>
      </c>
      <c r="AB258">
        <v>-1.4041571053162705</v>
      </c>
      <c r="AC258">
        <v>-0.30655292768365094</v>
      </c>
      <c r="AD258">
        <v>-1.007490623291079</v>
      </c>
      <c r="AE258">
        <v>-1.820237159573721</v>
      </c>
      <c r="AF258">
        <v>0.58807391312744106</v>
      </c>
      <c r="AG258">
        <v>0.71928080545027884</v>
      </c>
      <c r="AH258">
        <v>-0.37591550571506149</v>
      </c>
      <c r="AI258">
        <v>0.80011343409027125</v>
      </c>
    </row>
    <row r="259" spans="1:35" x14ac:dyDescent="0.2">
      <c r="A259">
        <v>22</v>
      </c>
      <c r="B259">
        <v>258</v>
      </c>
      <c r="C259" s="25">
        <v>0</v>
      </c>
      <c r="D259" s="25">
        <v>375</v>
      </c>
      <c r="E259" s="25">
        <v>0</v>
      </c>
      <c r="F259">
        <v>-0.82579962669703733</v>
      </c>
      <c r="G259">
        <v>-0.64260707540772266</v>
      </c>
      <c r="H259">
        <v>-0.18319255128931466</v>
      </c>
      <c r="I259" t="s">
        <v>394</v>
      </c>
      <c r="J259" t="s">
        <v>1695</v>
      </c>
      <c r="K259" t="s">
        <v>44</v>
      </c>
      <c r="L259" t="s">
        <v>259</v>
      </c>
      <c r="M259" s="26">
        <v>26.1</v>
      </c>
      <c r="N259" s="27">
        <v>17</v>
      </c>
      <c r="O259">
        <v>24.523529411764709</v>
      </c>
      <c r="P259">
        <v>6.2941176470588234</v>
      </c>
      <c r="Q259">
        <v>0.6470588235294118</v>
      </c>
      <c r="R259">
        <v>3.8235294117647061</v>
      </c>
      <c r="S259">
        <v>1.2941176470588236</v>
      </c>
      <c r="T259">
        <v>0.70588235294117652</v>
      </c>
      <c r="U259">
        <v>0.11764705882352941</v>
      </c>
      <c r="V259">
        <v>0.34166666666666667</v>
      </c>
      <c r="W259">
        <v>7.0588235294117645</v>
      </c>
      <c r="X259">
        <v>0.77777777777777779</v>
      </c>
      <c r="Y259">
        <v>1.0588235294117647</v>
      </c>
      <c r="Z259">
        <v>0.6470588235294118</v>
      </c>
      <c r="AA259">
        <v>-1.4862877010437756</v>
      </c>
      <c r="AB259">
        <v>-0.88308380099357953</v>
      </c>
      <c r="AC259">
        <v>-0.7424418700536769</v>
      </c>
      <c r="AD259">
        <v>-0.9208681603739749</v>
      </c>
      <c r="AE259">
        <v>-0.68679698616844975</v>
      </c>
      <c r="AF259">
        <v>-0.97185334770256726</v>
      </c>
      <c r="AG259">
        <v>-1.3190911806638475</v>
      </c>
      <c r="AH259">
        <v>-8.9265520543236984E-2</v>
      </c>
      <c r="AI259">
        <v>1.316224888873605</v>
      </c>
    </row>
    <row r="260" spans="1:35" x14ac:dyDescent="0.2">
      <c r="A260">
        <v>22</v>
      </c>
      <c r="B260">
        <v>259</v>
      </c>
      <c r="C260" s="25">
        <v>0</v>
      </c>
      <c r="D260" s="25">
        <v>287</v>
      </c>
      <c r="E260" s="25">
        <v>3</v>
      </c>
      <c r="F260">
        <v>-0.82807007952235023</v>
      </c>
      <c r="G260">
        <v>-0.5509890967205916</v>
      </c>
      <c r="H260">
        <v>-0.27708098280175864</v>
      </c>
      <c r="I260" t="s">
        <v>410</v>
      </c>
      <c r="J260" t="s">
        <v>32</v>
      </c>
      <c r="K260" t="s">
        <v>73</v>
      </c>
      <c r="L260" t="s">
        <v>258</v>
      </c>
      <c r="M260" s="26">
        <v>30.8</v>
      </c>
      <c r="N260" s="27">
        <v>13</v>
      </c>
      <c r="O260">
        <v>21.289743589743594</v>
      </c>
      <c r="P260">
        <v>10.461538461538462</v>
      </c>
      <c r="Q260">
        <v>1.3846153846153846</v>
      </c>
      <c r="R260">
        <v>3.0769230769230771</v>
      </c>
      <c r="S260">
        <v>1.6153846153846154</v>
      </c>
      <c r="T260">
        <v>0.38461538461538464</v>
      </c>
      <c r="U260">
        <v>7.6923076923076927E-2</v>
      </c>
      <c r="V260">
        <v>0.43548387096774194</v>
      </c>
      <c r="W260">
        <v>9.5384615384615383</v>
      </c>
      <c r="X260">
        <v>0.625</v>
      </c>
      <c r="Y260">
        <v>1.2307692307692308</v>
      </c>
      <c r="Z260">
        <v>0.61538461538461542</v>
      </c>
      <c r="AA260">
        <v>-0.80937980895362716</v>
      </c>
      <c r="AB260">
        <v>-0.17373697748264591</v>
      </c>
      <c r="AC260">
        <v>-1.0072184316367097</v>
      </c>
      <c r="AD260">
        <v>-0.77351166292735052</v>
      </c>
      <c r="AE260">
        <v>-1.4218983294010032</v>
      </c>
      <c r="AF260">
        <v>-1.0361763671387696</v>
      </c>
      <c r="AG260">
        <v>-0.5106375190130531</v>
      </c>
      <c r="AH260">
        <v>-0.57456897911634675</v>
      </c>
      <c r="AI260">
        <v>1.34822620518418</v>
      </c>
    </row>
    <row r="261" spans="1:35" x14ac:dyDescent="0.2">
      <c r="A261">
        <v>22</v>
      </c>
      <c r="B261">
        <v>260</v>
      </c>
      <c r="C261" s="25">
        <v>0</v>
      </c>
      <c r="D261" s="25">
        <v>364</v>
      </c>
      <c r="E261" s="25">
        <v>2</v>
      </c>
      <c r="F261">
        <v>-0.83453712963279503</v>
      </c>
      <c r="G261">
        <v>-0.56481696161008277</v>
      </c>
      <c r="H261">
        <v>-0.26972016802271226</v>
      </c>
      <c r="I261" t="s">
        <v>414</v>
      </c>
      <c r="J261" t="s">
        <v>32</v>
      </c>
      <c r="K261" t="s">
        <v>57</v>
      </c>
      <c r="L261" t="s">
        <v>258</v>
      </c>
      <c r="M261" s="26">
        <v>22.3</v>
      </c>
      <c r="N261" s="27">
        <v>17</v>
      </c>
      <c r="O261">
        <v>22.475490196078432</v>
      </c>
      <c r="P261">
        <v>9</v>
      </c>
      <c r="Q261">
        <v>1.7058823529411764</v>
      </c>
      <c r="R261">
        <v>2.2352941176470589</v>
      </c>
      <c r="S261">
        <v>0.82352941176470584</v>
      </c>
      <c r="T261">
        <v>0.23529411764705882</v>
      </c>
      <c r="U261">
        <v>0.29411764705882354</v>
      </c>
      <c r="V261">
        <v>0.4375</v>
      </c>
      <c r="W261">
        <v>7.5294117647058822</v>
      </c>
      <c r="X261">
        <v>0.8</v>
      </c>
      <c r="Y261">
        <v>0.88235294117647056</v>
      </c>
      <c r="Z261">
        <v>0.82352941176470584</v>
      </c>
      <c r="AA261">
        <v>-1.0467753020536468</v>
      </c>
      <c r="AB261">
        <v>0.13524231373990803</v>
      </c>
      <c r="AC261">
        <v>-1.3056938283303103</v>
      </c>
      <c r="AD261">
        <v>-1.1367142974788897</v>
      </c>
      <c r="AE261">
        <v>-1.7635651509034573</v>
      </c>
      <c r="AF261">
        <v>-0.69312026347902345</v>
      </c>
      <c r="AG261">
        <v>-0.37952458791872423</v>
      </c>
      <c r="AH261">
        <v>-3.1133378924145447E-2</v>
      </c>
      <c r="AI261">
        <v>1.1379318408575443</v>
      </c>
    </row>
    <row r="262" spans="1:35" x14ac:dyDescent="0.2">
      <c r="A262">
        <v>22</v>
      </c>
      <c r="B262">
        <v>261</v>
      </c>
      <c r="C262" s="25">
        <v>0</v>
      </c>
      <c r="D262" s="25">
        <v>310</v>
      </c>
      <c r="E262" s="25">
        <v>1</v>
      </c>
      <c r="F262">
        <v>-0.83541182482448517</v>
      </c>
      <c r="G262">
        <v>-0.51984737565798034</v>
      </c>
      <c r="H262">
        <v>-0.31556444916650483</v>
      </c>
      <c r="I262" t="s">
        <v>443</v>
      </c>
      <c r="J262" t="s">
        <v>32</v>
      </c>
      <c r="K262" t="s">
        <v>94</v>
      </c>
      <c r="L262" t="s">
        <v>258</v>
      </c>
      <c r="M262" s="26">
        <v>21.5</v>
      </c>
      <c r="N262" s="27">
        <v>16</v>
      </c>
      <c r="O262">
        <v>25.729166666666668</v>
      </c>
      <c r="P262">
        <v>5.875</v>
      </c>
      <c r="Q262">
        <v>1.25</v>
      </c>
      <c r="R262">
        <v>1.9375</v>
      </c>
      <c r="S262">
        <v>1.0625</v>
      </c>
      <c r="T262">
        <v>0.5625</v>
      </c>
      <c r="U262">
        <v>0.375</v>
      </c>
      <c r="V262">
        <v>0.44736842105263158</v>
      </c>
      <c r="W262">
        <v>4.75</v>
      </c>
      <c r="X262">
        <v>0.8571428571428571</v>
      </c>
      <c r="Y262">
        <v>0.4375</v>
      </c>
      <c r="Z262">
        <v>0.625</v>
      </c>
      <c r="AA262">
        <v>-1.5543643498003992</v>
      </c>
      <c r="AB262">
        <v>-0.30320365232589913</v>
      </c>
      <c r="AC262">
        <v>-1.411303570507179</v>
      </c>
      <c r="AD262">
        <v>-1.0271049309803002</v>
      </c>
      <c r="AE262">
        <v>-1.0148747863611476</v>
      </c>
      <c r="AF262">
        <v>-0.56536759987656593</v>
      </c>
      <c r="AG262">
        <v>-0.16925512702603873</v>
      </c>
      <c r="AH262">
        <v>2.8336116080095525E-2</v>
      </c>
      <c r="AI262">
        <v>1.3385115198756128</v>
      </c>
    </row>
    <row r="263" spans="1:35" x14ac:dyDescent="0.2">
      <c r="A263">
        <v>22</v>
      </c>
      <c r="B263">
        <v>262</v>
      </c>
      <c r="C263" s="25">
        <v>0</v>
      </c>
      <c r="D263" s="25">
        <v>220</v>
      </c>
      <c r="E263" s="25">
        <v>2</v>
      </c>
      <c r="F263">
        <v>-0.83811697036939026</v>
      </c>
      <c r="G263">
        <v>-0.68818428843262036</v>
      </c>
      <c r="H263">
        <v>-0.1499326819367699</v>
      </c>
      <c r="I263" t="s">
        <v>432</v>
      </c>
      <c r="J263" t="s">
        <v>32</v>
      </c>
      <c r="K263" t="s">
        <v>81</v>
      </c>
      <c r="L263" t="s">
        <v>259</v>
      </c>
      <c r="M263" s="26">
        <v>33.299999999999997</v>
      </c>
      <c r="N263" s="27">
        <v>18</v>
      </c>
      <c r="O263">
        <v>19.277777777777779</v>
      </c>
      <c r="P263">
        <v>7.6111111111111107</v>
      </c>
      <c r="Q263">
        <v>1.2222222222222223</v>
      </c>
      <c r="R263">
        <v>2.8333333333333335</v>
      </c>
      <c r="S263">
        <v>0.66666666666666663</v>
      </c>
      <c r="T263">
        <v>0.3888888888888889</v>
      </c>
      <c r="U263">
        <v>0.55555555555555558</v>
      </c>
      <c r="V263">
        <v>0.35398230088495575</v>
      </c>
      <c r="W263">
        <v>6.2777777777777777</v>
      </c>
      <c r="X263">
        <v>0.76086956521739135</v>
      </c>
      <c r="Y263">
        <v>2.5555555555555554</v>
      </c>
      <c r="Z263">
        <v>1.2222222222222223</v>
      </c>
      <c r="AA263">
        <v>-1.2723704343855367</v>
      </c>
      <c r="AB263">
        <v>-0.32991899792847507</v>
      </c>
      <c r="AC263">
        <v>-1.0936051279915779</v>
      </c>
      <c r="AD263">
        <v>-1.2086630098471949</v>
      </c>
      <c r="AE263">
        <v>-1.4121199860246705</v>
      </c>
      <c r="AF263">
        <v>-0.28018236092562532</v>
      </c>
      <c r="AG263">
        <v>-1.0619614245735551</v>
      </c>
      <c r="AH263">
        <v>-0.26995887548265135</v>
      </c>
      <c r="AI263">
        <v>0.73512162126570313</v>
      </c>
    </row>
    <row r="264" spans="1:35" x14ac:dyDescent="0.2">
      <c r="A264">
        <v>22</v>
      </c>
      <c r="B264">
        <v>263</v>
      </c>
      <c r="C264" s="25">
        <v>0</v>
      </c>
      <c r="D264" s="25">
        <v>300</v>
      </c>
      <c r="E264" s="25">
        <v>1</v>
      </c>
      <c r="F264">
        <v>-0.84208337401805244</v>
      </c>
      <c r="G264">
        <v>-0.61573323223535126</v>
      </c>
      <c r="H264">
        <v>-0.22635014178270119</v>
      </c>
      <c r="I264" t="s">
        <v>395</v>
      </c>
      <c r="J264" t="s">
        <v>32</v>
      </c>
      <c r="K264" t="s">
        <v>81</v>
      </c>
      <c r="L264" t="s">
        <v>258</v>
      </c>
      <c r="M264" s="26">
        <v>23.7</v>
      </c>
      <c r="N264" s="27">
        <v>15</v>
      </c>
      <c r="O264">
        <v>16.59</v>
      </c>
      <c r="P264">
        <v>8.5333333333333332</v>
      </c>
      <c r="Q264">
        <v>0.46666666666666667</v>
      </c>
      <c r="R264">
        <v>2.8666666666666667</v>
      </c>
      <c r="S264">
        <v>2.4666666666666668</v>
      </c>
      <c r="T264">
        <v>0.4</v>
      </c>
      <c r="U264">
        <v>0.26666666666666666</v>
      </c>
      <c r="V264">
        <v>0.51485148514851486</v>
      </c>
      <c r="W264">
        <v>6.7333333333333334</v>
      </c>
      <c r="X264">
        <v>0.77272727272727271</v>
      </c>
      <c r="Y264">
        <v>1.4666666666666666</v>
      </c>
      <c r="Z264">
        <v>2</v>
      </c>
      <c r="AA264">
        <v>-1.1225752665171618</v>
      </c>
      <c r="AB264">
        <v>-1.0565763983185443</v>
      </c>
      <c r="AC264">
        <v>-1.0817837905956487</v>
      </c>
      <c r="AD264">
        <v>-0.38305153542089565</v>
      </c>
      <c r="AE264">
        <v>-1.3866962932462048</v>
      </c>
      <c r="AF264">
        <v>-0.73647874324713036</v>
      </c>
      <c r="AG264">
        <v>0.40367300725773264</v>
      </c>
      <c r="AH264">
        <v>-0.12742159078078139</v>
      </c>
      <c r="AI264">
        <v>-5.0688479249527622E-2</v>
      </c>
    </row>
    <row r="265" spans="1:35" x14ac:dyDescent="0.2">
      <c r="A265">
        <v>22</v>
      </c>
      <c r="B265">
        <v>264</v>
      </c>
      <c r="C265" s="25">
        <v>0</v>
      </c>
      <c r="D265" s="25">
        <v>247</v>
      </c>
      <c r="E265" s="25">
        <v>1</v>
      </c>
      <c r="F265">
        <v>-0.84246173792129997</v>
      </c>
      <c r="G265">
        <v>-0.62957221146541054</v>
      </c>
      <c r="H265">
        <v>-0.21288952645588943</v>
      </c>
      <c r="I265" t="s">
        <v>384</v>
      </c>
      <c r="J265" t="s">
        <v>32</v>
      </c>
      <c r="K265" t="s">
        <v>37</v>
      </c>
      <c r="L265" t="s">
        <v>259</v>
      </c>
      <c r="M265" s="26">
        <v>24.8</v>
      </c>
      <c r="N265" s="27">
        <v>18</v>
      </c>
      <c r="O265">
        <v>18.223148148148152</v>
      </c>
      <c r="P265">
        <v>4.9444444444444446</v>
      </c>
      <c r="Q265">
        <v>0.55555555555555558</v>
      </c>
      <c r="R265">
        <v>4.6111111111111107</v>
      </c>
      <c r="S265">
        <v>1</v>
      </c>
      <c r="T265">
        <v>0.66666666666666663</v>
      </c>
      <c r="U265">
        <v>0.1111111111111111</v>
      </c>
      <c r="V265">
        <v>0.36144578313253012</v>
      </c>
      <c r="W265">
        <v>4.6111111111111107</v>
      </c>
      <c r="X265">
        <v>0.82608695652173914</v>
      </c>
      <c r="Y265">
        <v>1.2777777777777777</v>
      </c>
      <c r="Z265">
        <v>1</v>
      </c>
      <c r="AA265">
        <v>-1.7055130884627654</v>
      </c>
      <c r="AB265">
        <v>-0.97108729239030078</v>
      </c>
      <c r="AC265">
        <v>-0.46313380020868</v>
      </c>
      <c r="AD265">
        <v>-1.0557719960645469</v>
      </c>
      <c r="AE265">
        <v>-0.77652766656303396</v>
      </c>
      <c r="AF265">
        <v>-0.98217679526640234</v>
      </c>
      <c r="AG265">
        <v>-0.72855653058107872</v>
      </c>
      <c r="AH265">
        <v>5.6978473506628144E-2</v>
      </c>
      <c r="AI265">
        <v>0.95963879284148357</v>
      </c>
    </row>
    <row r="266" spans="1:35" x14ac:dyDescent="0.2">
      <c r="A266">
        <v>23</v>
      </c>
      <c r="B266">
        <v>265</v>
      </c>
      <c r="C266" s="25">
        <v>141</v>
      </c>
      <c r="D266" s="25">
        <v>164</v>
      </c>
      <c r="E266" s="25">
        <v>4</v>
      </c>
      <c r="F266">
        <v>-0.84578954674552942</v>
      </c>
      <c r="G266">
        <v>-0.57984481527850285</v>
      </c>
      <c r="H266">
        <v>-0.26594473146702657</v>
      </c>
      <c r="I266" t="s">
        <v>426</v>
      </c>
      <c r="J266" t="s">
        <v>1696</v>
      </c>
      <c r="K266" t="s">
        <v>119</v>
      </c>
      <c r="L266" t="s">
        <v>259</v>
      </c>
      <c r="M266" s="26">
        <v>34.4</v>
      </c>
      <c r="N266" s="27">
        <v>11</v>
      </c>
      <c r="O266">
        <v>20.678787878787876</v>
      </c>
      <c r="P266">
        <v>4.1818181818181817</v>
      </c>
      <c r="Q266">
        <v>1.0909090909090908</v>
      </c>
      <c r="R266">
        <v>3.4545454545454546</v>
      </c>
      <c r="S266">
        <v>0.81818181818181823</v>
      </c>
      <c r="T266">
        <v>0.81818181818181823</v>
      </c>
      <c r="U266">
        <v>0</v>
      </c>
      <c r="V266">
        <v>0.35714285714285715</v>
      </c>
      <c r="W266">
        <v>3.8181818181818183</v>
      </c>
      <c r="X266">
        <v>0.8</v>
      </c>
      <c r="Y266">
        <v>0.45454545454545453</v>
      </c>
      <c r="Z266">
        <v>0.63636363636363635</v>
      </c>
      <c r="AA266">
        <v>-1.8293853247613667</v>
      </c>
      <c r="AB266">
        <v>-0.45620972259519849</v>
      </c>
      <c r="AC266">
        <v>-0.87329838561289486</v>
      </c>
      <c r="AD266">
        <v>-1.1391670944914456</v>
      </c>
      <c r="AE266">
        <v>-0.42984094685668656</v>
      </c>
      <c r="AF266">
        <v>-1.1576754038515964</v>
      </c>
      <c r="AG266">
        <v>-0.62510703843512483</v>
      </c>
      <c r="AH266">
        <v>-3.494994904951608E-2</v>
      </c>
      <c r="AI266">
        <v>1.3270305281473056</v>
      </c>
    </row>
    <row r="267" spans="1:35" x14ac:dyDescent="0.2">
      <c r="A267">
        <v>23</v>
      </c>
      <c r="B267">
        <v>266</v>
      </c>
      <c r="C267" s="25">
        <v>0</v>
      </c>
      <c r="D267" s="25">
        <v>389</v>
      </c>
      <c r="E267" s="25">
        <v>3</v>
      </c>
      <c r="F267">
        <v>-0.8495974564191775</v>
      </c>
      <c r="G267">
        <v>-0.37093185590665773</v>
      </c>
      <c r="H267">
        <v>-0.47866560051251977</v>
      </c>
      <c r="I267" t="s">
        <v>431</v>
      </c>
      <c r="J267" t="s">
        <v>32</v>
      </c>
      <c r="K267" t="s">
        <v>51</v>
      </c>
      <c r="L267" t="s">
        <v>45</v>
      </c>
      <c r="M267" s="26">
        <v>24.4</v>
      </c>
      <c r="N267" s="27">
        <v>17</v>
      </c>
      <c r="O267">
        <v>18.107843137254903</v>
      </c>
      <c r="P267">
        <v>6.882352941176471</v>
      </c>
      <c r="Q267">
        <v>0.11764705882352941</v>
      </c>
      <c r="R267">
        <v>3.5882352941176472</v>
      </c>
      <c r="S267">
        <v>0.76470588235294112</v>
      </c>
      <c r="T267">
        <v>0.52941176470588236</v>
      </c>
      <c r="U267">
        <v>0.94117647058823528</v>
      </c>
      <c r="V267">
        <v>0.69565217391304346</v>
      </c>
      <c r="W267">
        <v>4.0588235294117645</v>
      </c>
      <c r="X267">
        <v>0.70370370370370372</v>
      </c>
      <c r="Y267">
        <v>1.588235294117647</v>
      </c>
      <c r="Z267">
        <v>0.6470588235294118</v>
      </c>
      <c r="AA267">
        <v>-1.3907415273502695</v>
      </c>
      <c r="AB267">
        <v>-1.3922468583603234</v>
      </c>
      <c r="AC267">
        <v>-0.8258866046131782</v>
      </c>
      <c r="AD267">
        <v>-1.1636950646170041</v>
      </c>
      <c r="AE267">
        <v>-1.0905850479440777</v>
      </c>
      <c r="AF267">
        <v>0.32890104534063697</v>
      </c>
      <c r="AG267">
        <v>1.2925706029007185</v>
      </c>
      <c r="AH267">
        <v>-0.41292813739002643</v>
      </c>
      <c r="AI267">
        <v>1.316224888873605</v>
      </c>
    </row>
    <row r="268" spans="1:35" x14ac:dyDescent="0.2">
      <c r="A268">
        <v>23</v>
      </c>
      <c r="B268">
        <v>267</v>
      </c>
      <c r="C268" s="25">
        <v>143.1</v>
      </c>
      <c r="D268" s="25">
        <v>163</v>
      </c>
      <c r="E268" s="25">
        <v>4</v>
      </c>
      <c r="F268">
        <v>-0.85195940089475519</v>
      </c>
      <c r="G268">
        <v>-0.79246434317433101</v>
      </c>
      <c r="H268">
        <v>-5.9495057720424183E-2</v>
      </c>
      <c r="I268" t="s">
        <v>405</v>
      </c>
      <c r="J268" t="s">
        <v>32</v>
      </c>
      <c r="K268" t="s">
        <v>96</v>
      </c>
      <c r="L268" t="s">
        <v>258</v>
      </c>
      <c r="M268" s="26">
        <v>24.2</v>
      </c>
      <c r="N268" s="27">
        <v>14</v>
      </c>
      <c r="O268">
        <v>21.278571428571428</v>
      </c>
      <c r="P268">
        <v>7.9285714285714288</v>
      </c>
      <c r="Q268">
        <v>0.6428571428571429</v>
      </c>
      <c r="R268">
        <v>2.6428571428571428</v>
      </c>
      <c r="S268">
        <v>1.3571428571428572</v>
      </c>
      <c r="T268">
        <v>0.8571428571428571</v>
      </c>
      <c r="U268">
        <v>0.14285714285714285</v>
      </c>
      <c r="V268">
        <v>0.33070866141732286</v>
      </c>
      <c r="W268">
        <v>9.0714285714285712</v>
      </c>
      <c r="X268">
        <v>0.69230769230769229</v>
      </c>
      <c r="Y268">
        <v>1.8571428571428572</v>
      </c>
      <c r="Z268">
        <v>1.2857142857142858</v>
      </c>
      <c r="AA268">
        <v>-1.220805832709676</v>
      </c>
      <c r="AB268">
        <v>-0.88712477763934738</v>
      </c>
      <c r="AC268">
        <v>-1.1611556273968886</v>
      </c>
      <c r="AD268">
        <v>-0.89196019558313822</v>
      </c>
      <c r="AE268">
        <v>-0.34069293321791178</v>
      </c>
      <c r="AF268">
        <v>-0.93203433567063243</v>
      </c>
      <c r="AG268">
        <v>-1.839437140264031</v>
      </c>
      <c r="AH268">
        <v>-0.52994210404569242</v>
      </c>
      <c r="AI268">
        <v>0.67097385795833742</v>
      </c>
    </row>
    <row r="269" spans="1:35" x14ac:dyDescent="0.2">
      <c r="A269">
        <v>23</v>
      </c>
      <c r="B269">
        <v>268</v>
      </c>
      <c r="C269" s="25">
        <v>152.30000000000001</v>
      </c>
      <c r="D269" s="25">
        <v>195</v>
      </c>
      <c r="E269" s="25">
        <v>1</v>
      </c>
      <c r="F269">
        <v>-0.85224847089064304</v>
      </c>
      <c r="G269">
        <v>-0.64322720634555308</v>
      </c>
      <c r="H269">
        <v>-0.20902126454508996</v>
      </c>
      <c r="I269" t="s">
        <v>459</v>
      </c>
      <c r="J269" t="s">
        <v>32</v>
      </c>
      <c r="K269" t="s">
        <v>69</v>
      </c>
      <c r="L269" t="s">
        <v>258</v>
      </c>
      <c r="M269" s="26">
        <v>27.6</v>
      </c>
      <c r="N269" s="27">
        <v>17</v>
      </c>
      <c r="O269">
        <v>20.309803921568626</v>
      </c>
      <c r="P269">
        <v>6.9411764705882355</v>
      </c>
      <c r="Q269">
        <v>1.0588235294117647</v>
      </c>
      <c r="R269">
        <v>2</v>
      </c>
      <c r="S269">
        <v>2.4117647058823528</v>
      </c>
      <c r="T269">
        <v>0.35294117647058826</v>
      </c>
      <c r="U269">
        <v>0.35294117647058826</v>
      </c>
      <c r="V269">
        <v>0.39047619047619048</v>
      </c>
      <c r="W269">
        <v>6.1764705882352944</v>
      </c>
      <c r="X269">
        <v>0.75</v>
      </c>
      <c r="Y269">
        <v>1.411764705882353</v>
      </c>
      <c r="Z269">
        <v>1.0588235294117647</v>
      </c>
      <c r="AA269">
        <v>-1.3811869099809189</v>
      </c>
      <c r="AB269">
        <v>-0.48706808970833437</v>
      </c>
      <c r="AC269">
        <v>-1.3891385628898116</v>
      </c>
      <c r="AD269">
        <v>-0.40823358474980248</v>
      </c>
      <c r="AE269">
        <v>-1.4943731097197055</v>
      </c>
      <c r="AF269">
        <v>-0.60020923540450888</v>
      </c>
      <c r="AG269">
        <v>-0.72351333771160786</v>
      </c>
      <c r="AH269">
        <v>-0.20552980378141905</v>
      </c>
      <c r="AI269">
        <v>0.90020777683612996</v>
      </c>
    </row>
    <row r="270" spans="1:35" x14ac:dyDescent="0.2">
      <c r="A270">
        <v>23</v>
      </c>
      <c r="B270">
        <v>269</v>
      </c>
      <c r="C270" s="25">
        <v>0</v>
      </c>
      <c r="D270" s="25">
        <v>380</v>
      </c>
      <c r="E270" s="25">
        <v>0</v>
      </c>
      <c r="F270">
        <v>-0.86086352006890932</v>
      </c>
      <c r="G270">
        <v>-0.57642090839660487</v>
      </c>
      <c r="H270">
        <v>-0.28444261167230445</v>
      </c>
      <c r="I270" t="s">
        <v>418</v>
      </c>
      <c r="J270" t="s">
        <v>32</v>
      </c>
      <c r="K270" t="s">
        <v>152</v>
      </c>
      <c r="L270" t="s">
        <v>259</v>
      </c>
      <c r="M270" s="26">
        <v>28.7</v>
      </c>
      <c r="N270" s="27">
        <v>15</v>
      </c>
      <c r="O270">
        <v>17.641111111111112</v>
      </c>
      <c r="P270">
        <v>5.333333333333333</v>
      </c>
      <c r="Q270">
        <v>1</v>
      </c>
      <c r="R270">
        <v>3.0666666666666669</v>
      </c>
      <c r="S270">
        <v>1.6666666666666667</v>
      </c>
      <c r="T270">
        <v>0.73333333333333328</v>
      </c>
      <c r="U270">
        <v>6.6666666666666666E-2</v>
      </c>
      <c r="V270">
        <v>0.43076923076923079</v>
      </c>
      <c r="W270">
        <v>4.333333333333333</v>
      </c>
      <c r="X270">
        <v>0.6428571428571429</v>
      </c>
      <c r="Y270">
        <v>0.93333333333333335</v>
      </c>
      <c r="Z270">
        <v>0.8666666666666667</v>
      </c>
      <c r="AA270">
        <v>-1.642346451409836</v>
      </c>
      <c r="AB270">
        <v>-0.54364176274908371</v>
      </c>
      <c r="AC270">
        <v>-1.0108557662200726</v>
      </c>
      <c r="AD270">
        <v>-0.74998996849925081</v>
      </c>
      <c r="AE270">
        <v>-0.62398550989224122</v>
      </c>
      <c r="AF270">
        <v>-1.05237623870048</v>
      </c>
      <c r="AG270">
        <v>-0.25609263087403045</v>
      </c>
      <c r="AH270">
        <v>-0.40284894301139978</v>
      </c>
      <c r="AI270">
        <v>1.0943490957869517</v>
      </c>
    </row>
    <row r="271" spans="1:35" x14ac:dyDescent="0.2">
      <c r="A271">
        <v>23</v>
      </c>
      <c r="B271">
        <v>270</v>
      </c>
      <c r="C271" s="25">
        <v>139.19999999999999</v>
      </c>
      <c r="D271" s="25">
        <v>151</v>
      </c>
      <c r="E271" s="25">
        <v>20</v>
      </c>
      <c r="F271">
        <v>-0.8608639191737103</v>
      </c>
      <c r="G271">
        <v>-0.70359588231651982</v>
      </c>
      <c r="H271">
        <v>-0.15726803685719049</v>
      </c>
      <c r="I271" t="s">
        <v>425</v>
      </c>
      <c r="J271" t="s">
        <v>1697</v>
      </c>
      <c r="K271" t="s">
        <v>59</v>
      </c>
      <c r="L271" t="s">
        <v>259</v>
      </c>
      <c r="M271" s="26">
        <v>23.8</v>
      </c>
      <c r="N271" s="27">
        <v>1</v>
      </c>
      <c r="O271">
        <v>10.45</v>
      </c>
      <c r="P271">
        <v>3</v>
      </c>
      <c r="Q271">
        <v>1</v>
      </c>
      <c r="R271">
        <v>9</v>
      </c>
      <c r="S271">
        <v>1</v>
      </c>
      <c r="T271">
        <v>0</v>
      </c>
      <c r="U271">
        <v>0</v>
      </c>
      <c r="V271">
        <v>0.25</v>
      </c>
      <c r="W271">
        <v>4</v>
      </c>
      <c r="X271">
        <v>0</v>
      </c>
      <c r="Y271">
        <v>0</v>
      </c>
      <c r="Z271">
        <v>1</v>
      </c>
      <c r="AA271">
        <v>-2.0213462737274113</v>
      </c>
      <c r="AB271">
        <v>-0.54364176274908371</v>
      </c>
      <c r="AC271">
        <v>1.09334229025535</v>
      </c>
      <c r="AD271">
        <v>-1.0557719960645469</v>
      </c>
      <c r="AE271">
        <v>-2.3019492332709612</v>
      </c>
      <c r="AF271">
        <v>-1.1576754038515964</v>
      </c>
      <c r="AG271">
        <v>-1.2659542994741899</v>
      </c>
      <c r="AH271">
        <v>-3.9005054807722372E-2</v>
      </c>
      <c r="AI271">
        <v>0.95963879284148357</v>
      </c>
    </row>
    <row r="272" spans="1:35" x14ac:dyDescent="0.2">
      <c r="A272">
        <v>23</v>
      </c>
      <c r="B272">
        <v>271</v>
      </c>
      <c r="C272" s="25">
        <v>0</v>
      </c>
      <c r="D272" s="25">
        <v>0</v>
      </c>
      <c r="E272" s="25">
        <v>0</v>
      </c>
      <c r="F272">
        <v>-0.86180685515843503</v>
      </c>
      <c r="G272">
        <v>-0.70489914044391122</v>
      </c>
      <c r="H272">
        <v>-0.1569077147145238</v>
      </c>
      <c r="I272" t="s">
        <v>517</v>
      </c>
      <c r="J272" t="s">
        <v>32</v>
      </c>
      <c r="K272" t="s">
        <v>47</v>
      </c>
      <c r="L272" t="s">
        <v>258</v>
      </c>
      <c r="M272" s="26">
        <v>29.4</v>
      </c>
      <c r="N272" s="27">
        <v>7</v>
      </c>
      <c r="O272">
        <v>18.785714285714285</v>
      </c>
      <c r="P272">
        <v>4.4285714285714288</v>
      </c>
      <c r="Q272">
        <v>0.8571428571428571</v>
      </c>
      <c r="R272">
        <v>3</v>
      </c>
      <c r="S272">
        <v>0.7142857142857143</v>
      </c>
      <c r="T272">
        <v>1</v>
      </c>
      <c r="U272">
        <v>0.14285714285714285</v>
      </c>
      <c r="V272">
        <v>0.31428571428571428</v>
      </c>
      <c r="W272">
        <v>5</v>
      </c>
      <c r="X272">
        <v>0.6</v>
      </c>
      <c r="Y272">
        <v>0.7142857142857143</v>
      </c>
      <c r="Z272">
        <v>1.1428571428571428</v>
      </c>
      <c r="AA272">
        <v>-1.7893055661860386</v>
      </c>
      <c r="AB272">
        <v>-0.6810349687051892</v>
      </c>
      <c r="AC272">
        <v>-1.0344984410119313</v>
      </c>
      <c r="AD272">
        <v>-1.1868214364496736</v>
      </c>
      <c r="AE272">
        <v>-1.3816883209070051E-2</v>
      </c>
      <c r="AF272">
        <v>-0.93203433567063243</v>
      </c>
      <c r="AG272">
        <v>-1.1267506032860659</v>
      </c>
      <c r="AH272">
        <v>-0.39513635487650944</v>
      </c>
      <c r="AI272">
        <v>0.81530632539991055</v>
      </c>
    </row>
    <row r="273" spans="1:35" x14ac:dyDescent="0.2">
      <c r="A273">
        <v>23</v>
      </c>
      <c r="B273">
        <v>272</v>
      </c>
      <c r="C273" s="25">
        <v>0</v>
      </c>
      <c r="D273" s="25">
        <v>496</v>
      </c>
      <c r="E273" s="25">
        <v>0</v>
      </c>
      <c r="F273">
        <v>-0.86257005777712992</v>
      </c>
      <c r="G273">
        <v>-0.68269588607523679</v>
      </c>
      <c r="H273">
        <v>-0.17987417170189313</v>
      </c>
      <c r="I273" t="s">
        <v>226</v>
      </c>
      <c r="J273" t="s">
        <v>32</v>
      </c>
      <c r="K273" t="s">
        <v>64</v>
      </c>
      <c r="L273" t="s">
        <v>258</v>
      </c>
      <c r="M273" s="26">
        <v>24</v>
      </c>
      <c r="N273" s="27">
        <v>3</v>
      </c>
      <c r="O273">
        <v>12.172222222222224</v>
      </c>
      <c r="P273">
        <v>2</v>
      </c>
      <c r="Q273">
        <v>0.66666666666666663</v>
      </c>
      <c r="R273">
        <v>1.3333333333333333</v>
      </c>
      <c r="S273">
        <v>2.3333333333333335</v>
      </c>
      <c r="T273">
        <v>0.66666666666666663</v>
      </c>
      <c r="U273">
        <v>0.66666666666666663</v>
      </c>
      <c r="V273">
        <v>0.22222222222222221</v>
      </c>
      <c r="W273">
        <v>3</v>
      </c>
      <c r="X273">
        <v>0</v>
      </c>
      <c r="Y273">
        <v>0</v>
      </c>
      <c r="Z273">
        <v>1</v>
      </c>
      <c r="AA273">
        <v>-2.183774769006372</v>
      </c>
      <c r="AB273">
        <v>-0.86422590997999649</v>
      </c>
      <c r="AC273">
        <v>-1.6255653108083985</v>
      </c>
      <c r="AD273">
        <v>-0.44420794093395483</v>
      </c>
      <c r="AE273">
        <v>-0.77652766656303396</v>
      </c>
      <c r="AF273">
        <v>-0.10468375234043116</v>
      </c>
      <c r="AG273">
        <v>-1.0659113630787045</v>
      </c>
      <c r="AH273">
        <v>-3.9005054807722372E-2</v>
      </c>
      <c r="AI273">
        <v>0.95963879284148357</v>
      </c>
    </row>
    <row r="274" spans="1:35" x14ac:dyDescent="0.2">
      <c r="A274">
        <v>23</v>
      </c>
      <c r="B274">
        <v>273</v>
      </c>
      <c r="C274" s="25">
        <v>138.1</v>
      </c>
      <c r="D274" s="25">
        <v>177</v>
      </c>
      <c r="E274" s="25">
        <v>14</v>
      </c>
      <c r="F274">
        <v>-0.86439670857494044</v>
      </c>
      <c r="G274">
        <v>-0.44860334172461358</v>
      </c>
      <c r="H274">
        <v>-0.41579336685032686</v>
      </c>
      <c r="I274" t="s">
        <v>444</v>
      </c>
      <c r="J274" t="s">
        <v>32</v>
      </c>
      <c r="K274" t="s">
        <v>73</v>
      </c>
      <c r="L274" t="s">
        <v>45</v>
      </c>
      <c r="M274" s="26">
        <v>19.5</v>
      </c>
      <c r="N274" s="27">
        <v>15</v>
      </c>
      <c r="O274">
        <v>19.308888888888891</v>
      </c>
      <c r="P274">
        <v>8</v>
      </c>
      <c r="Q274">
        <v>0</v>
      </c>
      <c r="R274">
        <v>4.0666666666666664</v>
      </c>
      <c r="S274">
        <v>0.73333333333333328</v>
      </c>
      <c r="T274">
        <v>0.73333333333333328</v>
      </c>
      <c r="U274">
        <v>1</v>
      </c>
      <c r="V274">
        <v>0.61842105263157898</v>
      </c>
      <c r="W274">
        <v>5.0666666666666664</v>
      </c>
      <c r="X274">
        <v>0.61904761904761907</v>
      </c>
      <c r="Y274">
        <v>2.8</v>
      </c>
      <c r="Z274">
        <v>1</v>
      </c>
      <c r="AA274">
        <v>-1.2092037973326075</v>
      </c>
      <c r="AB274">
        <v>-1.505394204441822</v>
      </c>
      <c r="AC274">
        <v>-0.65621564434219248</v>
      </c>
      <c r="AD274">
        <v>-1.1780848070906651</v>
      </c>
      <c r="AE274">
        <v>-0.62398550989224122</v>
      </c>
      <c r="AF274">
        <v>0.42181207341515159</v>
      </c>
      <c r="AG274">
        <v>1.0537080916615775</v>
      </c>
      <c r="AH274">
        <v>-1.2997050703402058</v>
      </c>
      <c r="AI274">
        <v>0.95963879284148357</v>
      </c>
    </row>
    <row r="275" spans="1:35" x14ac:dyDescent="0.2">
      <c r="A275">
        <v>23</v>
      </c>
      <c r="B275">
        <v>274</v>
      </c>
      <c r="C275" s="25">
        <v>0</v>
      </c>
      <c r="D275" s="25">
        <v>306</v>
      </c>
      <c r="E275" s="25">
        <v>1</v>
      </c>
      <c r="F275">
        <v>-0.86647537763423776</v>
      </c>
      <c r="G275">
        <v>-0.60678712412995317</v>
      </c>
      <c r="H275">
        <v>-0.25968825350428459</v>
      </c>
      <c r="I275" t="s">
        <v>415</v>
      </c>
      <c r="J275" t="s">
        <v>32</v>
      </c>
      <c r="K275" t="s">
        <v>75</v>
      </c>
      <c r="L275" t="s">
        <v>259</v>
      </c>
      <c r="M275" s="26">
        <v>27.9</v>
      </c>
      <c r="N275" s="27">
        <v>17</v>
      </c>
      <c r="O275">
        <v>21.250980392156862</v>
      </c>
      <c r="P275">
        <v>8.8235294117647065</v>
      </c>
      <c r="Q275">
        <v>1.6470588235294117</v>
      </c>
      <c r="R275">
        <v>2.9411764705882355</v>
      </c>
      <c r="S275">
        <v>1.1764705882352942</v>
      </c>
      <c r="T275">
        <v>0.11764705882352941</v>
      </c>
      <c r="U275">
        <v>0.11764705882352941</v>
      </c>
      <c r="V275">
        <v>0.4351145038167939</v>
      </c>
      <c r="W275">
        <v>7.7058823529411766</v>
      </c>
      <c r="X275">
        <v>0.8</v>
      </c>
      <c r="Y275">
        <v>0.58823529411764708</v>
      </c>
      <c r="Z275">
        <v>0.94117647058823528</v>
      </c>
      <c r="AA275">
        <v>-1.0754391541616986</v>
      </c>
      <c r="AB275">
        <v>7.8668640699158687E-2</v>
      </c>
      <c r="AC275">
        <v>-1.0553596246518064</v>
      </c>
      <c r="AD275">
        <v>-0.97482969465020386</v>
      </c>
      <c r="AE275">
        <v>-2.0327571920872094</v>
      </c>
      <c r="AF275">
        <v>-0.97185334770256726</v>
      </c>
      <c r="AG275">
        <v>-0.41482628257675108</v>
      </c>
      <c r="AH275">
        <v>-3.375727088533792E-2</v>
      </c>
      <c r="AI275">
        <v>1.0190698088468371</v>
      </c>
    </row>
    <row r="276" spans="1:35" x14ac:dyDescent="0.2">
      <c r="A276">
        <v>23</v>
      </c>
      <c r="B276">
        <v>275</v>
      </c>
      <c r="C276" s="25">
        <v>0</v>
      </c>
      <c r="D276" s="25">
        <v>192</v>
      </c>
      <c r="E276" s="25">
        <v>2</v>
      </c>
      <c r="F276">
        <v>-0.86976151285613679</v>
      </c>
      <c r="G276">
        <v>-0.67818461117860607</v>
      </c>
      <c r="H276">
        <v>-0.19157690167753072</v>
      </c>
      <c r="I276" t="s">
        <v>441</v>
      </c>
      <c r="J276" t="s">
        <v>32</v>
      </c>
      <c r="K276" t="s">
        <v>86</v>
      </c>
      <c r="L276" t="s">
        <v>258</v>
      </c>
      <c r="M276" s="26">
        <v>23</v>
      </c>
      <c r="N276" s="27">
        <v>12</v>
      </c>
      <c r="O276">
        <v>15.216666666666667</v>
      </c>
      <c r="P276">
        <v>6.166666666666667</v>
      </c>
      <c r="Q276">
        <v>1.25</v>
      </c>
      <c r="R276">
        <v>1.5833333333333333</v>
      </c>
      <c r="S276">
        <v>1</v>
      </c>
      <c r="T276">
        <v>0.58333333333333337</v>
      </c>
      <c r="U276">
        <v>0.16666666666666666</v>
      </c>
      <c r="V276">
        <v>0.38571428571428573</v>
      </c>
      <c r="W276">
        <v>5.833333333333333</v>
      </c>
      <c r="X276">
        <v>1</v>
      </c>
      <c r="Y276">
        <v>0.41666666666666669</v>
      </c>
      <c r="Z276">
        <v>1.25</v>
      </c>
      <c r="AA276">
        <v>-1.5069893720107024</v>
      </c>
      <c r="AB276">
        <v>-0.30320365232589913</v>
      </c>
      <c r="AC276">
        <v>-1.5369052803389285</v>
      </c>
      <c r="AD276">
        <v>-1.0557719960645469</v>
      </c>
      <c r="AE276">
        <v>-0.96720536240152466</v>
      </c>
      <c r="AF276">
        <v>-0.89442749097380514</v>
      </c>
      <c r="AG276">
        <v>-0.72238788543322752</v>
      </c>
      <c r="AH276">
        <v>0.17617256412244817</v>
      </c>
      <c r="AI276">
        <v>0.70705697481873075</v>
      </c>
    </row>
    <row r="277" spans="1:35" x14ac:dyDescent="0.2">
      <c r="A277">
        <v>23</v>
      </c>
      <c r="B277">
        <v>276</v>
      </c>
      <c r="C277" s="25">
        <v>102.1</v>
      </c>
      <c r="D277" s="25">
        <v>98</v>
      </c>
      <c r="E277" s="25">
        <v>30</v>
      </c>
      <c r="F277">
        <v>-0.87618447465027971</v>
      </c>
      <c r="G277">
        <v>-0.68084599776060406</v>
      </c>
      <c r="H277">
        <v>-0.19533847688967565</v>
      </c>
      <c r="I277" t="s">
        <v>421</v>
      </c>
      <c r="J277" t="s">
        <v>32</v>
      </c>
      <c r="K277" t="s">
        <v>119</v>
      </c>
      <c r="L277" t="s">
        <v>45</v>
      </c>
      <c r="M277" s="26">
        <v>30.3</v>
      </c>
      <c r="N277" s="27">
        <v>17</v>
      </c>
      <c r="O277">
        <v>15.290196078431373</v>
      </c>
      <c r="P277">
        <v>5.7058823529411766</v>
      </c>
      <c r="Q277">
        <v>0.58823529411764708</v>
      </c>
      <c r="R277">
        <v>4.2352941176470589</v>
      </c>
      <c r="S277">
        <v>0.47058823529411764</v>
      </c>
      <c r="T277">
        <v>0.41176470588235292</v>
      </c>
      <c r="U277">
        <v>0.47058823529411764</v>
      </c>
      <c r="V277">
        <v>0.4175824175824176</v>
      </c>
      <c r="W277">
        <v>5.3529411764705879</v>
      </c>
      <c r="X277">
        <v>0.84615384615384615</v>
      </c>
      <c r="Y277">
        <v>0.76470588235294112</v>
      </c>
      <c r="Z277">
        <v>1.5294117647058822</v>
      </c>
      <c r="AA277">
        <v>-1.5818338747372822</v>
      </c>
      <c r="AB277">
        <v>-0.93965747403432887</v>
      </c>
      <c r="AC277">
        <v>-0.59641358457454985</v>
      </c>
      <c r="AD277">
        <v>-1.298598900307576</v>
      </c>
      <c r="AE277">
        <v>-1.3597770891278298</v>
      </c>
      <c r="AF277">
        <v>-0.41438717925547974</v>
      </c>
      <c r="AG277">
        <v>-0.41908230608677965</v>
      </c>
      <c r="AH277">
        <v>5.7376779485087535E-2</v>
      </c>
      <c r="AI277">
        <v>0.42475964879330125</v>
      </c>
    </row>
    <row r="278" spans="1:35" x14ac:dyDescent="0.2">
      <c r="A278">
        <v>24</v>
      </c>
      <c r="B278">
        <v>277</v>
      </c>
      <c r="C278" s="25">
        <v>137</v>
      </c>
      <c r="D278" s="25">
        <v>202</v>
      </c>
      <c r="E278" s="25">
        <v>7</v>
      </c>
      <c r="F278">
        <v>-0.88140510876589162</v>
      </c>
      <c r="G278">
        <v>-0.54917212562003159</v>
      </c>
      <c r="H278">
        <v>-0.33223298314586003</v>
      </c>
      <c r="I278" t="s">
        <v>412</v>
      </c>
      <c r="J278" t="s">
        <v>32</v>
      </c>
      <c r="K278" t="s">
        <v>86</v>
      </c>
      <c r="L278" t="s">
        <v>259</v>
      </c>
      <c r="M278" s="26">
        <v>29.7</v>
      </c>
      <c r="N278" s="27">
        <v>16</v>
      </c>
      <c r="O278">
        <v>16.702083333333334</v>
      </c>
      <c r="P278">
        <v>7.0625</v>
      </c>
      <c r="Q278">
        <v>0</v>
      </c>
      <c r="R278">
        <v>5.4375</v>
      </c>
      <c r="S278">
        <v>2.25</v>
      </c>
      <c r="T278">
        <v>0.5625</v>
      </c>
      <c r="U278">
        <v>0.8125</v>
      </c>
      <c r="V278">
        <v>0.58227848101265822</v>
      </c>
      <c r="W278">
        <v>4.9375</v>
      </c>
      <c r="X278">
        <v>0.52500000000000002</v>
      </c>
      <c r="Y278">
        <v>2.5</v>
      </c>
      <c r="Z278">
        <v>1.5</v>
      </c>
      <c r="AA278">
        <v>-1.3614805116566331</v>
      </c>
      <c r="AB278">
        <v>-1.505394204441822</v>
      </c>
      <c r="AC278">
        <v>-0.17006314393459826</v>
      </c>
      <c r="AD278">
        <v>-0.48243069437961689</v>
      </c>
      <c r="AE278">
        <v>-1.0148747863611476</v>
      </c>
      <c r="AF278">
        <v>0.12565817142763633</v>
      </c>
      <c r="AG278">
        <v>0.77281147398498051</v>
      </c>
      <c r="AH278">
        <v>-1.7612505920150601</v>
      </c>
      <c r="AI278">
        <v>0.45447515679597794</v>
      </c>
    </row>
    <row r="279" spans="1:35" x14ac:dyDescent="0.2">
      <c r="A279">
        <v>24</v>
      </c>
      <c r="B279">
        <v>278</v>
      </c>
      <c r="C279" s="25">
        <v>139.30000000000001</v>
      </c>
      <c r="D279" s="25">
        <v>226</v>
      </c>
      <c r="E279" s="25">
        <v>6</v>
      </c>
      <c r="F279">
        <v>-0.88160151358511374</v>
      </c>
      <c r="G279">
        <v>-0.63856626744593159</v>
      </c>
      <c r="H279">
        <v>-0.24303524613918215</v>
      </c>
      <c r="I279" t="s">
        <v>404</v>
      </c>
      <c r="J279" t="s">
        <v>32</v>
      </c>
      <c r="K279" t="s">
        <v>106</v>
      </c>
      <c r="L279" t="s">
        <v>259</v>
      </c>
      <c r="M279" s="26">
        <v>20.3</v>
      </c>
      <c r="N279" s="27">
        <v>18</v>
      </c>
      <c r="O279">
        <v>19.825925925925926</v>
      </c>
      <c r="P279">
        <v>7.833333333333333</v>
      </c>
      <c r="Q279">
        <v>1.3333333333333333</v>
      </c>
      <c r="R279">
        <v>2.8888888888888888</v>
      </c>
      <c r="S279">
        <v>1.4444444444444444</v>
      </c>
      <c r="T279">
        <v>0.55555555555555558</v>
      </c>
      <c r="U279">
        <v>0.22222222222222221</v>
      </c>
      <c r="V279">
        <v>0.38461538461538464</v>
      </c>
      <c r="W279">
        <v>6.5</v>
      </c>
      <c r="X279">
        <v>0.6428571428571429</v>
      </c>
      <c r="Y279">
        <v>2.3333333333333335</v>
      </c>
      <c r="Z279">
        <v>0.72222222222222221</v>
      </c>
      <c r="AA279">
        <v>-1.2362752132124344</v>
      </c>
      <c r="AB279">
        <v>-0.22305761551817099</v>
      </c>
      <c r="AC279">
        <v>-1.0739028989983626</v>
      </c>
      <c r="AD279">
        <v>-0.8519173110210162</v>
      </c>
      <c r="AE279">
        <v>-1.0307645943476884</v>
      </c>
      <c r="AF279">
        <v>-0.80667818668120805</v>
      </c>
      <c r="AG279">
        <v>-0.81617106922879679</v>
      </c>
      <c r="AH279">
        <v>-0.94861477531691596</v>
      </c>
      <c r="AI279">
        <v>1.2402852573112089</v>
      </c>
    </row>
    <row r="280" spans="1:35" x14ac:dyDescent="0.2">
      <c r="A280">
        <v>24</v>
      </c>
      <c r="B280">
        <v>279</v>
      </c>
      <c r="C280" s="25">
        <v>136.30000000000001</v>
      </c>
      <c r="D280" s="25">
        <v>221</v>
      </c>
      <c r="E280" s="25">
        <v>5</v>
      </c>
      <c r="F280">
        <v>-0.88555312185535884</v>
      </c>
      <c r="G280">
        <v>-0.4846202076238928</v>
      </c>
      <c r="H280">
        <v>-0.40093291423146604</v>
      </c>
      <c r="I280" t="s">
        <v>402</v>
      </c>
      <c r="J280" t="s">
        <v>32</v>
      </c>
      <c r="K280" t="s">
        <v>53</v>
      </c>
      <c r="L280" t="s">
        <v>259</v>
      </c>
      <c r="M280" s="26">
        <v>27.8</v>
      </c>
      <c r="N280" s="27">
        <v>17</v>
      </c>
      <c r="O280">
        <v>19.075490196078434</v>
      </c>
      <c r="P280">
        <v>6.2941176470588234</v>
      </c>
      <c r="Q280">
        <v>0.88235294117647056</v>
      </c>
      <c r="R280">
        <v>4.1764705882352944</v>
      </c>
      <c r="S280">
        <v>0.82352941176470584</v>
      </c>
      <c r="T280">
        <v>0.35294117647058826</v>
      </c>
      <c r="U280">
        <v>0.47058823529411764</v>
      </c>
      <c r="V280">
        <v>0.59459459459459463</v>
      </c>
      <c r="W280">
        <v>4.3529411764705879</v>
      </c>
      <c r="X280">
        <v>0.5</v>
      </c>
      <c r="Y280">
        <v>0.47058823529411764</v>
      </c>
      <c r="Z280">
        <v>0.88235294117647056</v>
      </c>
      <c r="AA280">
        <v>-1.4862877010437756</v>
      </c>
      <c r="AB280">
        <v>-0.65678910883058239</v>
      </c>
      <c r="AC280">
        <v>-0.61727476821442506</v>
      </c>
      <c r="AD280">
        <v>-1.1367142974788897</v>
      </c>
      <c r="AE280">
        <v>-1.4943731097197055</v>
      </c>
      <c r="AF280">
        <v>-0.41438717925547974</v>
      </c>
      <c r="AG280">
        <v>0.75878915952028647</v>
      </c>
      <c r="AH280">
        <v>-0.39304568844465387</v>
      </c>
      <c r="AI280">
        <v>1.0785008248521908</v>
      </c>
    </row>
    <row r="281" spans="1:35" x14ac:dyDescent="0.2">
      <c r="A281">
        <v>24</v>
      </c>
      <c r="B281">
        <v>280</v>
      </c>
      <c r="C281" s="25">
        <v>0</v>
      </c>
      <c r="D281" s="25">
        <v>457</v>
      </c>
      <c r="E281" s="25">
        <v>0</v>
      </c>
      <c r="F281">
        <v>-0.88849061610600788</v>
      </c>
      <c r="G281">
        <v>-0.82362320357765073</v>
      </c>
      <c r="H281">
        <v>-6.4867412528357149E-2</v>
      </c>
      <c r="I281" t="s">
        <v>453</v>
      </c>
      <c r="J281" t="s">
        <v>32</v>
      </c>
      <c r="K281" t="s">
        <v>47</v>
      </c>
      <c r="L281" t="s">
        <v>258</v>
      </c>
      <c r="M281" s="26">
        <v>24.1</v>
      </c>
      <c r="N281" s="27">
        <v>9</v>
      </c>
      <c r="O281">
        <v>15.170370370370371</v>
      </c>
      <c r="P281">
        <v>4.7777777777777777</v>
      </c>
      <c r="Q281">
        <v>0.66666666666666663</v>
      </c>
      <c r="R281">
        <v>1.4444444444444444</v>
      </c>
      <c r="S281">
        <v>2.7777777777777777</v>
      </c>
      <c r="T281">
        <v>0.66666666666666663</v>
      </c>
      <c r="U281">
        <v>0</v>
      </c>
      <c r="V281">
        <v>0.26785714285714285</v>
      </c>
      <c r="W281">
        <v>6.2222222222222223</v>
      </c>
      <c r="X281">
        <v>0.875</v>
      </c>
      <c r="Y281">
        <v>0.88888888888888884</v>
      </c>
      <c r="Z281">
        <v>1.3333333333333333</v>
      </c>
      <c r="AA281">
        <v>-1.7325845043425923</v>
      </c>
      <c r="AB281">
        <v>-0.86422590997999649</v>
      </c>
      <c r="AC281">
        <v>-1.5861608528219671</v>
      </c>
      <c r="AD281">
        <v>-0.24035325589042428</v>
      </c>
      <c r="AE281">
        <v>-0.77652766656303396</v>
      </c>
      <c r="AF281">
        <v>-1.1576754038515964</v>
      </c>
      <c r="AG281">
        <v>-1.8160375549346144</v>
      </c>
      <c r="AH281">
        <v>0.13809328070755525</v>
      </c>
      <c r="AI281">
        <v>0.62286303547781319</v>
      </c>
    </row>
    <row r="282" spans="1:35" x14ac:dyDescent="0.2">
      <c r="A282">
        <v>24</v>
      </c>
      <c r="B282">
        <v>281</v>
      </c>
      <c r="C282" s="25">
        <v>142.69999999999999</v>
      </c>
      <c r="D282" s="25">
        <v>155</v>
      </c>
      <c r="E282" s="25">
        <v>15</v>
      </c>
      <c r="F282">
        <v>-0.89013113868928861</v>
      </c>
      <c r="G282">
        <v>-0.6025016561508032</v>
      </c>
      <c r="H282">
        <v>-0.28762948253848541</v>
      </c>
      <c r="I282" t="s">
        <v>424</v>
      </c>
      <c r="J282" t="s">
        <v>32</v>
      </c>
      <c r="K282" t="s">
        <v>86</v>
      </c>
      <c r="L282" t="s">
        <v>259</v>
      </c>
      <c r="M282" s="26">
        <v>25.7</v>
      </c>
      <c r="N282" s="27">
        <v>16</v>
      </c>
      <c r="O282">
        <v>21.864583333333332</v>
      </c>
      <c r="P282">
        <v>9.1875</v>
      </c>
      <c r="Q282">
        <v>0.9375</v>
      </c>
      <c r="R282">
        <v>3.5625</v>
      </c>
      <c r="S282">
        <v>1.0625</v>
      </c>
      <c r="T282">
        <v>0.375</v>
      </c>
      <c r="U282">
        <v>0.5625</v>
      </c>
      <c r="V282">
        <v>0.4375</v>
      </c>
      <c r="W282">
        <v>8</v>
      </c>
      <c r="X282">
        <v>0.60606060606060608</v>
      </c>
      <c r="Y282">
        <v>2.0625</v>
      </c>
      <c r="Z282">
        <v>0.75</v>
      </c>
      <c r="AA282">
        <v>-1.0163199591888417</v>
      </c>
      <c r="AB282">
        <v>-0.60375129035487984</v>
      </c>
      <c r="AC282">
        <v>-0.83501337245562368</v>
      </c>
      <c r="AD282">
        <v>-1.0271049309803002</v>
      </c>
      <c r="AE282">
        <v>-1.4438996019977521</v>
      </c>
      <c r="AF282">
        <v>-0.2692136978890507</v>
      </c>
      <c r="AG282">
        <v>-0.40381754539644493</v>
      </c>
      <c r="AH282">
        <v>-1.0356151179585726</v>
      </c>
      <c r="AI282">
        <v>1.2122206108642364</v>
      </c>
    </row>
    <row r="283" spans="1:35" x14ac:dyDescent="0.2">
      <c r="A283">
        <v>24</v>
      </c>
      <c r="B283">
        <v>282</v>
      </c>
      <c r="C283" s="25">
        <v>140.19999999999999</v>
      </c>
      <c r="D283" s="25">
        <v>235</v>
      </c>
      <c r="E283" s="25">
        <v>5</v>
      </c>
      <c r="F283">
        <v>-0.89395176954367517</v>
      </c>
      <c r="G283">
        <v>-0.78449772849276123</v>
      </c>
      <c r="H283">
        <v>-0.10945404105091394</v>
      </c>
      <c r="I283" t="s">
        <v>396</v>
      </c>
      <c r="J283" t="s">
        <v>32</v>
      </c>
      <c r="K283" t="s">
        <v>73</v>
      </c>
      <c r="L283" t="s">
        <v>258</v>
      </c>
      <c r="M283" s="26">
        <v>21.2</v>
      </c>
      <c r="N283" s="27">
        <v>16</v>
      </c>
      <c r="O283">
        <v>14.370833333333332</v>
      </c>
      <c r="P283">
        <v>6.4375</v>
      </c>
      <c r="Q283">
        <v>1.3125</v>
      </c>
      <c r="R283">
        <v>2.25</v>
      </c>
      <c r="S283">
        <v>2.25</v>
      </c>
      <c r="T283">
        <v>0.3125</v>
      </c>
      <c r="U283">
        <v>0.125</v>
      </c>
      <c r="V283">
        <v>0.32142857142857145</v>
      </c>
      <c r="W283">
        <v>7</v>
      </c>
      <c r="X283">
        <v>0.7142857142857143</v>
      </c>
      <c r="Y283">
        <v>0.875</v>
      </c>
      <c r="Z283">
        <v>1.25</v>
      </c>
      <c r="AA283">
        <v>-1.4629983212059836</v>
      </c>
      <c r="AB283">
        <v>-0.24309412472010297</v>
      </c>
      <c r="AC283">
        <v>-1.3004785324203414</v>
      </c>
      <c r="AD283">
        <v>-0.48243069437961689</v>
      </c>
      <c r="AE283">
        <v>-1.5869078738766202</v>
      </c>
      <c r="AF283">
        <v>-0.96023946919325298</v>
      </c>
      <c r="AG283">
        <v>-1.5098741444478563</v>
      </c>
      <c r="AH283">
        <v>-0.22151337100980864</v>
      </c>
      <c r="AI283">
        <v>0.70705697481873075</v>
      </c>
    </row>
    <row r="284" spans="1:35" x14ac:dyDescent="0.2">
      <c r="A284">
        <v>24</v>
      </c>
      <c r="B284">
        <v>283</v>
      </c>
      <c r="C284" s="25">
        <v>0</v>
      </c>
      <c r="D284" s="25">
        <v>318</v>
      </c>
      <c r="E284" s="25">
        <v>1</v>
      </c>
      <c r="F284">
        <v>-0.89617832141920517</v>
      </c>
      <c r="G284">
        <v>-0.59750340445290551</v>
      </c>
      <c r="H284">
        <v>-0.29867491696629966</v>
      </c>
      <c r="I284" t="s">
        <v>434</v>
      </c>
      <c r="J284" t="s">
        <v>32</v>
      </c>
      <c r="K284" t="s">
        <v>39</v>
      </c>
      <c r="L284" t="s">
        <v>258</v>
      </c>
      <c r="M284" s="26">
        <v>23.2</v>
      </c>
      <c r="N284" s="27">
        <v>17</v>
      </c>
      <c r="O284">
        <v>17.34901960784314</v>
      </c>
      <c r="P284">
        <v>7.5882352941176467</v>
      </c>
      <c r="Q284">
        <v>0.52941176470588236</v>
      </c>
      <c r="R284">
        <v>2.6470588235294117</v>
      </c>
      <c r="S284">
        <v>2.9411764705882355</v>
      </c>
      <c r="T284">
        <v>0.58823529411764708</v>
      </c>
      <c r="U284">
        <v>0</v>
      </c>
      <c r="V284">
        <v>0.47222222222222221</v>
      </c>
      <c r="W284">
        <v>6.3529411764705879</v>
      </c>
      <c r="X284">
        <v>0.66666666666666663</v>
      </c>
      <c r="Y284">
        <v>1.588235294117647</v>
      </c>
      <c r="Z284">
        <v>1.0588235294117647</v>
      </c>
      <c r="AA284">
        <v>-1.2760861189180619</v>
      </c>
      <c r="AB284">
        <v>-0.99623114707507809</v>
      </c>
      <c r="AC284">
        <v>-1.1596655428511833</v>
      </c>
      <c r="AD284">
        <v>-0.16540668050677318</v>
      </c>
      <c r="AE284">
        <v>-0.9559890273522017</v>
      </c>
      <c r="AF284">
        <v>-1.1576754038515964</v>
      </c>
      <c r="AG284">
        <v>-4.4901669778428556E-3</v>
      </c>
      <c r="AH284">
        <v>-0.5621943293795425</v>
      </c>
      <c r="AI284">
        <v>0.90020777683612996</v>
      </c>
    </row>
    <row r="285" spans="1:35" x14ac:dyDescent="0.2">
      <c r="A285">
        <v>24</v>
      </c>
      <c r="B285">
        <v>284</v>
      </c>
      <c r="C285" s="25">
        <v>117.5</v>
      </c>
      <c r="D285" s="25">
        <v>116</v>
      </c>
      <c r="E285" s="25">
        <v>38</v>
      </c>
      <c r="F285">
        <v>-0.90468714942811146</v>
      </c>
      <c r="G285">
        <v>-0.48141693880705527</v>
      </c>
      <c r="H285">
        <v>-0.42327021062105619</v>
      </c>
      <c r="I285" t="s">
        <v>452</v>
      </c>
      <c r="J285" t="s">
        <v>32</v>
      </c>
      <c r="K285" t="s">
        <v>39</v>
      </c>
      <c r="L285" t="s">
        <v>259</v>
      </c>
      <c r="M285" s="26">
        <v>28.4</v>
      </c>
      <c r="N285" s="27">
        <v>14</v>
      </c>
      <c r="O285">
        <v>25.273809523809518</v>
      </c>
      <c r="P285">
        <v>7.5</v>
      </c>
      <c r="Q285">
        <v>0.21428571428571427</v>
      </c>
      <c r="R285">
        <v>4.2857142857142856</v>
      </c>
      <c r="S285">
        <v>1.2857142857142858</v>
      </c>
      <c r="T285">
        <v>0.7857142857142857</v>
      </c>
      <c r="U285">
        <v>0.42857142857142855</v>
      </c>
      <c r="V285">
        <v>0.65671641791044777</v>
      </c>
      <c r="W285">
        <v>4.7857142857142856</v>
      </c>
      <c r="X285">
        <v>0.53846153846153844</v>
      </c>
      <c r="Y285">
        <v>1.8571428571428572</v>
      </c>
      <c r="Z285">
        <v>1.2142857142857142</v>
      </c>
      <c r="AA285">
        <v>-1.2904180449720879</v>
      </c>
      <c r="AB285">
        <v>-1.299304395507664</v>
      </c>
      <c r="AC285">
        <v>-0.57853257002608538</v>
      </c>
      <c r="AD285">
        <v>-0.92472255567941986</v>
      </c>
      <c r="AE285">
        <v>-0.50413095822233256</v>
      </c>
      <c r="AF285">
        <v>-0.4807521993087045</v>
      </c>
      <c r="AG285">
        <v>1.2569175050541588</v>
      </c>
      <c r="AH285">
        <v>-1.2549493222804862</v>
      </c>
      <c r="AI285">
        <v>0.74314009167912409</v>
      </c>
    </row>
    <row r="286" spans="1:35" x14ac:dyDescent="0.2">
      <c r="A286">
        <v>24</v>
      </c>
      <c r="B286">
        <v>285</v>
      </c>
      <c r="C286" s="25">
        <v>0</v>
      </c>
      <c r="D286" s="25">
        <v>362</v>
      </c>
      <c r="E286" s="25">
        <v>1</v>
      </c>
      <c r="F286">
        <v>-0.91383463969915357</v>
      </c>
      <c r="G286">
        <v>-0.70266833460421829</v>
      </c>
      <c r="H286">
        <v>-0.21116630509493528</v>
      </c>
      <c r="I286" t="s">
        <v>403</v>
      </c>
      <c r="J286" t="s">
        <v>32</v>
      </c>
      <c r="K286" t="s">
        <v>73</v>
      </c>
      <c r="L286" t="s">
        <v>258</v>
      </c>
      <c r="M286" s="26">
        <v>21.6</v>
      </c>
      <c r="N286" s="27">
        <v>17</v>
      </c>
      <c r="O286">
        <v>16.291176470588237</v>
      </c>
      <c r="P286">
        <v>8.3529411764705888</v>
      </c>
      <c r="Q286">
        <v>1.1764705882352942</v>
      </c>
      <c r="R286">
        <v>1.5294117647058822</v>
      </c>
      <c r="S286">
        <v>1.1176470588235294</v>
      </c>
      <c r="T286">
        <v>0.47058823529411764</v>
      </c>
      <c r="U286">
        <v>5.8823529411764705E-2</v>
      </c>
      <c r="V286">
        <v>0.3888888888888889</v>
      </c>
      <c r="W286">
        <v>7.4117647058823533</v>
      </c>
      <c r="X286">
        <v>0.8</v>
      </c>
      <c r="Y286">
        <v>1.7647058823529411</v>
      </c>
      <c r="Z286">
        <v>1</v>
      </c>
      <c r="AA286">
        <v>-1.1518760931165035</v>
      </c>
      <c r="AB286">
        <v>-0.37392074362683569</v>
      </c>
      <c r="AC286">
        <v>-1.556028032008814</v>
      </c>
      <c r="AD286">
        <v>-1.0018104617883181</v>
      </c>
      <c r="AE286">
        <v>-1.2251810685359537</v>
      </c>
      <c r="AF286">
        <v>-1.0647643757770819</v>
      </c>
      <c r="AG286">
        <v>-0.88681132638537408</v>
      </c>
      <c r="AH286">
        <v>-2.3261703040568526E-2</v>
      </c>
      <c r="AI286">
        <v>0.95963879284148357</v>
      </c>
    </row>
    <row r="287" spans="1:35" x14ac:dyDescent="0.2">
      <c r="A287">
        <v>24</v>
      </c>
      <c r="B287">
        <v>286</v>
      </c>
      <c r="C287" s="25">
        <v>0</v>
      </c>
      <c r="D287" s="25">
        <v>309</v>
      </c>
      <c r="E287" s="25">
        <v>0</v>
      </c>
      <c r="F287">
        <v>-0.91540976932794005</v>
      </c>
      <c r="G287">
        <v>-0.67259087375202875</v>
      </c>
      <c r="H287">
        <v>-0.2428188955759113</v>
      </c>
      <c r="I287" t="s">
        <v>216</v>
      </c>
      <c r="J287" t="s">
        <v>32</v>
      </c>
      <c r="K287" t="s">
        <v>57</v>
      </c>
      <c r="L287" t="s">
        <v>258</v>
      </c>
      <c r="M287" s="26">
        <v>27</v>
      </c>
      <c r="N287" s="27">
        <v>6</v>
      </c>
      <c r="O287">
        <v>17.491666666666664</v>
      </c>
      <c r="P287">
        <v>6.333333333333333</v>
      </c>
      <c r="Q287">
        <v>0.66666666666666663</v>
      </c>
      <c r="R287">
        <v>1.8333333333333333</v>
      </c>
      <c r="S287">
        <v>3.3333333333333335</v>
      </c>
      <c r="T287">
        <v>0.33333333333333331</v>
      </c>
      <c r="U287">
        <v>0.16666666666666666</v>
      </c>
      <c r="V287">
        <v>0.34146341463414637</v>
      </c>
      <c r="W287">
        <v>6.833333333333333</v>
      </c>
      <c r="X287">
        <v>0.75</v>
      </c>
      <c r="Y287">
        <v>1.3333333333333333</v>
      </c>
      <c r="Z287">
        <v>0.33333333333333331</v>
      </c>
      <c r="AA287">
        <v>-1.4799179561308753</v>
      </c>
      <c r="AB287">
        <v>-0.86422590997999649</v>
      </c>
      <c r="AC287">
        <v>-1.4482452498694582</v>
      </c>
      <c r="AD287">
        <v>1.4465100413989131E-2</v>
      </c>
      <c r="AE287">
        <v>-1.5392384499169978</v>
      </c>
      <c r="AF287">
        <v>-0.89442749097380514</v>
      </c>
      <c r="AG287">
        <v>-1.2786397860415029</v>
      </c>
      <c r="AH287">
        <v>-0.19627842883843591</v>
      </c>
      <c r="AI287">
        <v>1.6331903075688243</v>
      </c>
    </row>
    <row r="288" spans="1:35" x14ac:dyDescent="0.2">
      <c r="A288">
        <v>24</v>
      </c>
      <c r="B288">
        <v>287</v>
      </c>
      <c r="C288" s="25">
        <v>143.80000000000001</v>
      </c>
      <c r="D288" s="25">
        <v>190</v>
      </c>
      <c r="E288" s="25">
        <v>4</v>
      </c>
      <c r="F288">
        <v>-0.91987589564133232</v>
      </c>
      <c r="G288">
        <v>-0.6168027142251622</v>
      </c>
      <c r="H288">
        <v>-0.30307318141617012</v>
      </c>
      <c r="I288" t="s">
        <v>430</v>
      </c>
      <c r="J288" t="s">
        <v>32</v>
      </c>
      <c r="K288" t="s">
        <v>86</v>
      </c>
      <c r="L288" t="s">
        <v>258</v>
      </c>
      <c r="M288" s="26">
        <v>24.4</v>
      </c>
      <c r="N288" s="27">
        <v>16</v>
      </c>
      <c r="O288">
        <v>17.335416666666667</v>
      </c>
      <c r="P288">
        <v>7.0625</v>
      </c>
      <c r="Q288">
        <v>0.4375</v>
      </c>
      <c r="R288">
        <v>1.875</v>
      </c>
      <c r="S288">
        <v>3.5</v>
      </c>
      <c r="T288">
        <v>0.375</v>
      </c>
      <c r="U288">
        <v>0.1875</v>
      </c>
      <c r="V288">
        <v>0.42592592592592593</v>
      </c>
      <c r="W288">
        <v>6.75</v>
      </c>
      <c r="X288">
        <v>0.7</v>
      </c>
      <c r="Y288">
        <v>1.25</v>
      </c>
      <c r="Z288">
        <v>0.625</v>
      </c>
      <c r="AA288">
        <v>-1.3614805116566331</v>
      </c>
      <c r="AB288">
        <v>-1.0846275112012491</v>
      </c>
      <c r="AC288">
        <v>-1.4334685781245466</v>
      </c>
      <c r="AD288">
        <v>9.0910607305313057E-2</v>
      </c>
      <c r="AE288">
        <v>-1.4438996019977521</v>
      </c>
      <c r="AF288">
        <v>-0.86152150186408116</v>
      </c>
      <c r="AG288">
        <v>-0.45060467841274632</v>
      </c>
      <c r="AH288">
        <v>-0.34504417195037757</v>
      </c>
      <c r="AI288">
        <v>1.3385115198756128</v>
      </c>
    </row>
    <row r="289" spans="1:35" x14ac:dyDescent="0.2">
      <c r="A289">
        <v>24</v>
      </c>
      <c r="B289">
        <v>288</v>
      </c>
      <c r="C289" s="25">
        <v>0</v>
      </c>
      <c r="D289" s="25">
        <v>272</v>
      </c>
      <c r="E289" s="25">
        <v>1</v>
      </c>
      <c r="F289">
        <v>-0.92861767439542864</v>
      </c>
      <c r="G289">
        <v>-0.59407393307346334</v>
      </c>
      <c r="H289">
        <v>-0.33454374132196529</v>
      </c>
      <c r="I289" t="s">
        <v>370</v>
      </c>
      <c r="J289" t="s">
        <v>32</v>
      </c>
      <c r="K289" t="s">
        <v>113</v>
      </c>
      <c r="L289" t="s">
        <v>259</v>
      </c>
      <c r="M289" s="26">
        <v>24.1</v>
      </c>
      <c r="N289" s="27">
        <v>19</v>
      </c>
      <c r="O289">
        <v>17.320175438596493</v>
      </c>
      <c r="P289">
        <v>4.0526315789473681</v>
      </c>
      <c r="Q289">
        <v>0.73684210526315785</v>
      </c>
      <c r="R289">
        <v>6.3157894736842106</v>
      </c>
      <c r="S289">
        <v>1.1578947368421053</v>
      </c>
      <c r="T289">
        <v>0.15789473684210525</v>
      </c>
      <c r="U289">
        <v>0.26315789473684209</v>
      </c>
      <c r="V289">
        <v>0.46774193548387094</v>
      </c>
      <c r="W289">
        <v>3.263157894736842</v>
      </c>
      <c r="X289">
        <v>0.55555555555555558</v>
      </c>
      <c r="Y289">
        <v>0.47368421052631576</v>
      </c>
      <c r="Z289">
        <v>0.78947368421052633</v>
      </c>
      <c r="AA289">
        <v>-1.8503689102758738</v>
      </c>
      <c r="AB289">
        <v>-0.79673451056296229</v>
      </c>
      <c r="AC289">
        <v>0.14141354205682946</v>
      </c>
      <c r="AD289">
        <v>-0.98334993690434513</v>
      </c>
      <c r="AE289">
        <v>-1.9406651779980311</v>
      </c>
      <c r="AF289">
        <v>-0.74202080457087327</v>
      </c>
      <c r="AG289">
        <v>-1.8680948069602951E-2</v>
      </c>
      <c r="AH289">
        <v>-0.32859792251274483</v>
      </c>
      <c r="AI289">
        <v>1.1723392711764333</v>
      </c>
    </row>
    <row r="290" spans="1:35" x14ac:dyDescent="0.2">
      <c r="A290">
        <v>25</v>
      </c>
      <c r="B290">
        <v>289</v>
      </c>
      <c r="C290" s="25">
        <v>0</v>
      </c>
      <c r="D290" s="25">
        <v>303</v>
      </c>
      <c r="E290" s="25">
        <v>1</v>
      </c>
      <c r="F290">
        <v>-0.93380867510002941</v>
      </c>
      <c r="G290">
        <v>-0.65605499768384445</v>
      </c>
      <c r="H290">
        <v>-0.27775367741618495</v>
      </c>
      <c r="I290" t="s">
        <v>454</v>
      </c>
      <c r="J290" t="s">
        <v>32</v>
      </c>
      <c r="K290" t="s">
        <v>33</v>
      </c>
      <c r="L290" t="s">
        <v>258</v>
      </c>
      <c r="M290" s="26">
        <v>27.3</v>
      </c>
      <c r="N290" s="27">
        <v>18</v>
      </c>
      <c r="O290">
        <v>23.503703703703703</v>
      </c>
      <c r="P290">
        <v>7.5555555555555554</v>
      </c>
      <c r="Q290">
        <v>1.1111111111111112</v>
      </c>
      <c r="R290">
        <v>2.4444444444444446</v>
      </c>
      <c r="S290">
        <v>1.2222222222222223</v>
      </c>
      <c r="T290">
        <v>0.44444444444444442</v>
      </c>
      <c r="U290">
        <v>0.1111111111111111</v>
      </c>
      <c r="V290">
        <v>0.4</v>
      </c>
      <c r="W290">
        <v>6.9444444444444446</v>
      </c>
      <c r="X290">
        <v>0.69565217391304346</v>
      </c>
      <c r="Y290">
        <v>1.2777777777777777</v>
      </c>
      <c r="Z290">
        <v>0.61111111111111116</v>
      </c>
      <c r="AA290">
        <v>-1.2813942396788123</v>
      </c>
      <c r="AB290">
        <v>-0.43678038033877942</v>
      </c>
      <c r="AC290">
        <v>-1.231520730944087</v>
      </c>
      <c r="AD290">
        <v>-0.95384465354278147</v>
      </c>
      <c r="AE290">
        <v>-1.285001522132343</v>
      </c>
      <c r="AF290">
        <v>-0.98217679526640234</v>
      </c>
      <c r="AG290">
        <v>-0.72037809655349216</v>
      </c>
      <c r="AH290">
        <v>-0.36594240379700183</v>
      </c>
      <c r="AI290">
        <v>1.352543843099099</v>
      </c>
    </row>
    <row r="291" spans="1:35" x14ac:dyDescent="0.2">
      <c r="A291">
        <v>25</v>
      </c>
      <c r="B291">
        <v>290</v>
      </c>
      <c r="C291" s="25">
        <v>131.1</v>
      </c>
      <c r="D291" s="25">
        <v>307</v>
      </c>
      <c r="E291" s="25">
        <v>1</v>
      </c>
      <c r="F291">
        <v>-0.93516884671326461</v>
      </c>
      <c r="G291">
        <v>-0.58632628525290509</v>
      </c>
      <c r="H291">
        <v>-0.34884256146035952</v>
      </c>
      <c r="I291" t="s">
        <v>462</v>
      </c>
      <c r="J291" t="s">
        <v>32</v>
      </c>
      <c r="K291" t="s">
        <v>57</v>
      </c>
      <c r="L291" t="s">
        <v>259</v>
      </c>
      <c r="M291" s="26">
        <v>31.4</v>
      </c>
      <c r="N291" s="27">
        <v>18</v>
      </c>
      <c r="O291">
        <v>18.944444444444446</v>
      </c>
      <c r="P291">
        <v>6.166666666666667</v>
      </c>
      <c r="Q291">
        <v>1.1666666666666667</v>
      </c>
      <c r="R291">
        <v>3.4444444444444446</v>
      </c>
      <c r="S291">
        <v>0.66666666666666663</v>
      </c>
      <c r="T291">
        <v>0.27777777777777779</v>
      </c>
      <c r="U291">
        <v>0.1111111111111111</v>
      </c>
      <c r="V291">
        <v>0.43157894736842106</v>
      </c>
      <c r="W291">
        <v>5.2777777777777777</v>
      </c>
      <c r="X291">
        <v>0.88888888888888884</v>
      </c>
      <c r="Y291">
        <v>0.5</v>
      </c>
      <c r="Z291">
        <v>0.3888888888888889</v>
      </c>
      <c r="AA291">
        <v>-1.5069893720107024</v>
      </c>
      <c r="AB291">
        <v>-0.38334968913362721</v>
      </c>
      <c r="AC291">
        <v>-0.87688060906620668</v>
      </c>
      <c r="AD291">
        <v>-1.2086630098471949</v>
      </c>
      <c r="AE291">
        <v>-1.6663569138093248</v>
      </c>
      <c r="AF291">
        <v>-0.98217679526640234</v>
      </c>
      <c r="AG291">
        <v>-0.30781565495817365</v>
      </c>
      <c r="AH291">
        <v>7.8234462140605671E-2</v>
      </c>
      <c r="AI291">
        <v>1.5770610146748794</v>
      </c>
    </row>
    <row r="292" spans="1:35" x14ac:dyDescent="0.2">
      <c r="A292">
        <v>25</v>
      </c>
      <c r="B292">
        <v>291</v>
      </c>
      <c r="C292" s="25">
        <v>125.4</v>
      </c>
      <c r="D292" s="25">
        <v>124</v>
      </c>
      <c r="E292" s="25">
        <v>25</v>
      </c>
      <c r="F292">
        <v>-0.94387125808173378</v>
      </c>
      <c r="G292">
        <v>-0.6750106414424375</v>
      </c>
      <c r="H292">
        <v>-0.26886061663929628</v>
      </c>
      <c r="I292" t="s">
        <v>438</v>
      </c>
      <c r="J292" t="s">
        <v>32</v>
      </c>
      <c r="K292" t="s">
        <v>51</v>
      </c>
      <c r="L292" t="s">
        <v>45</v>
      </c>
      <c r="M292" s="26">
        <v>26.5</v>
      </c>
      <c r="N292" s="27">
        <v>17</v>
      </c>
      <c r="O292">
        <v>16.081372549019612</v>
      </c>
      <c r="P292">
        <v>5.7647058823529411</v>
      </c>
      <c r="Q292">
        <v>0.23529411764705882</v>
      </c>
      <c r="R292">
        <v>4.2941176470588234</v>
      </c>
      <c r="S292">
        <v>0.94117647058823528</v>
      </c>
      <c r="T292">
        <v>0.29411764705882354</v>
      </c>
      <c r="U292">
        <v>0.94117647058823528</v>
      </c>
      <c r="V292">
        <v>0.42857142857142855</v>
      </c>
      <c r="W292">
        <v>4.9411764705882355</v>
      </c>
      <c r="X292">
        <v>0.6470588235294118</v>
      </c>
      <c r="Y292">
        <v>2</v>
      </c>
      <c r="Z292">
        <v>1.1176470588235294</v>
      </c>
      <c r="AA292">
        <v>-1.5722792573679316</v>
      </c>
      <c r="AB292">
        <v>-1.2790995122788247</v>
      </c>
      <c r="AC292">
        <v>-0.57555240093467464</v>
      </c>
      <c r="AD292">
        <v>-1.0827527632026612</v>
      </c>
      <c r="AE292">
        <v>-1.6289691303115814</v>
      </c>
      <c r="AF292">
        <v>0.32890104534063697</v>
      </c>
      <c r="AG292">
        <v>-0.308773727240577</v>
      </c>
      <c r="AH292">
        <v>-0.79734678781709967</v>
      </c>
      <c r="AI292">
        <v>0.84077676083077635</v>
      </c>
    </row>
    <row r="293" spans="1:35" x14ac:dyDescent="0.2">
      <c r="A293">
        <v>25</v>
      </c>
      <c r="B293">
        <v>292</v>
      </c>
      <c r="C293" s="25">
        <v>0</v>
      </c>
      <c r="D293" s="25">
        <v>266</v>
      </c>
      <c r="E293" s="25">
        <v>0</v>
      </c>
      <c r="F293">
        <v>-0.94689267914319608</v>
      </c>
      <c r="G293">
        <v>-0.64773168800528502</v>
      </c>
      <c r="H293">
        <v>-0.29916099113791106</v>
      </c>
      <c r="I293" t="s">
        <v>437</v>
      </c>
      <c r="J293" t="s">
        <v>32</v>
      </c>
      <c r="K293" t="s">
        <v>51</v>
      </c>
      <c r="L293" t="s">
        <v>258</v>
      </c>
      <c r="M293" s="26">
        <v>27.7</v>
      </c>
      <c r="N293" s="27">
        <v>8</v>
      </c>
      <c r="O293">
        <v>19.318749999999998</v>
      </c>
      <c r="P293">
        <v>5.875</v>
      </c>
      <c r="Q293">
        <v>0.75</v>
      </c>
      <c r="R293">
        <v>3</v>
      </c>
      <c r="S293">
        <v>0.875</v>
      </c>
      <c r="T293">
        <v>0.5</v>
      </c>
      <c r="U293">
        <v>0.25</v>
      </c>
      <c r="V293">
        <v>0.39130434782608697</v>
      </c>
      <c r="W293">
        <v>5.75</v>
      </c>
      <c r="X293">
        <v>0.7142857142857143</v>
      </c>
      <c r="Y293">
        <v>0.875</v>
      </c>
      <c r="Z293">
        <v>0.5</v>
      </c>
      <c r="AA293">
        <v>-1.5543643498003992</v>
      </c>
      <c r="AB293">
        <v>-0.78407987317226824</v>
      </c>
      <c r="AC293">
        <v>-1.0344984410119313</v>
      </c>
      <c r="AD293">
        <v>-1.1131061262330397</v>
      </c>
      <c r="AE293">
        <v>-1.1578830582400157</v>
      </c>
      <c r="AF293">
        <v>-0.76280353453490946</v>
      </c>
      <c r="AG293">
        <v>-0.66613886693218249</v>
      </c>
      <c r="AH293">
        <v>-0.22151337100980864</v>
      </c>
      <c r="AI293">
        <v>1.4648024288869892</v>
      </c>
    </row>
    <row r="294" spans="1:35" x14ac:dyDescent="0.2">
      <c r="A294">
        <v>25</v>
      </c>
      <c r="B294">
        <v>293</v>
      </c>
      <c r="C294" s="25">
        <v>0</v>
      </c>
      <c r="D294" s="25">
        <v>339</v>
      </c>
      <c r="E294" s="25">
        <v>0</v>
      </c>
      <c r="F294">
        <v>-0.94730792051310808</v>
      </c>
      <c r="G294">
        <v>-0.68642987728493465</v>
      </c>
      <c r="H294">
        <v>-0.26087804322817343</v>
      </c>
      <c r="I294" t="s">
        <v>457</v>
      </c>
      <c r="J294" t="s">
        <v>32</v>
      </c>
      <c r="K294" t="s">
        <v>106</v>
      </c>
      <c r="L294" t="s">
        <v>258</v>
      </c>
      <c r="M294" s="26">
        <v>23.9</v>
      </c>
      <c r="N294" s="27">
        <v>9</v>
      </c>
      <c r="O294">
        <v>13.78148148148148</v>
      </c>
      <c r="P294">
        <v>7.4444444444444446</v>
      </c>
      <c r="Q294">
        <v>1.1111111111111112</v>
      </c>
      <c r="R294">
        <v>1.5555555555555556</v>
      </c>
      <c r="S294">
        <v>1.4444444444444444</v>
      </c>
      <c r="T294">
        <v>0.22222222222222221</v>
      </c>
      <c r="U294">
        <v>0.33333333333333331</v>
      </c>
      <c r="V294">
        <v>0.5</v>
      </c>
      <c r="W294">
        <v>4.2222222222222223</v>
      </c>
      <c r="X294">
        <v>0.79166666666666663</v>
      </c>
      <c r="Y294">
        <v>2.6666666666666665</v>
      </c>
      <c r="Z294">
        <v>1.6666666666666667</v>
      </c>
      <c r="AA294">
        <v>-1.2994418502653635</v>
      </c>
      <c r="AB294">
        <v>-0.43678038033877942</v>
      </c>
      <c r="AC294">
        <v>-1.5467563948355361</v>
      </c>
      <c r="AD294">
        <v>-0.8519173110210162</v>
      </c>
      <c r="AE294">
        <v>-1.7934753777016521</v>
      </c>
      <c r="AF294">
        <v>-0.63117957809601377</v>
      </c>
      <c r="AG294">
        <v>0.16719926991320186</v>
      </c>
      <c r="AH294">
        <v>-7.1604551333395855E-2</v>
      </c>
      <c r="AI294">
        <v>0.2860872781141427</v>
      </c>
    </row>
    <row r="295" spans="1:35" x14ac:dyDescent="0.2">
      <c r="A295">
        <v>25</v>
      </c>
      <c r="B295">
        <v>294</v>
      </c>
      <c r="C295" s="25">
        <v>0</v>
      </c>
      <c r="D295" s="25">
        <v>727</v>
      </c>
      <c r="E295" s="25">
        <v>0</v>
      </c>
      <c r="F295">
        <v>-0.94853754911110333</v>
      </c>
      <c r="G295">
        <v>-0.72154365208422866</v>
      </c>
      <c r="H295">
        <v>-0.22699389702687467</v>
      </c>
      <c r="I295" t="s">
        <v>433</v>
      </c>
      <c r="J295" t="s">
        <v>32</v>
      </c>
      <c r="K295" t="s">
        <v>152</v>
      </c>
      <c r="L295" t="s">
        <v>258</v>
      </c>
      <c r="M295" s="26">
        <v>24.7</v>
      </c>
      <c r="N295" s="27">
        <v>17</v>
      </c>
      <c r="O295">
        <v>15.977450980392158</v>
      </c>
      <c r="P295">
        <v>5.2941176470588234</v>
      </c>
      <c r="Q295">
        <v>0.76470588235294112</v>
      </c>
      <c r="R295">
        <v>2</v>
      </c>
      <c r="S295">
        <v>1.588235294117647</v>
      </c>
      <c r="T295">
        <v>0.35294117647058826</v>
      </c>
      <c r="U295">
        <v>0.23529411764705882</v>
      </c>
      <c r="V295">
        <v>0.37362637362637363</v>
      </c>
      <c r="W295">
        <v>5.3529411764705879</v>
      </c>
      <c r="X295">
        <v>1</v>
      </c>
      <c r="Y295">
        <v>0.52941176470588236</v>
      </c>
      <c r="Z295">
        <v>1.0588235294117647</v>
      </c>
      <c r="AA295">
        <v>-1.6487161963227366</v>
      </c>
      <c r="AB295">
        <v>-0.76993645491208096</v>
      </c>
      <c r="AC295">
        <v>-1.3891385628898116</v>
      </c>
      <c r="AD295">
        <v>-0.78596432468340338</v>
      </c>
      <c r="AE295">
        <v>-1.4943731097197055</v>
      </c>
      <c r="AF295">
        <v>-0.78603129155353813</v>
      </c>
      <c r="AG295">
        <v>-0.75433780181646459</v>
      </c>
      <c r="AH295">
        <v>0.23439709630355315</v>
      </c>
      <c r="AI295">
        <v>0.90020777683612996</v>
      </c>
    </row>
    <row r="296" spans="1:35" x14ac:dyDescent="0.2">
      <c r="A296">
        <v>25</v>
      </c>
      <c r="B296">
        <v>295</v>
      </c>
      <c r="C296" s="25">
        <v>0</v>
      </c>
      <c r="D296" s="25">
        <v>498</v>
      </c>
      <c r="E296" s="25">
        <v>0</v>
      </c>
      <c r="F296">
        <v>-0.95108965879337737</v>
      </c>
      <c r="G296">
        <v>-0.67803508888758168</v>
      </c>
      <c r="H296">
        <v>-0.27305456990579569</v>
      </c>
      <c r="I296" t="s">
        <v>529</v>
      </c>
      <c r="J296" t="s">
        <v>227</v>
      </c>
      <c r="K296" t="s">
        <v>75</v>
      </c>
      <c r="L296" t="s">
        <v>258</v>
      </c>
      <c r="M296" s="26">
        <v>26.3</v>
      </c>
      <c r="N296" s="27">
        <v>3</v>
      </c>
      <c r="O296">
        <v>14.172222222222222</v>
      </c>
      <c r="P296">
        <v>4.666666666666667</v>
      </c>
      <c r="Q296">
        <v>0.66666666666666663</v>
      </c>
      <c r="R296">
        <v>2</v>
      </c>
      <c r="S296">
        <v>2.3333333333333335</v>
      </c>
      <c r="T296">
        <v>0.33333333333333331</v>
      </c>
      <c r="U296">
        <v>0.33333333333333331</v>
      </c>
      <c r="V296">
        <v>0.375</v>
      </c>
      <c r="W296">
        <v>5.333333333333333</v>
      </c>
      <c r="X296">
        <v>0</v>
      </c>
      <c r="Y296">
        <v>0</v>
      </c>
      <c r="Z296">
        <v>0.66666666666666663</v>
      </c>
      <c r="AA296">
        <v>-1.7506321149291435</v>
      </c>
      <c r="AB296">
        <v>-0.86422590997999649</v>
      </c>
      <c r="AC296">
        <v>-1.3891385628898116</v>
      </c>
      <c r="AD296">
        <v>-0.44420794093395483</v>
      </c>
      <c r="AE296">
        <v>-1.5392384499169978</v>
      </c>
      <c r="AF296">
        <v>-0.63117957809601377</v>
      </c>
      <c r="AG296">
        <v>-0.74110273863974829</v>
      </c>
      <c r="AH296">
        <v>-3.9005054807722372E-2</v>
      </c>
      <c r="AI296">
        <v>1.2964145502051538</v>
      </c>
    </row>
    <row r="297" spans="1:35" x14ac:dyDescent="0.2">
      <c r="A297">
        <v>25</v>
      </c>
      <c r="B297">
        <v>296</v>
      </c>
      <c r="C297" s="25">
        <v>0</v>
      </c>
      <c r="D297" s="25">
        <v>323</v>
      </c>
      <c r="E297" s="25">
        <v>0</v>
      </c>
      <c r="F297">
        <v>-0.95775988566868597</v>
      </c>
      <c r="G297">
        <v>-0.8180744097443815</v>
      </c>
      <c r="H297">
        <v>-0.13968547592430447</v>
      </c>
      <c r="I297" t="s">
        <v>427</v>
      </c>
      <c r="J297" t="s">
        <v>32</v>
      </c>
      <c r="K297" t="s">
        <v>55</v>
      </c>
      <c r="L297" t="s">
        <v>258</v>
      </c>
      <c r="M297" s="26">
        <v>29.1</v>
      </c>
      <c r="N297" s="27">
        <v>10</v>
      </c>
      <c r="O297">
        <v>12.371666666666666</v>
      </c>
      <c r="P297">
        <v>3</v>
      </c>
      <c r="Q297">
        <v>0.3</v>
      </c>
      <c r="R297">
        <v>0.9</v>
      </c>
      <c r="S297">
        <v>3</v>
      </c>
      <c r="T297">
        <v>0.8</v>
      </c>
      <c r="U297">
        <v>0.1</v>
      </c>
      <c r="V297">
        <v>0.21052631578947367</v>
      </c>
      <c r="W297">
        <v>3.8</v>
      </c>
      <c r="X297">
        <v>0.7857142857142857</v>
      </c>
      <c r="Y297">
        <v>1.4</v>
      </c>
      <c r="Z297">
        <v>1.2</v>
      </c>
      <c r="AA297">
        <v>-2.0213462737274113</v>
      </c>
      <c r="AB297">
        <v>-1.2168684719340006</v>
      </c>
      <c r="AC297">
        <v>-1.7792426969554795</v>
      </c>
      <c r="AD297">
        <v>-0.13842591336865892</v>
      </c>
      <c r="AE297">
        <v>-0.4714433532214482</v>
      </c>
      <c r="AF297">
        <v>-0.99972665612492173</v>
      </c>
      <c r="AG297">
        <v>-1.4159238264419143</v>
      </c>
      <c r="AH297">
        <v>-7.7265834348882359E-2</v>
      </c>
      <c r="AI297">
        <v>0.75757333842328134</v>
      </c>
    </row>
    <row r="298" spans="1:35" x14ac:dyDescent="0.2">
      <c r="A298">
        <v>25</v>
      </c>
      <c r="B298">
        <v>297</v>
      </c>
      <c r="C298" s="25">
        <v>0</v>
      </c>
      <c r="D298" s="25">
        <v>246</v>
      </c>
      <c r="E298" s="25">
        <v>1</v>
      </c>
      <c r="F298">
        <v>-0.95800659736687011</v>
      </c>
      <c r="G298">
        <v>-0.48139050671839001</v>
      </c>
      <c r="H298">
        <v>-0.4766160906484801</v>
      </c>
      <c r="I298" t="s">
        <v>461</v>
      </c>
      <c r="J298" t="s">
        <v>1698</v>
      </c>
      <c r="K298" t="s">
        <v>53</v>
      </c>
      <c r="L298" t="s">
        <v>259</v>
      </c>
      <c r="M298" s="26">
        <v>22.8</v>
      </c>
      <c r="N298" s="27">
        <v>4</v>
      </c>
      <c r="O298">
        <v>14.362499999999999</v>
      </c>
      <c r="P298">
        <v>7</v>
      </c>
      <c r="Q298">
        <v>0.25</v>
      </c>
      <c r="R298">
        <v>2</v>
      </c>
      <c r="S298">
        <v>0.5</v>
      </c>
      <c r="T298">
        <v>0.75</v>
      </c>
      <c r="U298">
        <v>0</v>
      </c>
      <c r="V298">
        <v>0.6</v>
      </c>
      <c r="W298">
        <v>5</v>
      </c>
      <c r="X298">
        <v>1</v>
      </c>
      <c r="Y298">
        <v>0.75</v>
      </c>
      <c r="Z298">
        <v>0.5</v>
      </c>
      <c r="AA298">
        <v>-1.3716322926115683</v>
      </c>
      <c r="AB298">
        <v>-1.2649560940186375</v>
      </c>
      <c r="AC298">
        <v>-1.3891385628898116</v>
      </c>
      <c r="AD298">
        <v>-1.2851085167385188</v>
      </c>
      <c r="AE298">
        <v>-0.58584997072454292</v>
      </c>
      <c r="AF298">
        <v>-1.1576754038515964</v>
      </c>
      <c r="AG298">
        <v>0.90872919221559167</v>
      </c>
      <c r="AH298">
        <v>0.34831465926658456</v>
      </c>
      <c r="AI298">
        <v>1.4648024288869892</v>
      </c>
    </row>
    <row r="299" spans="1:35" x14ac:dyDescent="0.2">
      <c r="A299">
        <v>25</v>
      </c>
      <c r="B299">
        <v>298</v>
      </c>
      <c r="C299" s="25">
        <v>0</v>
      </c>
      <c r="D299" s="25">
        <v>284</v>
      </c>
      <c r="E299" s="25">
        <v>0</v>
      </c>
      <c r="F299">
        <v>-0.96086377399846956</v>
      </c>
      <c r="G299">
        <v>-0.62952326944598314</v>
      </c>
      <c r="H299">
        <v>-0.33134050455248643</v>
      </c>
      <c r="I299" t="s">
        <v>468</v>
      </c>
      <c r="J299" t="s">
        <v>32</v>
      </c>
      <c r="K299" t="s">
        <v>88</v>
      </c>
      <c r="L299" t="s">
        <v>258</v>
      </c>
      <c r="M299" s="26">
        <v>25.7</v>
      </c>
      <c r="N299" s="27">
        <v>19</v>
      </c>
      <c r="O299">
        <v>17.124561403508768</v>
      </c>
      <c r="P299">
        <v>4.6315789473684212</v>
      </c>
      <c r="Q299">
        <v>0.94736842105263153</v>
      </c>
      <c r="R299">
        <v>1.7894736842105263</v>
      </c>
      <c r="S299">
        <v>1.8421052631578947</v>
      </c>
      <c r="T299">
        <v>0.57894736842105265</v>
      </c>
      <c r="U299">
        <v>5.2631578947368418E-2</v>
      </c>
      <c r="V299">
        <v>0.4</v>
      </c>
      <c r="W299">
        <v>3.6842105263157894</v>
      </c>
      <c r="X299">
        <v>0.73684210526315785</v>
      </c>
      <c r="Y299">
        <v>1</v>
      </c>
      <c r="Z299">
        <v>0.52631578947368418</v>
      </c>
      <c r="AA299">
        <v>-1.7563313603775279</v>
      </c>
      <c r="AB299">
        <v>-0.5942603123118595</v>
      </c>
      <c r="AC299">
        <v>-1.4637996411798915</v>
      </c>
      <c r="AD299">
        <v>-0.66952101387680452</v>
      </c>
      <c r="AE299">
        <v>-0.9772410306035505</v>
      </c>
      <c r="AF299">
        <v>-1.0745444839954517</v>
      </c>
      <c r="AG299">
        <v>-0.37787787611968071</v>
      </c>
      <c r="AH299">
        <v>-0.19034857564420207</v>
      </c>
      <c r="AI299">
        <v>1.4382148690951202</v>
      </c>
    </row>
    <row r="300" spans="1:35" x14ac:dyDescent="0.2">
      <c r="A300">
        <v>25</v>
      </c>
      <c r="B300">
        <v>299</v>
      </c>
      <c r="C300" s="25">
        <v>0</v>
      </c>
      <c r="D300" s="25">
        <v>297</v>
      </c>
      <c r="E300" s="25">
        <v>0</v>
      </c>
      <c r="F300">
        <v>-0.96216857084217988</v>
      </c>
      <c r="G300">
        <v>-0.70358185575491561</v>
      </c>
      <c r="H300">
        <v>-0.25858671508726427</v>
      </c>
      <c r="I300" t="s">
        <v>416</v>
      </c>
      <c r="J300" t="s">
        <v>32</v>
      </c>
      <c r="K300" t="s">
        <v>51</v>
      </c>
      <c r="L300" t="s">
        <v>258</v>
      </c>
      <c r="M300" s="26">
        <v>31.1</v>
      </c>
      <c r="N300" s="27">
        <v>10</v>
      </c>
      <c r="O300">
        <v>12.568333333333333</v>
      </c>
      <c r="P300">
        <v>4.8</v>
      </c>
      <c r="Q300">
        <v>0</v>
      </c>
      <c r="R300">
        <v>2.4</v>
      </c>
      <c r="S300">
        <v>1.9</v>
      </c>
      <c r="T300">
        <v>0.5</v>
      </c>
      <c r="U300">
        <v>0.4</v>
      </c>
      <c r="V300">
        <v>0.43181818181818182</v>
      </c>
      <c r="W300">
        <v>4.4000000000000004</v>
      </c>
      <c r="X300">
        <v>0.83333333333333337</v>
      </c>
      <c r="Y300">
        <v>1.2</v>
      </c>
      <c r="Z300">
        <v>1.3</v>
      </c>
      <c r="AA300">
        <v>-1.728974982225282</v>
      </c>
      <c r="AB300">
        <v>-1.505394204441822</v>
      </c>
      <c r="AC300">
        <v>-1.2472825141386594</v>
      </c>
      <c r="AD300">
        <v>-0.64296625885139724</v>
      </c>
      <c r="AE300">
        <v>-1.1578830582400157</v>
      </c>
      <c r="AF300">
        <v>-0.52588041294489718</v>
      </c>
      <c r="AG300">
        <v>-0.25359731711316152</v>
      </c>
      <c r="AH300">
        <v>7.3201434946813332E-2</v>
      </c>
      <c r="AI300">
        <v>0.65654061121418017</v>
      </c>
    </row>
    <row r="301" spans="1:35" x14ac:dyDescent="0.2">
      <c r="A301">
        <v>25</v>
      </c>
      <c r="B301">
        <v>300</v>
      </c>
      <c r="C301" s="25">
        <v>0</v>
      </c>
      <c r="D301" s="25">
        <v>301</v>
      </c>
      <c r="E301" s="25">
        <v>0</v>
      </c>
      <c r="F301">
        <v>-0.96724970778179242</v>
      </c>
      <c r="G301">
        <v>-0.56561393468228505</v>
      </c>
      <c r="H301">
        <v>-0.40163577309950738</v>
      </c>
      <c r="I301" t="s">
        <v>471</v>
      </c>
      <c r="J301" t="s">
        <v>32</v>
      </c>
      <c r="K301" t="s">
        <v>57</v>
      </c>
      <c r="L301" t="s">
        <v>259</v>
      </c>
      <c r="M301" s="26">
        <v>29.4</v>
      </c>
      <c r="N301" s="27">
        <v>18</v>
      </c>
      <c r="O301">
        <v>15.864814814814814</v>
      </c>
      <c r="P301">
        <v>6.666666666666667</v>
      </c>
      <c r="Q301">
        <v>0.72222222222222221</v>
      </c>
      <c r="R301">
        <v>3.3888888888888888</v>
      </c>
      <c r="S301">
        <v>0.66666666666666663</v>
      </c>
      <c r="T301">
        <v>0.44444444444444442</v>
      </c>
      <c r="U301">
        <v>0.22222222222222221</v>
      </c>
      <c r="V301">
        <v>0.52941176470588236</v>
      </c>
      <c r="W301">
        <v>4.7222222222222223</v>
      </c>
      <c r="X301">
        <v>0.70833333333333337</v>
      </c>
      <c r="Y301">
        <v>1.3333333333333333</v>
      </c>
      <c r="Z301">
        <v>0.66666666666666663</v>
      </c>
      <c r="AA301">
        <v>-1.425775124371222</v>
      </c>
      <c r="AB301">
        <v>-0.8107952187748444</v>
      </c>
      <c r="AC301">
        <v>-0.89658283805942229</v>
      </c>
      <c r="AD301">
        <v>-1.2086630098471949</v>
      </c>
      <c r="AE301">
        <v>-1.285001522132343</v>
      </c>
      <c r="AF301">
        <v>-0.80667818668120805</v>
      </c>
      <c r="AG301">
        <v>0.3838079921268282</v>
      </c>
      <c r="AH301">
        <v>-0.3372520546063123</v>
      </c>
      <c r="AI301">
        <v>1.2964145502051538</v>
      </c>
    </row>
    <row r="302" spans="1:35" x14ac:dyDescent="0.2">
      <c r="A302">
        <v>26</v>
      </c>
      <c r="B302">
        <v>301</v>
      </c>
      <c r="C302" s="25">
        <v>139.4</v>
      </c>
      <c r="D302" s="25">
        <v>205</v>
      </c>
      <c r="E302" s="25">
        <v>6</v>
      </c>
      <c r="F302">
        <v>-0.97033036648553117</v>
      </c>
      <c r="G302">
        <v>-0.83750727697879068</v>
      </c>
      <c r="H302">
        <v>-0.13282308950674049</v>
      </c>
      <c r="I302" t="s">
        <v>507</v>
      </c>
      <c r="J302" t="s">
        <v>32</v>
      </c>
      <c r="K302" t="s">
        <v>106</v>
      </c>
      <c r="L302" t="s">
        <v>258</v>
      </c>
      <c r="M302" s="26">
        <v>22</v>
      </c>
      <c r="N302" s="27">
        <v>11</v>
      </c>
      <c r="O302">
        <v>15.628787878787881</v>
      </c>
      <c r="P302">
        <v>5.2727272727272725</v>
      </c>
      <c r="Q302">
        <v>0.63636363636363635</v>
      </c>
      <c r="R302">
        <v>1.6363636363636365</v>
      </c>
      <c r="S302">
        <v>2.6363636363636362</v>
      </c>
      <c r="T302">
        <v>0.54545454545454541</v>
      </c>
      <c r="U302">
        <v>9.0909090909090912E-2</v>
      </c>
      <c r="V302">
        <v>0.33333333333333331</v>
      </c>
      <c r="W302">
        <v>6.2727272727272725</v>
      </c>
      <c r="X302">
        <v>0.625</v>
      </c>
      <c r="Y302">
        <v>0.72727272727272729</v>
      </c>
      <c r="Z302">
        <v>1.4545454545454546</v>
      </c>
      <c r="AA302">
        <v>-1.6521906026388642</v>
      </c>
      <c r="AB302">
        <v>-0.89336992336462495</v>
      </c>
      <c r="AC302">
        <v>-1.5180986072090406</v>
      </c>
      <c r="AD302">
        <v>-0.30521611022245676</v>
      </c>
      <c r="AE302">
        <v>-1.0538770423281116</v>
      </c>
      <c r="AF302">
        <v>-1.0140856331909829</v>
      </c>
      <c r="AG302">
        <v>-1.2456520511196036</v>
      </c>
      <c r="AH302">
        <v>-0.35547464644463683</v>
      </c>
      <c r="AI302">
        <v>0.5003991237092057</v>
      </c>
    </row>
    <row r="303" spans="1:35" x14ac:dyDescent="0.2">
      <c r="A303">
        <v>26</v>
      </c>
      <c r="B303">
        <v>302</v>
      </c>
      <c r="C303" s="25">
        <v>142.9</v>
      </c>
      <c r="D303" s="25">
        <v>159</v>
      </c>
      <c r="E303" s="25">
        <v>7</v>
      </c>
      <c r="F303">
        <v>-0.97899931285008635</v>
      </c>
      <c r="G303">
        <v>-0.69353261518949472</v>
      </c>
      <c r="H303">
        <v>-0.28546669766059163</v>
      </c>
      <c r="I303" t="s">
        <v>465</v>
      </c>
      <c r="J303" t="s">
        <v>1699</v>
      </c>
      <c r="K303" t="s">
        <v>55</v>
      </c>
      <c r="L303" t="s">
        <v>258</v>
      </c>
      <c r="M303" s="26">
        <v>29.6</v>
      </c>
      <c r="N303" s="27">
        <v>2</v>
      </c>
      <c r="O303">
        <v>17.883333333333333</v>
      </c>
      <c r="P303">
        <v>5</v>
      </c>
      <c r="Q303">
        <v>0.5</v>
      </c>
      <c r="R303">
        <v>2.5</v>
      </c>
      <c r="S303">
        <v>4</v>
      </c>
      <c r="T303">
        <v>0</v>
      </c>
      <c r="U303">
        <v>0</v>
      </c>
      <c r="V303">
        <v>0.36363636363636365</v>
      </c>
      <c r="W303">
        <v>5.5</v>
      </c>
      <c r="X303">
        <v>1</v>
      </c>
      <c r="Y303">
        <v>0.5</v>
      </c>
      <c r="Z303">
        <v>0.5</v>
      </c>
      <c r="AA303">
        <v>-1.6964892831694898</v>
      </c>
      <c r="AB303">
        <v>-1.024517983595453</v>
      </c>
      <c r="AC303">
        <v>-1.2118185019508714</v>
      </c>
      <c r="AD303">
        <v>0.32024712797928501</v>
      </c>
      <c r="AE303">
        <v>-2.3019492332709612</v>
      </c>
      <c r="AF303">
        <v>-1.1576754038515964</v>
      </c>
      <c r="AG303">
        <v>-0.85360077564183789</v>
      </c>
      <c r="AH303">
        <v>0.21920808790848226</v>
      </c>
      <c r="AI303">
        <v>1.4648024288869892</v>
      </c>
    </row>
    <row r="304" spans="1:35" x14ac:dyDescent="0.2">
      <c r="A304">
        <v>26</v>
      </c>
      <c r="B304">
        <v>303</v>
      </c>
      <c r="C304" s="25">
        <v>0</v>
      </c>
      <c r="D304" s="25">
        <v>452</v>
      </c>
      <c r="E304" s="25">
        <v>0</v>
      </c>
      <c r="F304">
        <v>-0.98766301606909856</v>
      </c>
      <c r="G304">
        <v>-0.86882996628991072</v>
      </c>
      <c r="H304">
        <v>-0.11883304977918785</v>
      </c>
      <c r="I304" t="s">
        <v>442</v>
      </c>
      <c r="J304" t="s">
        <v>32</v>
      </c>
      <c r="K304" t="s">
        <v>152</v>
      </c>
      <c r="L304" t="s">
        <v>258</v>
      </c>
      <c r="M304" s="26">
        <v>24.1</v>
      </c>
      <c r="N304" s="27">
        <v>7</v>
      </c>
      <c r="O304">
        <v>16.385714285714283</v>
      </c>
      <c r="P304">
        <v>6.1428571428571432</v>
      </c>
      <c r="Q304">
        <v>0.7142857142857143</v>
      </c>
      <c r="R304">
        <v>2.4285714285714284</v>
      </c>
      <c r="S304">
        <v>1.8571428571428572</v>
      </c>
      <c r="T304">
        <v>0.2857142857142857</v>
      </c>
      <c r="U304">
        <v>0</v>
      </c>
      <c r="V304">
        <v>0.30434782608695654</v>
      </c>
      <c r="W304">
        <v>6.5714285714285712</v>
      </c>
      <c r="X304">
        <v>0.83333333333333337</v>
      </c>
      <c r="Y304">
        <v>1.7142857142857142</v>
      </c>
      <c r="Z304">
        <v>1.2857142857142858</v>
      </c>
      <c r="AA304">
        <v>-1.5108567171363916</v>
      </c>
      <c r="AB304">
        <v>-0.81842817466129469</v>
      </c>
      <c r="AC304">
        <v>-1.2371499392278629</v>
      </c>
      <c r="AD304">
        <v>-0.66262367490916629</v>
      </c>
      <c r="AE304">
        <v>-1.6481971332532781</v>
      </c>
      <c r="AF304">
        <v>-1.1576754038515964</v>
      </c>
      <c r="AG304">
        <v>-1.576802442083844</v>
      </c>
      <c r="AH304">
        <v>0.12128993055590004</v>
      </c>
      <c r="AI304">
        <v>0.67097385795833742</v>
      </c>
    </row>
    <row r="305" spans="1:35" x14ac:dyDescent="0.2">
      <c r="A305">
        <v>26</v>
      </c>
      <c r="B305">
        <v>304</v>
      </c>
      <c r="C305" s="25">
        <v>145.80000000000001</v>
      </c>
      <c r="D305" s="25">
        <v>234</v>
      </c>
      <c r="E305" s="25">
        <v>2</v>
      </c>
      <c r="F305">
        <v>-0.99759938829640837</v>
      </c>
      <c r="G305">
        <v>-0.57489158643429472</v>
      </c>
      <c r="H305">
        <v>-0.42270780186211365</v>
      </c>
      <c r="I305" t="s">
        <v>467</v>
      </c>
      <c r="J305" t="s">
        <v>32</v>
      </c>
      <c r="K305" t="s">
        <v>106</v>
      </c>
      <c r="L305" t="s">
        <v>259</v>
      </c>
      <c r="M305" s="26">
        <v>34.4</v>
      </c>
      <c r="N305" s="27">
        <v>16</v>
      </c>
      <c r="O305">
        <v>15.811458333333334</v>
      </c>
      <c r="P305">
        <v>5.625</v>
      </c>
      <c r="Q305">
        <v>6.25E-2</v>
      </c>
      <c r="R305">
        <v>4.5</v>
      </c>
      <c r="S305">
        <v>1.1875</v>
      </c>
      <c r="T305">
        <v>0.5</v>
      </c>
      <c r="U305">
        <v>6.25E-2</v>
      </c>
      <c r="V305">
        <v>0.55555555555555558</v>
      </c>
      <c r="W305">
        <v>4.5</v>
      </c>
      <c r="X305">
        <v>0.69230769230769229</v>
      </c>
      <c r="Y305">
        <v>0.8125</v>
      </c>
      <c r="Z305">
        <v>0.6875</v>
      </c>
      <c r="AA305">
        <v>-1.5949714736201392</v>
      </c>
      <c r="AB305">
        <v>-1.4452846768360259</v>
      </c>
      <c r="AC305">
        <v>-0.502538258195111</v>
      </c>
      <c r="AD305">
        <v>-0.96977080081180733</v>
      </c>
      <c r="AE305">
        <v>-1.1578830582400157</v>
      </c>
      <c r="AF305">
        <v>-1.0589574365224248</v>
      </c>
      <c r="AG305">
        <v>0.53380537479628143</v>
      </c>
      <c r="AH305">
        <v>-0.25379001384933425</v>
      </c>
      <c r="AI305">
        <v>1.2753660653699246</v>
      </c>
    </row>
    <row r="306" spans="1:35" x14ac:dyDescent="0.2">
      <c r="A306">
        <v>26</v>
      </c>
      <c r="B306">
        <v>305</v>
      </c>
      <c r="C306" s="25">
        <v>0</v>
      </c>
      <c r="D306" s="25">
        <v>312</v>
      </c>
      <c r="E306" s="25">
        <v>0</v>
      </c>
      <c r="F306">
        <v>-1.0053299518825616</v>
      </c>
      <c r="G306">
        <v>-0.74743031873316379</v>
      </c>
      <c r="H306">
        <v>-0.25789963314939779</v>
      </c>
      <c r="I306" t="s">
        <v>477</v>
      </c>
      <c r="J306" t="s">
        <v>32</v>
      </c>
      <c r="K306" t="s">
        <v>37</v>
      </c>
      <c r="L306" t="s">
        <v>259</v>
      </c>
      <c r="M306" s="26">
        <v>34.5</v>
      </c>
      <c r="N306" s="27">
        <v>15</v>
      </c>
      <c r="O306">
        <v>17.796666666666667</v>
      </c>
      <c r="P306">
        <v>3.7333333333333334</v>
      </c>
      <c r="Q306">
        <v>0.8666666666666667</v>
      </c>
      <c r="R306">
        <v>3.3333333333333335</v>
      </c>
      <c r="S306">
        <v>0.73333333333333328</v>
      </c>
      <c r="T306">
        <v>0.2</v>
      </c>
      <c r="U306">
        <v>0.4</v>
      </c>
      <c r="V306">
        <v>0.29310344827586204</v>
      </c>
      <c r="W306">
        <v>3.8666666666666667</v>
      </c>
      <c r="X306">
        <v>0.81818181818181823</v>
      </c>
      <c r="Y306">
        <v>0.73333333333333328</v>
      </c>
      <c r="Z306">
        <v>0.66666666666666663</v>
      </c>
      <c r="AA306">
        <v>-1.9022320438561735</v>
      </c>
      <c r="AB306">
        <v>-0.67187542164144876</v>
      </c>
      <c r="AC306">
        <v>-0.91628506705263779</v>
      </c>
      <c r="AD306">
        <v>-1.1780848070906651</v>
      </c>
      <c r="AE306">
        <v>-1.8443227632585832</v>
      </c>
      <c r="AF306">
        <v>-0.52588041294489718</v>
      </c>
      <c r="AG306">
        <v>-0.98597775562569701</v>
      </c>
      <c r="AH306">
        <v>1.3708526664741563E-3</v>
      </c>
      <c r="AI306">
        <v>1.2964145502051538</v>
      </c>
    </row>
    <row r="307" spans="1:35" x14ac:dyDescent="0.2">
      <c r="A307">
        <v>26</v>
      </c>
      <c r="B307">
        <v>306</v>
      </c>
      <c r="C307" s="25">
        <v>0</v>
      </c>
      <c r="D307" s="25">
        <v>713</v>
      </c>
      <c r="E307" s="25">
        <v>0</v>
      </c>
      <c r="F307">
        <v>-1.0099508454133179</v>
      </c>
      <c r="G307">
        <v>-0.68357852219896309</v>
      </c>
      <c r="H307">
        <v>-0.32637232321435483</v>
      </c>
      <c r="I307" t="s">
        <v>482</v>
      </c>
      <c r="J307" t="s">
        <v>32</v>
      </c>
      <c r="K307" t="s">
        <v>94</v>
      </c>
      <c r="L307" t="s">
        <v>259</v>
      </c>
      <c r="M307" s="26">
        <v>19.5</v>
      </c>
      <c r="N307" s="27">
        <v>17</v>
      </c>
      <c r="O307">
        <v>17.365686274509802</v>
      </c>
      <c r="P307">
        <v>4.6470588235294121</v>
      </c>
      <c r="Q307">
        <v>0.76470588235294112</v>
      </c>
      <c r="R307">
        <v>3.7647058823529411</v>
      </c>
      <c r="S307">
        <v>0.52941176470588236</v>
      </c>
      <c r="T307">
        <v>0.35294117647058826</v>
      </c>
      <c r="U307">
        <v>0.41176470588235292</v>
      </c>
      <c r="V307">
        <v>0.43283582089552236</v>
      </c>
      <c r="W307">
        <v>3.9411764705882355</v>
      </c>
      <c r="X307">
        <v>0.5714285714285714</v>
      </c>
      <c r="Y307">
        <v>0.82352941176470584</v>
      </c>
      <c r="Z307">
        <v>0.82352941176470584</v>
      </c>
      <c r="AA307">
        <v>-1.7538169873855936</v>
      </c>
      <c r="AB307">
        <v>-0.76993645491208096</v>
      </c>
      <c r="AC307">
        <v>-0.76330305369355234</v>
      </c>
      <c r="AD307">
        <v>-1.2716181331694616</v>
      </c>
      <c r="AE307">
        <v>-1.4943731097197055</v>
      </c>
      <c r="AF307">
        <v>-0.50729820732999431</v>
      </c>
      <c r="AG307">
        <v>-0.22048262275498634</v>
      </c>
      <c r="AH307">
        <v>-0.50930997168283632</v>
      </c>
      <c r="AI307">
        <v>1.1379318408575443</v>
      </c>
    </row>
    <row r="308" spans="1:35" x14ac:dyDescent="0.2">
      <c r="A308">
        <v>26</v>
      </c>
      <c r="B308">
        <v>307</v>
      </c>
      <c r="C308" s="25">
        <v>130.6</v>
      </c>
      <c r="D308" s="25">
        <v>268</v>
      </c>
      <c r="E308" s="25">
        <v>2</v>
      </c>
      <c r="F308">
        <v>-1.0110164339631715</v>
      </c>
      <c r="G308">
        <v>-0.72516739024905497</v>
      </c>
      <c r="H308">
        <v>-0.28584904371411657</v>
      </c>
      <c r="I308" t="s">
        <v>460</v>
      </c>
      <c r="J308" t="s">
        <v>32</v>
      </c>
      <c r="K308" t="s">
        <v>71</v>
      </c>
      <c r="L308" t="s">
        <v>258</v>
      </c>
      <c r="M308" s="26">
        <v>38.700000000000003</v>
      </c>
      <c r="N308" s="27">
        <v>15</v>
      </c>
      <c r="O308">
        <v>14.473333333333331</v>
      </c>
      <c r="P308">
        <v>5.8666666666666663</v>
      </c>
      <c r="Q308">
        <v>1.6</v>
      </c>
      <c r="R308">
        <v>1.4</v>
      </c>
      <c r="S308">
        <v>0.2</v>
      </c>
      <c r="T308">
        <v>0.26666666666666666</v>
      </c>
      <c r="U308">
        <v>0.26666666666666666</v>
      </c>
      <c r="V308">
        <v>0.38666666666666666</v>
      </c>
      <c r="W308">
        <v>5</v>
      </c>
      <c r="X308">
        <v>0.75</v>
      </c>
      <c r="Y308">
        <v>0.53333333333333333</v>
      </c>
      <c r="Z308">
        <v>0.8</v>
      </c>
      <c r="AA308">
        <v>-1.5557179205943907</v>
      </c>
      <c r="AB308">
        <v>3.3409702266559399E-2</v>
      </c>
      <c r="AC308">
        <v>-1.6019226360165399</v>
      </c>
      <c r="AD308">
        <v>-1.4227104291429018</v>
      </c>
      <c r="AE308">
        <v>-1.6917806065877905</v>
      </c>
      <c r="AF308">
        <v>-0.73647874324713036</v>
      </c>
      <c r="AG308">
        <v>-0.6110957217589793</v>
      </c>
      <c r="AH308">
        <v>-0.10191440442000778</v>
      </c>
      <c r="AI308">
        <v>1.1617042472596857</v>
      </c>
    </row>
    <row r="309" spans="1:35" x14ac:dyDescent="0.2">
      <c r="A309">
        <v>26</v>
      </c>
      <c r="B309">
        <v>308</v>
      </c>
      <c r="C309" s="25">
        <v>0</v>
      </c>
      <c r="D309" s="25">
        <v>376</v>
      </c>
      <c r="E309" s="25">
        <v>0</v>
      </c>
      <c r="F309">
        <v>-1.0146686229796276</v>
      </c>
      <c r="G309">
        <v>-0.71818963279386283</v>
      </c>
      <c r="H309">
        <v>-0.29647899018576473</v>
      </c>
      <c r="I309" t="s">
        <v>527</v>
      </c>
      <c r="J309" t="s">
        <v>32</v>
      </c>
      <c r="K309" t="s">
        <v>94</v>
      </c>
      <c r="L309" t="s">
        <v>259</v>
      </c>
      <c r="M309" s="26">
        <v>26.2</v>
      </c>
      <c r="N309" s="27">
        <v>10</v>
      </c>
      <c r="O309">
        <v>13.073333333333334</v>
      </c>
      <c r="P309">
        <v>5.9</v>
      </c>
      <c r="Q309">
        <v>0.8</v>
      </c>
      <c r="R309">
        <v>1.8</v>
      </c>
      <c r="S309">
        <v>0.5</v>
      </c>
      <c r="T309">
        <v>0.3</v>
      </c>
      <c r="U309">
        <v>0.3</v>
      </c>
      <c r="V309">
        <v>0.45238095238095238</v>
      </c>
      <c r="W309">
        <v>4.2</v>
      </c>
      <c r="X309">
        <v>0.8666666666666667</v>
      </c>
      <c r="Y309">
        <v>1.5</v>
      </c>
      <c r="Z309">
        <v>1.2</v>
      </c>
      <c r="AA309">
        <v>-1.5503036374184249</v>
      </c>
      <c r="AB309">
        <v>-0.73599225108763133</v>
      </c>
      <c r="AC309">
        <v>-1.4600665872653877</v>
      </c>
      <c r="AD309">
        <v>-1.2851085167385188</v>
      </c>
      <c r="AE309">
        <v>-1.6155095282523939</v>
      </c>
      <c r="AF309">
        <v>-0.68382916067157207</v>
      </c>
      <c r="AG309">
        <v>-0.11859967271065371</v>
      </c>
      <c r="AH309">
        <v>0.22812932057653612</v>
      </c>
      <c r="AI309">
        <v>0.75757333842328134</v>
      </c>
    </row>
    <row r="310" spans="1:35" x14ac:dyDescent="0.2">
      <c r="A310">
        <v>26</v>
      </c>
      <c r="B310">
        <v>309</v>
      </c>
      <c r="C310" s="25">
        <v>132.5</v>
      </c>
      <c r="D310" s="25">
        <v>228</v>
      </c>
      <c r="E310" s="25">
        <v>2</v>
      </c>
      <c r="F310">
        <v>-1.015900651475335</v>
      </c>
      <c r="G310">
        <v>-0.64817236328124905</v>
      </c>
      <c r="H310">
        <v>-0.36772828819408598</v>
      </c>
      <c r="I310" t="s">
        <v>470</v>
      </c>
      <c r="J310" t="s">
        <v>32</v>
      </c>
      <c r="K310" t="s">
        <v>39</v>
      </c>
      <c r="L310" t="s">
        <v>45</v>
      </c>
      <c r="M310" s="26">
        <v>31.3</v>
      </c>
      <c r="N310" s="27">
        <v>8</v>
      </c>
      <c r="O310">
        <v>13.008333333333333</v>
      </c>
      <c r="P310">
        <v>7.25</v>
      </c>
      <c r="Q310">
        <v>0</v>
      </c>
      <c r="R310">
        <v>4.625</v>
      </c>
      <c r="S310">
        <v>0.625</v>
      </c>
      <c r="T310">
        <v>0.25</v>
      </c>
      <c r="U310">
        <v>0.125</v>
      </c>
      <c r="V310">
        <v>0.51063829787234039</v>
      </c>
      <c r="W310">
        <v>5.875</v>
      </c>
      <c r="X310">
        <v>0.83333333333333337</v>
      </c>
      <c r="Y310">
        <v>1.5</v>
      </c>
      <c r="Z310">
        <v>1</v>
      </c>
      <c r="AA310">
        <v>-1.331025168791828</v>
      </c>
      <c r="AB310">
        <v>-1.505394204441822</v>
      </c>
      <c r="AC310">
        <v>-0.45820824296037593</v>
      </c>
      <c r="AD310">
        <v>-1.2277743865700257</v>
      </c>
      <c r="AE310">
        <v>-1.7299161457554886</v>
      </c>
      <c r="AF310">
        <v>-0.96023946919325298</v>
      </c>
      <c r="AG310">
        <v>0.31811449795461988</v>
      </c>
      <c r="AH310">
        <v>0.10125305738544725</v>
      </c>
      <c r="AI310">
        <v>0.95963879284148357</v>
      </c>
    </row>
    <row r="311" spans="1:35" x14ac:dyDescent="0.2">
      <c r="A311">
        <v>26</v>
      </c>
      <c r="B311">
        <v>310</v>
      </c>
      <c r="C311" s="25">
        <v>122.8</v>
      </c>
      <c r="D311" s="25">
        <v>290</v>
      </c>
      <c r="E311" s="25">
        <v>1</v>
      </c>
      <c r="F311">
        <v>-1.0236519658103991</v>
      </c>
      <c r="G311">
        <v>-0.75209538696553058</v>
      </c>
      <c r="H311">
        <v>-0.2715565788448685</v>
      </c>
      <c r="I311" t="s">
        <v>493</v>
      </c>
      <c r="J311" t="s">
        <v>32</v>
      </c>
      <c r="K311" t="s">
        <v>51</v>
      </c>
      <c r="L311" t="s">
        <v>258</v>
      </c>
      <c r="M311" s="26">
        <v>42.8</v>
      </c>
      <c r="N311" s="27">
        <v>13</v>
      </c>
      <c r="O311">
        <v>15.514102564102567</v>
      </c>
      <c r="P311">
        <v>5.4615384615384617</v>
      </c>
      <c r="Q311">
        <v>0.92307692307692313</v>
      </c>
      <c r="R311">
        <v>2.2307692307692308</v>
      </c>
      <c r="S311">
        <v>0.61538461538461542</v>
      </c>
      <c r="T311">
        <v>0.30769230769230771</v>
      </c>
      <c r="U311">
        <v>0.23076923076923078</v>
      </c>
      <c r="V311">
        <v>0.36486486486486486</v>
      </c>
      <c r="W311">
        <v>5.6923076923076925</v>
      </c>
      <c r="X311">
        <v>0.83333333333333337</v>
      </c>
      <c r="Y311">
        <v>0.46153846153846156</v>
      </c>
      <c r="Z311">
        <v>0.69230769230769229</v>
      </c>
      <c r="AA311">
        <v>-1.621522285348431</v>
      </c>
      <c r="AB311">
        <v>-0.61762271980237127</v>
      </c>
      <c r="AC311">
        <v>-1.3072985347641468</v>
      </c>
      <c r="AD311">
        <v>-1.2321847042752945</v>
      </c>
      <c r="AE311">
        <v>-1.5979085101749948</v>
      </c>
      <c r="AF311">
        <v>-0.79317829371311621</v>
      </c>
      <c r="AG311">
        <v>-0.87380344473262184</v>
      </c>
      <c r="AH311">
        <v>4.1512874055605877E-3</v>
      </c>
      <c r="AI311">
        <v>1.2705087227156409</v>
      </c>
    </row>
    <row r="312" spans="1:35" x14ac:dyDescent="0.2">
      <c r="A312">
        <v>26</v>
      </c>
      <c r="B312">
        <v>311</v>
      </c>
      <c r="C312" s="25">
        <v>0</v>
      </c>
      <c r="D312" s="25">
        <v>395</v>
      </c>
      <c r="E312" s="25">
        <v>0</v>
      </c>
      <c r="F312">
        <v>-1.0281840004046678</v>
      </c>
      <c r="G312">
        <v>-0.80180273238216293</v>
      </c>
      <c r="H312">
        <v>-0.22638126802250491</v>
      </c>
      <c r="I312" t="s">
        <v>472</v>
      </c>
      <c r="J312" t="s">
        <v>32</v>
      </c>
      <c r="K312" t="s">
        <v>66</v>
      </c>
      <c r="L312" t="s">
        <v>258</v>
      </c>
      <c r="M312" s="26">
        <v>28</v>
      </c>
      <c r="N312" s="27">
        <v>6</v>
      </c>
      <c r="O312">
        <v>12.733333333333333</v>
      </c>
      <c r="P312">
        <v>5.5</v>
      </c>
      <c r="Q312">
        <v>1.5</v>
      </c>
      <c r="R312">
        <v>1.1666666666666667</v>
      </c>
      <c r="S312">
        <v>2</v>
      </c>
      <c r="T312">
        <v>0.33333333333333331</v>
      </c>
      <c r="U312">
        <v>0</v>
      </c>
      <c r="V312">
        <v>0.34375</v>
      </c>
      <c r="W312">
        <v>5.333333333333333</v>
      </c>
      <c r="X312">
        <v>0.5</v>
      </c>
      <c r="Y312">
        <v>0.66666666666666663</v>
      </c>
      <c r="Z312">
        <v>1</v>
      </c>
      <c r="AA312">
        <v>-1.6152750355300094</v>
      </c>
      <c r="AB312">
        <v>-6.2765541902714522E-2</v>
      </c>
      <c r="AC312">
        <v>-1.6846719977880449</v>
      </c>
      <c r="AD312">
        <v>-0.5970989547166029</v>
      </c>
      <c r="AE312">
        <v>-1.5392384499169978</v>
      </c>
      <c r="AF312">
        <v>-1.1576754038515964</v>
      </c>
      <c r="AG312">
        <v>-0.97857538144827494</v>
      </c>
      <c r="AH312">
        <v>-0.54056261912670867</v>
      </c>
      <c r="AI312">
        <v>0.95963879284148357</v>
      </c>
    </row>
    <row r="313" spans="1:35" x14ac:dyDescent="0.2">
      <c r="A313">
        <v>26</v>
      </c>
      <c r="B313">
        <v>312</v>
      </c>
      <c r="C313" s="25">
        <v>0</v>
      </c>
      <c r="D313" s="25">
        <v>446</v>
      </c>
      <c r="E313" s="25">
        <v>0</v>
      </c>
      <c r="F313">
        <v>-1.0325777259102462</v>
      </c>
      <c r="G313">
        <v>-0.72019267936716502</v>
      </c>
      <c r="H313">
        <v>-0.31238504654308119</v>
      </c>
      <c r="I313" t="s">
        <v>515</v>
      </c>
      <c r="J313" t="s">
        <v>32</v>
      </c>
      <c r="K313" t="s">
        <v>55</v>
      </c>
      <c r="L313" t="s">
        <v>259</v>
      </c>
      <c r="M313" s="26">
        <v>22.5</v>
      </c>
      <c r="N313" s="27">
        <v>13</v>
      </c>
      <c r="O313">
        <v>15.770512820512819</v>
      </c>
      <c r="P313">
        <v>4.615384615384615</v>
      </c>
      <c r="Q313">
        <v>1.3846153846153846</v>
      </c>
      <c r="R313">
        <v>1.0769230769230769</v>
      </c>
      <c r="S313">
        <v>1.1538461538461537</v>
      </c>
      <c r="T313">
        <v>0.30769230769230771</v>
      </c>
      <c r="U313">
        <v>7.6923076923076927E-2</v>
      </c>
      <c r="V313">
        <v>0.41666666666666669</v>
      </c>
      <c r="W313">
        <v>3.6923076923076925</v>
      </c>
      <c r="X313">
        <v>1</v>
      </c>
      <c r="Y313">
        <v>0.15384615384615385</v>
      </c>
      <c r="Z313">
        <v>0.92307692307692313</v>
      </c>
      <c r="AA313">
        <v>-1.7589617813537055</v>
      </c>
      <c r="AB313">
        <v>-0.17373697748264591</v>
      </c>
      <c r="AC313">
        <v>-1.7164986753924703</v>
      </c>
      <c r="AD313">
        <v>-0.98520691278024775</v>
      </c>
      <c r="AE313">
        <v>-1.5979085101749948</v>
      </c>
      <c r="AF313">
        <v>-1.0361763671387696</v>
      </c>
      <c r="AG313">
        <v>-0.29104630824278382</v>
      </c>
      <c r="AH313">
        <v>4.0445142951109826E-2</v>
      </c>
      <c r="AI313">
        <v>1.0373562753100227</v>
      </c>
    </row>
    <row r="314" spans="1:35" x14ac:dyDescent="0.2">
      <c r="A314">
        <v>27</v>
      </c>
      <c r="B314">
        <v>313</v>
      </c>
      <c r="C314" s="25">
        <v>0</v>
      </c>
      <c r="D314" s="25">
        <v>588</v>
      </c>
      <c r="E314" s="25">
        <v>0</v>
      </c>
      <c r="F314">
        <v>-1.0352811031261098</v>
      </c>
      <c r="G314">
        <v>-0.67275429065892833</v>
      </c>
      <c r="H314">
        <v>-0.36252681246718144</v>
      </c>
      <c r="I314" t="s">
        <v>466</v>
      </c>
      <c r="J314" t="s">
        <v>32</v>
      </c>
      <c r="K314" t="s">
        <v>53</v>
      </c>
      <c r="L314" t="s">
        <v>259</v>
      </c>
      <c r="M314" s="26">
        <v>23.2</v>
      </c>
      <c r="N314" s="27">
        <v>16</v>
      </c>
      <c r="O314">
        <v>10.091666666666669</v>
      </c>
      <c r="P314">
        <v>4</v>
      </c>
      <c r="Q314">
        <v>0</v>
      </c>
      <c r="R314">
        <v>4.125</v>
      </c>
      <c r="S314">
        <v>0.6875</v>
      </c>
      <c r="T314">
        <v>0.25</v>
      </c>
      <c r="U314">
        <v>0.75</v>
      </c>
      <c r="V314">
        <v>0.67567567567567566</v>
      </c>
      <c r="W314">
        <v>2.3125</v>
      </c>
      <c r="X314">
        <v>0.7</v>
      </c>
      <c r="Y314">
        <v>1.25</v>
      </c>
      <c r="Z314">
        <v>1.4375</v>
      </c>
      <c r="AA314">
        <v>-1.8589177784484505</v>
      </c>
      <c r="AB314">
        <v>-1.505394204441822</v>
      </c>
      <c r="AC314">
        <v>-0.63552830389931603</v>
      </c>
      <c r="AD314">
        <v>-1.1991073214857793</v>
      </c>
      <c r="AE314">
        <v>-1.7299161457554886</v>
      </c>
      <c r="AF314">
        <v>2.6940204098464569E-2</v>
      </c>
      <c r="AG314">
        <v>0.67455849465074735</v>
      </c>
      <c r="AH314">
        <v>-0.34504417195037757</v>
      </c>
      <c r="AI314">
        <v>0.51762061130166614</v>
      </c>
    </row>
    <row r="315" spans="1:35" x14ac:dyDescent="0.2">
      <c r="A315">
        <v>27</v>
      </c>
      <c r="B315">
        <v>314</v>
      </c>
      <c r="C315" s="25">
        <v>0</v>
      </c>
      <c r="D315" s="25">
        <v>319</v>
      </c>
      <c r="E315" s="25">
        <v>0</v>
      </c>
      <c r="F315">
        <v>-1.0370933554803261</v>
      </c>
      <c r="G315">
        <v>-0.70145148829103166</v>
      </c>
      <c r="H315">
        <v>-0.33564186718929445</v>
      </c>
      <c r="I315" t="s">
        <v>495</v>
      </c>
      <c r="J315" t="s">
        <v>32</v>
      </c>
      <c r="K315" t="s">
        <v>88</v>
      </c>
      <c r="L315" t="s">
        <v>259</v>
      </c>
      <c r="M315" s="26">
        <v>24.4</v>
      </c>
      <c r="N315" s="27">
        <v>11</v>
      </c>
      <c r="O315">
        <v>11.474242424242425</v>
      </c>
      <c r="P315">
        <v>3.6363636363636362</v>
      </c>
      <c r="Q315">
        <v>0.45454545454545453</v>
      </c>
      <c r="R315">
        <v>1.8181818181818181</v>
      </c>
      <c r="S315">
        <v>0.54545454545454541</v>
      </c>
      <c r="T315">
        <v>0.18181818181818182</v>
      </c>
      <c r="U315">
        <v>0.81818181818181823</v>
      </c>
      <c r="V315">
        <v>0.34090909090909088</v>
      </c>
      <c r="W315">
        <v>4</v>
      </c>
      <c r="X315">
        <v>1</v>
      </c>
      <c r="Y315">
        <v>0.45454545454545453</v>
      </c>
      <c r="Z315">
        <v>0.27272727272727271</v>
      </c>
      <c r="AA315">
        <v>-1.9179826858226181</v>
      </c>
      <c r="AB315">
        <v>-1.0682340036723954</v>
      </c>
      <c r="AC315">
        <v>-1.4536185850494261</v>
      </c>
      <c r="AD315">
        <v>-1.264259742131794</v>
      </c>
      <c r="AE315">
        <v>-1.8859251696233446</v>
      </c>
      <c r="AF315">
        <v>0.13463253209392473</v>
      </c>
      <c r="AG315">
        <v>-0.74783216971013178</v>
      </c>
      <c r="AH315">
        <v>0.19573416584337272</v>
      </c>
      <c r="AI315">
        <v>1.6944222634531281</v>
      </c>
    </row>
    <row r="316" spans="1:35" x14ac:dyDescent="0.2">
      <c r="A316">
        <v>27</v>
      </c>
      <c r="B316">
        <v>315</v>
      </c>
      <c r="C316" s="25">
        <v>0</v>
      </c>
      <c r="D316" s="25">
        <v>385</v>
      </c>
      <c r="E316" s="25">
        <v>0</v>
      </c>
      <c r="F316">
        <v>-1.0373370618526079</v>
      </c>
      <c r="G316">
        <v>-0.75144157559776836</v>
      </c>
      <c r="H316">
        <v>-0.28589548625483951</v>
      </c>
      <c r="I316" t="s">
        <v>469</v>
      </c>
      <c r="J316" t="s">
        <v>1700</v>
      </c>
      <c r="K316" t="s">
        <v>88</v>
      </c>
      <c r="L316" t="s">
        <v>259</v>
      </c>
      <c r="M316" s="26">
        <v>23.6</v>
      </c>
      <c r="N316" s="27">
        <v>9</v>
      </c>
      <c r="O316">
        <v>17.05740740740741</v>
      </c>
      <c r="P316">
        <v>7.1111111111111107</v>
      </c>
      <c r="Q316">
        <v>0.55555555555555558</v>
      </c>
      <c r="R316">
        <v>3.6666666666666665</v>
      </c>
      <c r="S316">
        <v>0.88888888888888884</v>
      </c>
      <c r="T316">
        <v>0.55555555555555558</v>
      </c>
      <c r="U316">
        <v>0.22222222222222221</v>
      </c>
      <c r="V316">
        <v>0.45454545454545453</v>
      </c>
      <c r="W316">
        <v>4.8888888888888893</v>
      </c>
      <c r="X316">
        <v>0.65517241379310343</v>
      </c>
      <c r="Y316">
        <v>3.2222222222222223</v>
      </c>
      <c r="Z316">
        <v>1.3333333333333333</v>
      </c>
      <c r="AA316">
        <v>-1.353584682025017</v>
      </c>
      <c r="AB316">
        <v>-0.97108729239030078</v>
      </c>
      <c r="AC316">
        <v>-0.79807169309334458</v>
      </c>
      <c r="AD316">
        <v>-1.1067356673254294</v>
      </c>
      <c r="AE316">
        <v>-1.0307645943476884</v>
      </c>
      <c r="AF316">
        <v>-0.80667818668120805</v>
      </c>
      <c r="AG316">
        <v>-0.12447778288947313</v>
      </c>
      <c r="AH316">
        <v>-1.194437317105268</v>
      </c>
      <c r="AI316">
        <v>0.62286303547781319</v>
      </c>
    </row>
    <row r="317" spans="1:35" x14ac:dyDescent="0.2">
      <c r="A317">
        <v>27</v>
      </c>
      <c r="B317">
        <v>316</v>
      </c>
      <c r="C317" s="25">
        <v>0</v>
      </c>
      <c r="D317" s="25">
        <v>753</v>
      </c>
      <c r="E317" s="25">
        <v>0</v>
      </c>
      <c r="F317">
        <v>-1.0377652638735446</v>
      </c>
      <c r="G317">
        <v>-0.86001674147049811</v>
      </c>
      <c r="H317">
        <v>-0.1777485224030465</v>
      </c>
      <c r="I317" t="s">
        <v>480</v>
      </c>
      <c r="J317" t="s">
        <v>32</v>
      </c>
      <c r="K317" t="s">
        <v>47</v>
      </c>
      <c r="L317" t="s">
        <v>258</v>
      </c>
      <c r="M317" s="26">
        <v>20.6</v>
      </c>
      <c r="N317" s="27">
        <v>13</v>
      </c>
      <c r="O317">
        <v>16.224358974358974</v>
      </c>
      <c r="P317">
        <v>5.5384615384615383</v>
      </c>
      <c r="Q317">
        <v>0.46153846153846156</v>
      </c>
      <c r="R317">
        <v>3</v>
      </c>
      <c r="S317">
        <v>1.0769230769230769</v>
      </c>
      <c r="T317">
        <v>0.46153846153846156</v>
      </c>
      <c r="U317">
        <v>7.6923076923076927E-2</v>
      </c>
      <c r="V317">
        <v>0.3380281690140845</v>
      </c>
      <c r="W317">
        <v>5.4615384615384617</v>
      </c>
      <c r="X317">
        <v>0.75</v>
      </c>
      <c r="Y317">
        <v>1.8461538461538463</v>
      </c>
      <c r="Z317">
        <v>1.3846153846153846</v>
      </c>
      <c r="AA317">
        <v>-1.6090277857115878</v>
      </c>
      <c r="AB317">
        <v>-1.0615084621220967</v>
      </c>
      <c r="AC317">
        <v>-1.0344984410119313</v>
      </c>
      <c r="AD317">
        <v>-1.0204894544223972</v>
      </c>
      <c r="AE317">
        <v>-1.2458881486270115</v>
      </c>
      <c r="AF317">
        <v>-1.0361763671387696</v>
      </c>
      <c r="AG317">
        <v>-1.0468452066184575</v>
      </c>
      <c r="AH317">
        <v>-0.25676818808101853</v>
      </c>
      <c r="AI317">
        <v>0.57105138049878701</v>
      </c>
    </row>
    <row r="318" spans="1:35" x14ac:dyDescent="0.2">
      <c r="A318">
        <v>27</v>
      </c>
      <c r="B318">
        <v>317</v>
      </c>
      <c r="C318" s="25">
        <v>0</v>
      </c>
      <c r="D318" s="25">
        <v>469</v>
      </c>
      <c r="E318" s="25">
        <v>0</v>
      </c>
      <c r="F318">
        <v>-1.0404563802083906</v>
      </c>
      <c r="G318">
        <v>-0.66289645356999916</v>
      </c>
      <c r="H318">
        <v>-0.37755992663839144</v>
      </c>
      <c r="I318" t="s">
        <v>487</v>
      </c>
      <c r="J318" t="s">
        <v>1701</v>
      </c>
      <c r="K318" t="s">
        <v>59</v>
      </c>
      <c r="L318" t="s">
        <v>258</v>
      </c>
      <c r="M318" s="26">
        <v>22.4</v>
      </c>
      <c r="N318" s="27">
        <v>3</v>
      </c>
      <c r="O318">
        <v>14.4</v>
      </c>
      <c r="P318">
        <v>6</v>
      </c>
      <c r="Q318">
        <v>1.3333333333333333</v>
      </c>
      <c r="R318">
        <v>1.6666666666666667</v>
      </c>
      <c r="S318">
        <v>0.66666666666666663</v>
      </c>
      <c r="T318">
        <v>0</v>
      </c>
      <c r="U318">
        <v>0</v>
      </c>
      <c r="V318">
        <v>0.41666666666666669</v>
      </c>
      <c r="W318">
        <v>4</v>
      </c>
      <c r="X318">
        <v>1</v>
      </c>
      <c r="Y318">
        <v>1.3333333333333333</v>
      </c>
      <c r="Z318">
        <v>0.33333333333333331</v>
      </c>
      <c r="AA318">
        <v>-1.534060787890529</v>
      </c>
      <c r="AB318">
        <v>-0.22305761551817099</v>
      </c>
      <c r="AC318">
        <v>-1.5073519368491048</v>
      </c>
      <c r="AD318">
        <v>-1.2086630098471949</v>
      </c>
      <c r="AE318">
        <v>-2.3019492332709612</v>
      </c>
      <c r="AF318">
        <v>-1.1576754038515964</v>
      </c>
      <c r="AG318">
        <v>-0.31606372824008289</v>
      </c>
      <c r="AH318">
        <v>0.64956332576882314</v>
      </c>
      <c r="AI318">
        <v>1.6331903075688243</v>
      </c>
    </row>
    <row r="319" spans="1:35" x14ac:dyDescent="0.2">
      <c r="A319">
        <v>27</v>
      </c>
      <c r="B319">
        <v>318</v>
      </c>
      <c r="C319" s="25">
        <v>0</v>
      </c>
      <c r="D319" s="25">
        <v>347</v>
      </c>
      <c r="E319" s="25">
        <v>0</v>
      </c>
      <c r="F319">
        <v>-1.0409905386042211</v>
      </c>
      <c r="G319">
        <v>-0.6530142214730168</v>
      </c>
      <c r="H319">
        <v>-0.38797631713120428</v>
      </c>
      <c r="I319" t="s">
        <v>439</v>
      </c>
      <c r="J319" t="s">
        <v>32</v>
      </c>
      <c r="K319" t="s">
        <v>152</v>
      </c>
      <c r="L319" t="s">
        <v>259</v>
      </c>
      <c r="M319" s="26">
        <v>24.2</v>
      </c>
      <c r="N319" s="27">
        <v>10</v>
      </c>
      <c r="O319">
        <v>8.6650000000000009</v>
      </c>
      <c r="P319">
        <v>3.1</v>
      </c>
      <c r="Q319">
        <v>0.3</v>
      </c>
      <c r="R319">
        <v>1.8</v>
      </c>
      <c r="S319">
        <v>0.5</v>
      </c>
      <c r="T319">
        <v>0.4</v>
      </c>
      <c r="U319">
        <v>0.8</v>
      </c>
      <c r="V319">
        <v>0.4375</v>
      </c>
      <c r="W319">
        <v>3.2</v>
      </c>
      <c r="X319">
        <v>0</v>
      </c>
      <c r="Y319">
        <v>0</v>
      </c>
      <c r="Z319">
        <v>0.4</v>
      </c>
      <c r="AA319">
        <v>-2.0051034241995151</v>
      </c>
      <c r="AB319">
        <v>-1.2168684719340006</v>
      </c>
      <c r="AC319">
        <v>-1.4600665872653877</v>
      </c>
      <c r="AD319">
        <v>-1.2851085167385188</v>
      </c>
      <c r="AE319">
        <v>-1.3866962932462048</v>
      </c>
      <c r="AF319">
        <v>0.10591457796180204</v>
      </c>
      <c r="AG319">
        <v>-0.15602937912369486</v>
      </c>
      <c r="AH319">
        <v>-3.9005054807722372E-2</v>
      </c>
      <c r="AI319">
        <v>1.5658351560960901</v>
      </c>
    </row>
    <row r="320" spans="1:35" x14ac:dyDescent="0.2">
      <c r="A320">
        <v>27</v>
      </c>
      <c r="B320">
        <v>319</v>
      </c>
      <c r="C320" s="25">
        <v>0</v>
      </c>
      <c r="D320" s="25">
        <v>302</v>
      </c>
      <c r="E320" s="25">
        <v>0</v>
      </c>
      <c r="F320">
        <v>-1.0425228985400328</v>
      </c>
      <c r="G320">
        <v>-0.70016547758676051</v>
      </c>
      <c r="H320">
        <v>-0.34235742095327226</v>
      </c>
      <c r="I320" t="s">
        <v>476</v>
      </c>
      <c r="J320" t="s">
        <v>32</v>
      </c>
      <c r="K320" t="s">
        <v>86</v>
      </c>
      <c r="L320" t="s">
        <v>259</v>
      </c>
      <c r="M320" s="26">
        <v>28.9</v>
      </c>
      <c r="N320" s="27">
        <v>13</v>
      </c>
      <c r="O320">
        <v>14.380769230769232</v>
      </c>
      <c r="P320">
        <v>2.7692307692307692</v>
      </c>
      <c r="Q320">
        <v>0.30769230769230771</v>
      </c>
      <c r="R320">
        <v>2.6923076923076925</v>
      </c>
      <c r="S320">
        <v>1.1538461538461537</v>
      </c>
      <c r="T320">
        <v>0.38461538461538464</v>
      </c>
      <c r="U320">
        <v>0.84615384615384615</v>
      </c>
      <c r="V320">
        <v>0.34146341463414637</v>
      </c>
      <c r="W320">
        <v>3.1538461538461537</v>
      </c>
      <c r="X320">
        <v>0.44444444444444442</v>
      </c>
      <c r="Y320">
        <v>0.69230769230769229</v>
      </c>
      <c r="Z320">
        <v>0.38461538461538464</v>
      </c>
      <c r="AA320">
        <v>-2.058829772637941</v>
      </c>
      <c r="AB320">
        <v>-1.2094703762286718</v>
      </c>
      <c r="AC320">
        <v>-1.1436184785128174</v>
      </c>
      <c r="AD320">
        <v>-0.98520691278024775</v>
      </c>
      <c r="AE320">
        <v>-1.4218983294010032</v>
      </c>
      <c r="AF320">
        <v>0.17881399998949801</v>
      </c>
      <c r="AG320">
        <v>-0.58520766109041389</v>
      </c>
      <c r="AH320">
        <v>-0.65745042020904576</v>
      </c>
      <c r="AI320">
        <v>1.5813786525897982</v>
      </c>
    </row>
    <row r="321" spans="1:35" x14ac:dyDescent="0.2">
      <c r="A321">
        <v>27</v>
      </c>
      <c r="B321">
        <v>320</v>
      </c>
      <c r="C321" s="25">
        <v>0</v>
      </c>
      <c r="D321" s="25">
        <v>533</v>
      </c>
      <c r="E321" s="25">
        <v>1</v>
      </c>
      <c r="F321">
        <v>-1.0470388384161218</v>
      </c>
      <c r="G321">
        <v>-0.69783940405152101</v>
      </c>
      <c r="H321">
        <v>-0.34919943436460077</v>
      </c>
      <c r="I321" t="s">
        <v>500</v>
      </c>
      <c r="J321" t="s">
        <v>32</v>
      </c>
      <c r="K321" t="s">
        <v>37</v>
      </c>
      <c r="L321" t="s">
        <v>259</v>
      </c>
      <c r="M321" s="26">
        <v>19.8</v>
      </c>
      <c r="N321" s="27">
        <v>12</v>
      </c>
      <c r="O321">
        <v>16.356944444444444</v>
      </c>
      <c r="P321">
        <v>5</v>
      </c>
      <c r="Q321">
        <v>0.41666666666666669</v>
      </c>
      <c r="R321">
        <v>4.083333333333333</v>
      </c>
      <c r="S321">
        <v>0.5</v>
      </c>
      <c r="T321">
        <v>0.41666666666666669</v>
      </c>
      <c r="U321">
        <v>0.41666666666666669</v>
      </c>
      <c r="V321">
        <v>0.40740740740740738</v>
      </c>
      <c r="W321">
        <v>4.5</v>
      </c>
      <c r="X321">
        <v>0.61111111111111116</v>
      </c>
      <c r="Y321">
        <v>1.5</v>
      </c>
      <c r="Z321">
        <v>0.5</v>
      </c>
      <c r="AA321">
        <v>-1.6964892831694898</v>
      </c>
      <c r="AB321">
        <v>-1.104664020403181</v>
      </c>
      <c r="AC321">
        <v>-0.65030497564422785</v>
      </c>
      <c r="AD321">
        <v>-1.2851085167385188</v>
      </c>
      <c r="AE321">
        <v>-1.3485607540785065</v>
      </c>
      <c r="AF321">
        <v>-0.49955562165711809</v>
      </c>
      <c r="AG321">
        <v>-0.41608519643782588</v>
      </c>
      <c r="AH321">
        <v>-0.74458869722181242</v>
      </c>
      <c r="AI321">
        <v>1.4648024288869892</v>
      </c>
    </row>
    <row r="322" spans="1:35" x14ac:dyDescent="0.2">
      <c r="A322">
        <v>27</v>
      </c>
      <c r="B322">
        <v>321</v>
      </c>
      <c r="C322" s="25">
        <v>0</v>
      </c>
      <c r="D322" s="25">
        <v>260</v>
      </c>
      <c r="E322" s="25">
        <v>0</v>
      </c>
      <c r="F322">
        <v>-1.0555911945321399</v>
      </c>
      <c r="G322">
        <v>-0.76161205468563686</v>
      </c>
      <c r="H322">
        <v>-0.29397913984650303</v>
      </c>
      <c r="I322" t="s">
        <v>504</v>
      </c>
      <c r="J322" t="s">
        <v>32</v>
      </c>
      <c r="K322" t="s">
        <v>94</v>
      </c>
      <c r="L322" t="s">
        <v>259</v>
      </c>
      <c r="M322" s="26">
        <v>28.4</v>
      </c>
      <c r="N322" s="27">
        <v>13</v>
      </c>
      <c r="O322">
        <v>11.549999999999999</v>
      </c>
      <c r="P322">
        <v>3.6153846153846154</v>
      </c>
      <c r="Q322">
        <v>0.76923076923076927</v>
      </c>
      <c r="R322">
        <v>2.5384615384615383</v>
      </c>
      <c r="S322">
        <v>1.0769230769230769</v>
      </c>
      <c r="T322">
        <v>0.23076923076923078</v>
      </c>
      <c r="U322">
        <v>0.23076923076923078</v>
      </c>
      <c r="V322">
        <v>0.28846153846153844</v>
      </c>
      <c r="W322">
        <v>4</v>
      </c>
      <c r="X322">
        <v>0.875</v>
      </c>
      <c r="Y322">
        <v>0.61538461538461542</v>
      </c>
      <c r="Z322">
        <v>0.38461538461538464</v>
      </c>
      <c r="AA322">
        <v>-1.9213902766326663</v>
      </c>
      <c r="AB322">
        <v>-0.76558463390894638</v>
      </c>
      <c r="AC322">
        <v>-1.1981784972632608</v>
      </c>
      <c r="AD322">
        <v>-1.0204894544223972</v>
      </c>
      <c r="AE322">
        <v>-1.7739186909489864</v>
      </c>
      <c r="AF322">
        <v>-0.79317829371311621</v>
      </c>
      <c r="AG322">
        <v>-1.0467487830355502</v>
      </c>
      <c r="AH322">
        <v>8.3601485164392572E-2</v>
      </c>
      <c r="AI322">
        <v>1.5813786525897982</v>
      </c>
    </row>
    <row r="323" spans="1:35" x14ac:dyDescent="0.2">
      <c r="A323">
        <v>27</v>
      </c>
      <c r="B323">
        <v>322</v>
      </c>
      <c r="C323" s="25">
        <v>0</v>
      </c>
      <c r="D323" s="25">
        <v>286</v>
      </c>
      <c r="E323" s="25">
        <v>0</v>
      </c>
      <c r="F323">
        <v>-1.0558197170082675</v>
      </c>
      <c r="G323">
        <v>-0.78507076834101586</v>
      </c>
      <c r="H323">
        <v>-0.27074894866725163</v>
      </c>
      <c r="I323" t="s">
        <v>509</v>
      </c>
      <c r="J323" t="s">
        <v>32</v>
      </c>
      <c r="K323" t="s">
        <v>106</v>
      </c>
      <c r="L323" t="s">
        <v>258</v>
      </c>
      <c r="M323" s="26">
        <v>32</v>
      </c>
      <c r="N323" s="27">
        <v>14</v>
      </c>
      <c r="O323">
        <v>15.213095238095239</v>
      </c>
      <c r="P323">
        <v>5.2142857142857144</v>
      </c>
      <c r="Q323">
        <v>1.5</v>
      </c>
      <c r="R323">
        <v>1.7142857142857142</v>
      </c>
      <c r="S323">
        <v>0.9285714285714286</v>
      </c>
      <c r="T323">
        <v>0.14285714285714285</v>
      </c>
      <c r="U323">
        <v>0.14285714285714285</v>
      </c>
      <c r="V323">
        <v>0.34285714285714286</v>
      </c>
      <c r="W323">
        <v>5</v>
      </c>
      <c r="X323">
        <v>0.66666666666666663</v>
      </c>
      <c r="Y323">
        <v>0.42857142857142855</v>
      </c>
      <c r="Z323">
        <v>0.7142857142857143</v>
      </c>
      <c r="AA323">
        <v>-1.6616831770382841</v>
      </c>
      <c r="AB323">
        <v>-6.2765541902714522E-2</v>
      </c>
      <c r="AC323">
        <v>-1.4904643119977772</v>
      </c>
      <c r="AD323">
        <v>-1.0885343561608285</v>
      </c>
      <c r="AE323">
        <v>-1.97507318326212</v>
      </c>
      <c r="AF323">
        <v>-0.93203433567063243</v>
      </c>
      <c r="AG323">
        <v>-0.92320262373590012</v>
      </c>
      <c r="AH323">
        <v>-0.18018311302551523</v>
      </c>
      <c r="AI323">
        <v>1.2483037277246296</v>
      </c>
    </row>
    <row r="324" spans="1:35" x14ac:dyDescent="0.2">
      <c r="A324">
        <v>27</v>
      </c>
      <c r="B324">
        <v>323</v>
      </c>
      <c r="C324" s="25">
        <v>0</v>
      </c>
      <c r="D324" s="25">
        <v>393</v>
      </c>
      <c r="E324" s="25">
        <v>0</v>
      </c>
      <c r="F324">
        <v>-1.0563703425713167</v>
      </c>
      <c r="G324">
        <v>-0.76202779528668307</v>
      </c>
      <c r="H324">
        <v>-0.2943425472846336</v>
      </c>
      <c r="I324" t="s">
        <v>490</v>
      </c>
      <c r="J324" t="s">
        <v>32</v>
      </c>
      <c r="K324" t="s">
        <v>1654</v>
      </c>
      <c r="L324" t="s">
        <v>259</v>
      </c>
      <c r="M324" s="26">
        <v>31.6</v>
      </c>
      <c r="N324" s="27">
        <v>2</v>
      </c>
      <c r="O324">
        <v>6.9833333333333343</v>
      </c>
      <c r="P324">
        <v>2.5</v>
      </c>
      <c r="Q324">
        <v>0.5</v>
      </c>
      <c r="R324">
        <v>3.5</v>
      </c>
      <c r="S324">
        <v>1</v>
      </c>
      <c r="T324">
        <v>0.5</v>
      </c>
      <c r="U324">
        <v>0</v>
      </c>
      <c r="V324">
        <v>0.2857142857142857</v>
      </c>
      <c r="W324">
        <v>3.5</v>
      </c>
      <c r="X324">
        <v>0</v>
      </c>
      <c r="Y324">
        <v>0</v>
      </c>
      <c r="Z324">
        <v>0.5</v>
      </c>
      <c r="AA324">
        <v>-2.1025605213668919</v>
      </c>
      <c r="AB324">
        <v>-1.024517983595453</v>
      </c>
      <c r="AC324">
        <v>-0.85717838007299119</v>
      </c>
      <c r="AD324">
        <v>-1.0557719960645469</v>
      </c>
      <c r="AE324">
        <v>-1.1578830582400157</v>
      </c>
      <c r="AF324">
        <v>-1.1576754038515964</v>
      </c>
      <c r="AG324">
        <v>-0.92846018846792067</v>
      </c>
      <c r="AH324">
        <v>-3.9005054807722372E-2</v>
      </c>
      <c r="AI324">
        <v>1.4648024288869892</v>
      </c>
    </row>
    <row r="325" spans="1:35" x14ac:dyDescent="0.2">
      <c r="A325">
        <v>27</v>
      </c>
      <c r="B325">
        <v>324</v>
      </c>
      <c r="C325" s="25">
        <v>0</v>
      </c>
      <c r="D325" s="25">
        <v>291</v>
      </c>
      <c r="E325" s="25">
        <v>0</v>
      </c>
      <c r="F325">
        <v>-1.0592400006681357</v>
      </c>
      <c r="G325">
        <v>-0.73510796384778665</v>
      </c>
      <c r="H325">
        <v>-0.32413203682034908</v>
      </c>
      <c r="I325" t="s">
        <v>502</v>
      </c>
      <c r="J325" t="s">
        <v>32</v>
      </c>
      <c r="K325" t="s">
        <v>106</v>
      </c>
      <c r="L325" t="s">
        <v>258</v>
      </c>
      <c r="M325" s="26">
        <v>25.6</v>
      </c>
      <c r="N325" s="27">
        <v>14</v>
      </c>
      <c r="O325">
        <v>14.15</v>
      </c>
      <c r="P325">
        <v>4.9285714285714288</v>
      </c>
      <c r="Q325">
        <v>0.7142857142857143</v>
      </c>
      <c r="R325">
        <v>1.6428571428571428</v>
      </c>
      <c r="S325">
        <v>0.9285714285714286</v>
      </c>
      <c r="T325">
        <v>0.42857142857142855</v>
      </c>
      <c r="U325">
        <v>0.21428571428571427</v>
      </c>
      <c r="V325">
        <v>0.38028169014084506</v>
      </c>
      <c r="W325">
        <v>5.0714285714285712</v>
      </c>
      <c r="X325">
        <v>0.7142857142857143</v>
      </c>
      <c r="Y325">
        <v>0.5</v>
      </c>
      <c r="Z325">
        <v>0.5</v>
      </c>
      <c r="AA325">
        <v>-1.7080913185465583</v>
      </c>
      <c r="AB325">
        <v>-0.81842817466129469</v>
      </c>
      <c r="AC325">
        <v>-1.5157957492747687</v>
      </c>
      <c r="AD325">
        <v>-1.0885343561608285</v>
      </c>
      <c r="AE325">
        <v>-1.3213210832444364</v>
      </c>
      <c r="AF325">
        <v>-0.81921380158015045</v>
      </c>
      <c r="AG325">
        <v>-0.66609409884011805</v>
      </c>
      <c r="AH325">
        <v>-0.14329552120891453</v>
      </c>
      <c r="AI325">
        <v>1.4648024288869892</v>
      </c>
    </row>
    <row r="326" spans="1:35" x14ac:dyDescent="0.2">
      <c r="A326">
        <v>28</v>
      </c>
      <c r="B326">
        <v>325</v>
      </c>
      <c r="C326" s="25">
        <v>0</v>
      </c>
      <c r="D326" s="25">
        <v>474</v>
      </c>
      <c r="E326" s="25">
        <v>0</v>
      </c>
      <c r="F326">
        <v>-1.0630679827649108</v>
      </c>
      <c r="G326">
        <v>-0.65606091855552096</v>
      </c>
      <c r="H326">
        <v>-0.40700706420938981</v>
      </c>
      <c r="I326" t="s">
        <v>445</v>
      </c>
      <c r="J326" t="s">
        <v>32</v>
      </c>
      <c r="K326" t="s">
        <v>64</v>
      </c>
      <c r="L326" t="s">
        <v>258</v>
      </c>
      <c r="M326" s="26">
        <v>20.100000000000001</v>
      </c>
      <c r="N326" s="27">
        <v>11</v>
      </c>
      <c r="O326">
        <v>14.76969696969697</v>
      </c>
      <c r="P326">
        <v>3.6363636363636362</v>
      </c>
      <c r="Q326">
        <v>0.18181818181818182</v>
      </c>
      <c r="R326">
        <v>2.5454545454545454</v>
      </c>
      <c r="S326">
        <v>1.1818181818181819</v>
      </c>
      <c r="T326">
        <v>0.63636363636363635</v>
      </c>
      <c r="U326">
        <v>0.18181818181818182</v>
      </c>
      <c r="V326">
        <v>0.5</v>
      </c>
      <c r="W326">
        <v>2.9090909090909092</v>
      </c>
      <c r="X326">
        <v>0.66666666666666663</v>
      </c>
      <c r="Y326">
        <v>0.81818181818181823</v>
      </c>
      <c r="Z326">
        <v>0.54545454545454541</v>
      </c>
      <c r="AA326">
        <v>-1.9179826858226181</v>
      </c>
      <c r="AB326">
        <v>-1.3305301241340515</v>
      </c>
      <c r="AC326">
        <v>-1.1956984964109678</v>
      </c>
      <c r="AD326">
        <v>-0.97237689763764779</v>
      </c>
      <c r="AE326">
        <v>-0.84586501050430329</v>
      </c>
      <c r="AF326">
        <v>-0.87049586253036959</v>
      </c>
      <c r="AG326">
        <v>0.11804915038092552</v>
      </c>
      <c r="AH326">
        <v>-0.30852680231441787</v>
      </c>
      <c r="AI326">
        <v>1.4188784619737613</v>
      </c>
    </row>
    <row r="327" spans="1:35" x14ac:dyDescent="0.2">
      <c r="A327">
        <v>28</v>
      </c>
      <c r="B327">
        <v>326</v>
      </c>
      <c r="C327" s="25">
        <v>0</v>
      </c>
      <c r="D327" s="25">
        <v>335</v>
      </c>
      <c r="E327" s="25">
        <v>0</v>
      </c>
      <c r="F327">
        <v>-1.0656476066458536</v>
      </c>
      <c r="G327">
        <v>-0.73132367189884995</v>
      </c>
      <c r="H327">
        <v>-0.33432393474700361</v>
      </c>
      <c r="I327" t="s">
        <v>488</v>
      </c>
      <c r="J327" t="s">
        <v>32</v>
      </c>
      <c r="K327" t="s">
        <v>42</v>
      </c>
      <c r="L327" t="s">
        <v>258</v>
      </c>
      <c r="M327" s="26">
        <v>28.4</v>
      </c>
      <c r="N327" s="27">
        <v>13</v>
      </c>
      <c r="O327">
        <v>15.202564102564104</v>
      </c>
      <c r="P327">
        <v>5.3076923076923075</v>
      </c>
      <c r="Q327">
        <v>1.2307692307692308</v>
      </c>
      <c r="R327">
        <v>1.3076923076923077</v>
      </c>
      <c r="S327">
        <v>0.46153846153846156</v>
      </c>
      <c r="T327">
        <v>0.30769230769230771</v>
      </c>
      <c r="U327">
        <v>7.6923076923076927E-2</v>
      </c>
      <c r="V327">
        <v>0.36764705882352944</v>
      </c>
      <c r="W327">
        <v>5.2307692307692308</v>
      </c>
      <c r="X327">
        <v>1</v>
      </c>
      <c r="Y327">
        <v>0.23076923076923078</v>
      </c>
      <c r="Z327">
        <v>0.30769230769230771</v>
      </c>
      <c r="AA327">
        <v>-1.646511284622117</v>
      </c>
      <c r="AB327">
        <v>-0.32169889158922094</v>
      </c>
      <c r="AC327">
        <v>-1.6346586472668057</v>
      </c>
      <c r="AD327">
        <v>-1.3027497875595935</v>
      </c>
      <c r="AE327">
        <v>-1.5979085101749948</v>
      </c>
      <c r="AF327">
        <v>-1.0361763671387696</v>
      </c>
      <c r="AG327">
        <v>-0.78147593562701279</v>
      </c>
      <c r="AH327">
        <v>8.0170241830525929E-2</v>
      </c>
      <c r="AI327">
        <v>1.6590961350583373</v>
      </c>
    </row>
    <row r="328" spans="1:35" x14ac:dyDescent="0.2">
      <c r="A328">
        <v>28</v>
      </c>
      <c r="B328">
        <v>327</v>
      </c>
      <c r="C328" s="25">
        <v>0</v>
      </c>
      <c r="D328" s="25">
        <v>209</v>
      </c>
      <c r="E328" s="25">
        <v>1</v>
      </c>
      <c r="F328">
        <v>-1.0661208064034653</v>
      </c>
      <c r="G328">
        <v>-0.70971221864242462</v>
      </c>
      <c r="H328">
        <v>-0.35640858776104067</v>
      </c>
      <c r="I328" t="s">
        <v>483</v>
      </c>
      <c r="J328" t="s">
        <v>32</v>
      </c>
      <c r="K328" t="s">
        <v>44</v>
      </c>
      <c r="L328" t="s">
        <v>259</v>
      </c>
      <c r="M328" s="26">
        <v>24.3</v>
      </c>
      <c r="N328" s="27">
        <v>14</v>
      </c>
      <c r="O328">
        <v>12.645238095238096</v>
      </c>
      <c r="P328">
        <v>4.0714285714285712</v>
      </c>
      <c r="Q328">
        <v>7.1428571428571425E-2</v>
      </c>
      <c r="R328">
        <v>3.6428571428571428</v>
      </c>
      <c r="S328">
        <v>1.0714285714285714</v>
      </c>
      <c r="T328">
        <v>0.2857142857142857</v>
      </c>
      <c r="U328">
        <v>0.21428571428571427</v>
      </c>
      <c r="V328">
        <v>0.46511627906976744</v>
      </c>
      <c r="W328">
        <v>3.0714285714285716</v>
      </c>
      <c r="X328">
        <v>0.84210526315789469</v>
      </c>
      <c r="Y328">
        <v>1.3571428571428572</v>
      </c>
      <c r="Z328">
        <v>0.8571428571428571</v>
      </c>
      <c r="AA328">
        <v>-1.847315743071382</v>
      </c>
      <c r="AB328">
        <v>-1.4366976014637693</v>
      </c>
      <c r="AC328">
        <v>-0.8065155055190083</v>
      </c>
      <c r="AD328">
        <v>-1.023009635968265</v>
      </c>
      <c r="AE328">
        <v>-1.6481971332532781</v>
      </c>
      <c r="AF328">
        <v>-0.81921380158015045</v>
      </c>
      <c r="AG328">
        <v>-2.8535583240620718E-2</v>
      </c>
      <c r="AH328">
        <v>0.11810377603159485</v>
      </c>
      <c r="AI328">
        <v>1.1039712602830567</v>
      </c>
    </row>
    <row r="329" spans="1:35" x14ac:dyDescent="0.2">
      <c r="A329">
        <v>28</v>
      </c>
      <c r="B329">
        <v>328</v>
      </c>
      <c r="C329" s="25">
        <v>0</v>
      </c>
      <c r="D329" s="25">
        <v>263</v>
      </c>
      <c r="E329" s="25">
        <v>0</v>
      </c>
      <c r="F329">
        <v>-1.0677197190846144</v>
      </c>
      <c r="G329">
        <v>-0.75083165235785876</v>
      </c>
      <c r="H329">
        <v>-0.31688806672675562</v>
      </c>
      <c r="I329" t="s">
        <v>455</v>
      </c>
      <c r="J329" t="s">
        <v>32</v>
      </c>
      <c r="K329" t="s">
        <v>152</v>
      </c>
      <c r="L329" t="s">
        <v>258</v>
      </c>
      <c r="M329" s="26">
        <v>21.5</v>
      </c>
      <c r="N329" s="27">
        <v>7</v>
      </c>
      <c r="O329">
        <v>8.0880952380952387</v>
      </c>
      <c r="P329">
        <v>3</v>
      </c>
      <c r="Q329">
        <v>0.42857142857142855</v>
      </c>
      <c r="R329">
        <v>1.1428571428571428</v>
      </c>
      <c r="S329">
        <v>1.2857142857142858</v>
      </c>
      <c r="T329">
        <v>0.8571428571428571</v>
      </c>
      <c r="U329">
        <v>0.14285714285714285</v>
      </c>
      <c r="V329">
        <v>0.38095238095238093</v>
      </c>
      <c r="W329">
        <v>3</v>
      </c>
      <c r="X329">
        <v>0.5</v>
      </c>
      <c r="Y329">
        <v>0.5714285714285714</v>
      </c>
      <c r="Z329">
        <v>0.8571428571428571</v>
      </c>
      <c r="AA329">
        <v>-2.0213462737274113</v>
      </c>
      <c r="AB329">
        <v>-1.0932145865735057</v>
      </c>
      <c r="AC329">
        <v>-1.6931158102137087</v>
      </c>
      <c r="AD329">
        <v>-0.92472255567941986</v>
      </c>
      <c r="AE329">
        <v>-0.34069293321791178</v>
      </c>
      <c r="AF329">
        <v>-0.93203433567063243</v>
      </c>
      <c r="AG329">
        <v>-0.38741809791148524</v>
      </c>
      <c r="AH329">
        <v>-0.46891153850971062</v>
      </c>
      <c r="AI329">
        <v>1.1039712602830567</v>
      </c>
    </row>
    <row r="330" spans="1:35" x14ac:dyDescent="0.2">
      <c r="A330">
        <v>28</v>
      </c>
      <c r="B330">
        <v>329</v>
      </c>
      <c r="C330" s="25">
        <v>0</v>
      </c>
      <c r="D330" s="25">
        <v>370</v>
      </c>
      <c r="E330" s="25">
        <v>0</v>
      </c>
      <c r="F330">
        <v>-1.0677843346350593</v>
      </c>
      <c r="G330">
        <v>-0.67108126976270277</v>
      </c>
      <c r="H330">
        <v>-0.39670306487235651</v>
      </c>
      <c r="I330" t="s">
        <v>473</v>
      </c>
      <c r="J330" t="s">
        <v>32</v>
      </c>
      <c r="K330" t="s">
        <v>75</v>
      </c>
      <c r="L330" t="s">
        <v>259</v>
      </c>
      <c r="M330" s="26">
        <v>22.6</v>
      </c>
      <c r="N330" s="27">
        <v>15</v>
      </c>
      <c r="O330">
        <v>10.526666666666667</v>
      </c>
      <c r="P330">
        <v>4.1333333333333337</v>
      </c>
      <c r="Q330">
        <v>0.33333333333333331</v>
      </c>
      <c r="R330">
        <v>3.7333333333333334</v>
      </c>
      <c r="S330">
        <v>0.4</v>
      </c>
      <c r="T330">
        <v>0.46666666666666667</v>
      </c>
      <c r="U330">
        <v>0.2</v>
      </c>
      <c r="V330">
        <v>0.44827586206896552</v>
      </c>
      <c r="W330">
        <v>3.8666666666666667</v>
      </c>
      <c r="X330">
        <v>0.625</v>
      </c>
      <c r="Y330">
        <v>0.53333333333333333</v>
      </c>
      <c r="Z330">
        <v>0.4</v>
      </c>
      <c r="AA330">
        <v>-1.8372606457445888</v>
      </c>
      <c r="AB330">
        <v>-1.1848100572109093</v>
      </c>
      <c r="AC330">
        <v>-0.77442901830148581</v>
      </c>
      <c r="AD330">
        <v>-1.3309758208733131</v>
      </c>
      <c r="AE330">
        <v>-1.2341541365754121</v>
      </c>
      <c r="AF330">
        <v>-0.84177790839824673</v>
      </c>
      <c r="AG330">
        <v>-0.13107624151500041</v>
      </c>
      <c r="AH330">
        <v>-0.27108275534145959</v>
      </c>
      <c r="AI330">
        <v>1.5658351560960901</v>
      </c>
    </row>
    <row r="331" spans="1:35" x14ac:dyDescent="0.2">
      <c r="A331">
        <v>28</v>
      </c>
      <c r="B331">
        <v>330</v>
      </c>
      <c r="C331" s="25">
        <v>0</v>
      </c>
      <c r="D331" s="25">
        <v>236</v>
      </c>
      <c r="E331" s="25">
        <v>1</v>
      </c>
      <c r="F331">
        <v>-1.0679363783367983</v>
      </c>
      <c r="G331">
        <v>-0.80349641886641077</v>
      </c>
      <c r="H331">
        <v>-0.26443995947038756</v>
      </c>
      <c r="I331" t="s">
        <v>463</v>
      </c>
      <c r="J331" t="s">
        <v>32</v>
      </c>
      <c r="K331" t="s">
        <v>49</v>
      </c>
      <c r="L331" t="s">
        <v>259</v>
      </c>
      <c r="M331" s="26">
        <v>21</v>
      </c>
      <c r="N331" s="27">
        <v>16</v>
      </c>
      <c r="O331">
        <v>14.733333333333334</v>
      </c>
      <c r="P331">
        <v>2.25</v>
      </c>
      <c r="Q331">
        <v>0</v>
      </c>
      <c r="R331">
        <v>2.375</v>
      </c>
      <c r="S331">
        <v>0.875</v>
      </c>
      <c r="T331">
        <v>0.5</v>
      </c>
      <c r="U331">
        <v>0.5625</v>
      </c>
      <c r="V331">
        <v>0.25531914893617019</v>
      </c>
      <c r="W331">
        <v>2.9375</v>
      </c>
      <c r="X331">
        <v>0.8</v>
      </c>
      <c r="Y331">
        <v>0.9375</v>
      </c>
      <c r="Z331">
        <v>0.8125</v>
      </c>
      <c r="AA331">
        <v>-2.1431676451866317</v>
      </c>
      <c r="AB331">
        <v>-1.505394204441822</v>
      </c>
      <c r="AC331">
        <v>-1.2561485171856064</v>
      </c>
      <c r="AD331">
        <v>-1.1131061262330397</v>
      </c>
      <c r="AE331">
        <v>-1.1578830582400157</v>
      </c>
      <c r="AF331">
        <v>-0.2692136978890507</v>
      </c>
      <c r="AG331">
        <v>-0.90498827779865743</v>
      </c>
      <c r="AH331">
        <v>-3.0641399181421891E-2</v>
      </c>
      <c r="AI331">
        <v>1.1490751563585482</v>
      </c>
    </row>
    <row r="332" spans="1:35" x14ac:dyDescent="0.2">
      <c r="A332">
        <v>28</v>
      </c>
      <c r="B332">
        <v>331</v>
      </c>
      <c r="C332" s="25">
        <v>0</v>
      </c>
      <c r="D332" s="25">
        <v>316</v>
      </c>
      <c r="E332" s="25">
        <v>1</v>
      </c>
      <c r="F332">
        <v>-1.069027368139948</v>
      </c>
      <c r="G332">
        <v>-0.74862381219004115</v>
      </c>
      <c r="H332">
        <v>-0.32040355594990688</v>
      </c>
      <c r="I332" t="s">
        <v>485</v>
      </c>
      <c r="J332" t="s">
        <v>32</v>
      </c>
      <c r="K332" t="s">
        <v>42</v>
      </c>
      <c r="L332" t="s">
        <v>258</v>
      </c>
      <c r="M332" s="26">
        <v>26.7</v>
      </c>
      <c r="N332" s="27">
        <v>15</v>
      </c>
      <c r="O332">
        <v>14.386666666666668</v>
      </c>
      <c r="P332">
        <v>5</v>
      </c>
      <c r="Q332">
        <v>0.6</v>
      </c>
      <c r="R332">
        <v>1.3333333333333333</v>
      </c>
      <c r="S332">
        <v>1.8</v>
      </c>
      <c r="T332">
        <v>0.4</v>
      </c>
      <c r="U332">
        <v>6.6666666666666666E-2</v>
      </c>
      <c r="V332">
        <v>0.41558441558441561</v>
      </c>
      <c r="W332">
        <v>5.1333333333333337</v>
      </c>
      <c r="X332">
        <v>0.66666666666666663</v>
      </c>
      <c r="Y332">
        <v>0.2</v>
      </c>
      <c r="Z332">
        <v>0.8</v>
      </c>
      <c r="AA332">
        <v>-1.6964892831694898</v>
      </c>
      <c r="AB332">
        <v>-0.92834273942617906</v>
      </c>
      <c r="AC332">
        <v>-1.6255653108083985</v>
      </c>
      <c r="AD332">
        <v>-0.68883356298619158</v>
      </c>
      <c r="AE332">
        <v>-1.3866962932462048</v>
      </c>
      <c r="AF332">
        <v>-1.05237623870048</v>
      </c>
      <c r="AG332">
        <v>-0.41612697999041925</v>
      </c>
      <c r="AH332">
        <v>-0.10488814864269239</v>
      </c>
      <c r="AI332">
        <v>1.1617042472596857</v>
      </c>
    </row>
    <row r="333" spans="1:35" x14ac:dyDescent="0.2">
      <c r="A333">
        <v>28</v>
      </c>
      <c r="B333">
        <v>332</v>
      </c>
      <c r="C333" s="25">
        <v>0</v>
      </c>
      <c r="D333" s="25">
        <v>293</v>
      </c>
      <c r="E333" s="25">
        <v>0</v>
      </c>
      <c r="F333">
        <v>-1.0755536300341386</v>
      </c>
      <c r="G333">
        <v>-0.6400505604858987</v>
      </c>
      <c r="H333">
        <v>-0.43550306954823992</v>
      </c>
      <c r="I333" t="s">
        <v>510</v>
      </c>
      <c r="J333" t="s">
        <v>32</v>
      </c>
      <c r="K333" t="s">
        <v>39</v>
      </c>
      <c r="L333" t="s">
        <v>259</v>
      </c>
      <c r="M333" s="26">
        <v>24.7</v>
      </c>
      <c r="N333" s="27">
        <v>16</v>
      </c>
      <c r="O333">
        <v>13.048958333333333</v>
      </c>
      <c r="P333">
        <v>6.125</v>
      </c>
      <c r="Q333">
        <v>1.0625</v>
      </c>
      <c r="R333">
        <v>2.5</v>
      </c>
      <c r="S333">
        <v>0.375</v>
      </c>
      <c r="T333">
        <v>0.125</v>
      </c>
      <c r="U333">
        <v>0.125</v>
      </c>
      <c r="V333">
        <v>0.48</v>
      </c>
      <c r="W333">
        <v>4.6875</v>
      </c>
      <c r="X333">
        <v>0.81818181818181823</v>
      </c>
      <c r="Y333">
        <v>0.6875</v>
      </c>
      <c r="Z333">
        <v>0.25</v>
      </c>
      <c r="AA333">
        <v>-1.5137572259806589</v>
      </c>
      <c r="AB333">
        <v>-0.48353223514328753</v>
      </c>
      <c r="AC333">
        <v>-1.2118185019508714</v>
      </c>
      <c r="AD333">
        <v>-1.3424426469070116</v>
      </c>
      <c r="AE333">
        <v>-2.015932689513225</v>
      </c>
      <c r="AF333">
        <v>-0.96023946919325298</v>
      </c>
      <c r="AG333">
        <v>5.1036118956139895E-2</v>
      </c>
      <c r="AH333">
        <v>-1.1526415506631213E-3</v>
      </c>
      <c r="AI333">
        <v>1.7173842469097418</v>
      </c>
    </row>
    <row r="334" spans="1:35" x14ac:dyDescent="0.2">
      <c r="A334">
        <v>28</v>
      </c>
      <c r="B334">
        <v>333</v>
      </c>
      <c r="C334" s="25">
        <v>0</v>
      </c>
      <c r="D334" s="25">
        <v>423</v>
      </c>
      <c r="E334" s="25">
        <v>0</v>
      </c>
      <c r="F334">
        <v>-1.0776785153861554</v>
      </c>
      <c r="G334">
        <v>-0.63020794230735266</v>
      </c>
      <c r="H334">
        <v>-0.44747057307880278</v>
      </c>
      <c r="I334" t="s">
        <v>496</v>
      </c>
      <c r="J334" t="s">
        <v>1702</v>
      </c>
      <c r="K334" t="s">
        <v>75</v>
      </c>
      <c r="L334" t="s">
        <v>259</v>
      </c>
      <c r="M334" s="26">
        <v>26.7</v>
      </c>
      <c r="N334" s="27">
        <v>9</v>
      </c>
      <c r="O334">
        <v>18.470370370370365</v>
      </c>
      <c r="P334">
        <v>5.5555555555555554</v>
      </c>
      <c r="Q334">
        <v>0.22222222222222221</v>
      </c>
      <c r="R334">
        <v>2.6666666666666665</v>
      </c>
      <c r="S334">
        <v>0.44444444444444442</v>
      </c>
      <c r="T334">
        <v>0.55555555555555558</v>
      </c>
      <c r="U334">
        <v>0.66666666666666663</v>
      </c>
      <c r="V334">
        <v>0.56097560975609762</v>
      </c>
      <c r="W334">
        <v>4.5555555555555554</v>
      </c>
      <c r="X334">
        <v>0.2857142857142857</v>
      </c>
      <c r="Y334">
        <v>0.77777777777777779</v>
      </c>
      <c r="Z334">
        <v>0.66666666666666663</v>
      </c>
      <c r="AA334">
        <v>-1.6062512302367338</v>
      </c>
      <c r="AB334">
        <v>-1.2916714396212137</v>
      </c>
      <c r="AC334">
        <v>-1.1527118149712248</v>
      </c>
      <c r="AD334">
        <v>-1.3105903523689602</v>
      </c>
      <c r="AE334">
        <v>-1.0307645943476884</v>
      </c>
      <c r="AF334">
        <v>-0.10468375234043116</v>
      </c>
      <c r="AG334">
        <v>0.57546357673175985</v>
      </c>
      <c r="AH334">
        <v>-1.0470764238168362</v>
      </c>
      <c r="AI334">
        <v>1.2964145502051538</v>
      </c>
    </row>
    <row r="335" spans="1:35" x14ac:dyDescent="0.2">
      <c r="A335">
        <v>28</v>
      </c>
      <c r="B335">
        <v>334</v>
      </c>
      <c r="C335" s="25">
        <v>0</v>
      </c>
      <c r="D335" s="25">
        <v>382</v>
      </c>
      <c r="E335" s="25">
        <v>0</v>
      </c>
      <c r="F335">
        <v>-1.0869977934259876</v>
      </c>
      <c r="G335">
        <v>-0.72393526015246146</v>
      </c>
      <c r="H335">
        <v>-0.36306253327352611</v>
      </c>
      <c r="I335" t="s">
        <v>479</v>
      </c>
      <c r="J335" t="s">
        <v>32</v>
      </c>
      <c r="K335" t="s">
        <v>57</v>
      </c>
      <c r="L335" t="s">
        <v>258</v>
      </c>
      <c r="M335" s="26">
        <v>27.5</v>
      </c>
      <c r="N335" s="27">
        <v>15</v>
      </c>
      <c r="O335">
        <v>12.151111111111113</v>
      </c>
      <c r="P335">
        <v>3.9333333333333331</v>
      </c>
      <c r="Q335">
        <v>0.46666666666666667</v>
      </c>
      <c r="R335">
        <v>1.0666666666666667</v>
      </c>
      <c r="S335">
        <v>1.5333333333333334</v>
      </c>
      <c r="T335">
        <v>0.46666666666666667</v>
      </c>
      <c r="U335">
        <v>0.13333333333333333</v>
      </c>
      <c r="V335">
        <v>0.5</v>
      </c>
      <c r="W335">
        <v>3.3333333333333335</v>
      </c>
      <c r="X335">
        <v>1</v>
      </c>
      <c r="Y335">
        <v>0.13333333333333333</v>
      </c>
      <c r="Z335">
        <v>1</v>
      </c>
      <c r="AA335">
        <v>-1.8697463448003813</v>
      </c>
      <c r="AB335">
        <v>-1.0565763983185443</v>
      </c>
      <c r="AC335">
        <v>-1.7201360099758332</v>
      </c>
      <c r="AD335">
        <v>-0.81114637401230993</v>
      </c>
      <c r="AE335">
        <v>-1.2341541365754121</v>
      </c>
      <c r="AF335">
        <v>-0.94707707354936344</v>
      </c>
      <c r="AG335">
        <v>0.13392841976827635</v>
      </c>
      <c r="AH335">
        <v>2.9851783249932196E-2</v>
      </c>
      <c r="AI335">
        <v>0.95963879284148357</v>
      </c>
    </row>
    <row r="336" spans="1:35" x14ac:dyDescent="0.2">
      <c r="A336">
        <v>28</v>
      </c>
      <c r="B336">
        <v>335</v>
      </c>
      <c r="C336" s="25">
        <v>0</v>
      </c>
      <c r="D336" s="25">
        <v>437</v>
      </c>
      <c r="E336" s="25">
        <v>0</v>
      </c>
      <c r="F336">
        <v>-1.0882804406210991</v>
      </c>
      <c r="G336">
        <v>-0.61528722555226878</v>
      </c>
      <c r="H336">
        <v>-0.4729932150688303</v>
      </c>
      <c r="I336" t="s">
        <v>413</v>
      </c>
      <c r="J336" t="s">
        <v>32</v>
      </c>
      <c r="K336" t="s">
        <v>33</v>
      </c>
      <c r="L336" t="s">
        <v>259</v>
      </c>
      <c r="M336" s="26">
        <v>21.6</v>
      </c>
      <c r="N336" s="27">
        <v>6</v>
      </c>
      <c r="O336">
        <v>12.21111111111111</v>
      </c>
      <c r="P336">
        <v>4</v>
      </c>
      <c r="Q336">
        <v>0</v>
      </c>
      <c r="R336">
        <v>3.3333333333333335</v>
      </c>
      <c r="S336">
        <v>0.33333333333333331</v>
      </c>
      <c r="T336">
        <v>0.16666666666666666</v>
      </c>
      <c r="U336">
        <v>0.5</v>
      </c>
      <c r="V336">
        <v>0.8</v>
      </c>
      <c r="W336">
        <v>1.6666666666666667</v>
      </c>
      <c r="X336">
        <v>0.88888888888888884</v>
      </c>
      <c r="Y336">
        <v>1.5</v>
      </c>
      <c r="Z336">
        <v>0.66666666666666663</v>
      </c>
      <c r="AA336">
        <v>-1.8589177784484505</v>
      </c>
      <c r="AB336">
        <v>-1.505394204441822</v>
      </c>
      <c r="AC336">
        <v>-0.91628506705263779</v>
      </c>
      <c r="AD336">
        <v>-1.3615540236298427</v>
      </c>
      <c r="AE336">
        <v>-1.9205938415939796</v>
      </c>
      <c r="AF336">
        <v>-0.36793166521822246</v>
      </c>
      <c r="AG336">
        <v>0.78396350417212113</v>
      </c>
      <c r="AH336">
        <v>0.31271349603726173</v>
      </c>
      <c r="AI336">
        <v>1.2964145502051538</v>
      </c>
    </row>
    <row r="337" spans="1:35" x14ac:dyDescent="0.2">
      <c r="A337">
        <v>28</v>
      </c>
      <c r="B337">
        <v>336</v>
      </c>
      <c r="C337" s="25">
        <v>137.9</v>
      </c>
      <c r="D337" s="25">
        <v>573</v>
      </c>
      <c r="E337" s="25">
        <v>3</v>
      </c>
      <c r="F337">
        <v>-1.0928179165050655</v>
      </c>
      <c r="G337">
        <v>-0.79025222543656726</v>
      </c>
      <c r="H337">
        <v>-0.30256569106849829</v>
      </c>
      <c r="I337" t="s">
        <v>492</v>
      </c>
      <c r="J337" t="s">
        <v>32</v>
      </c>
      <c r="K337" t="s">
        <v>49</v>
      </c>
      <c r="L337" t="s">
        <v>258</v>
      </c>
      <c r="M337" s="26">
        <v>21.7</v>
      </c>
      <c r="N337" s="27">
        <v>15</v>
      </c>
      <c r="O337">
        <v>11.468888888888889</v>
      </c>
      <c r="P337">
        <v>4.4000000000000004</v>
      </c>
      <c r="Q337">
        <v>0.8666666666666667</v>
      </c>
      <c r="R337">
        <v>1.8</v>
      </c>
      <c r="S337">
        <v>0.93333333333333335</v>
      </c>
      <c r="T337">
        <v>0.26666666666666666</v>
      </c>
      <c r="U337">
        <v>0.13333333333333333</v>
      </c>
      <c r="V337">
        <v>0.3235294117647059</v>
      </c>
      <c r="W337">
        <v>4.5333333333333332</v>
      </c>
      <c r="X337">
        <v>0.81818181818181823</v>
      </c>
      <c r="Y337">
        <v>0.73333333333333328</v>
      </c>
      <c r="Z337">
        <v>0.46666666666666667</v>
      </c>
      <c r="AA337">
        <v>-1.7939463803368663</v>
      </c>
      <c r="AB337">
        <v>-0.67187542164144876</v>
      </c>
      <c r="AC337">
        <v>-1.4600665872653877</v>
      </c>
      <c r="AD337">
        <v>-1.0863501988210764</v>
      </c>
      <c r="AE337">
        <v>-1.6917806065877905</v>
      </c>
      <c r="AF337">
        <v>-0.94707707354936344</v>
      </c>
      <c r="AG337">
        <v>-0.9610246180170029</v>
      </c>
      <c r="AH337">
        <v>1.3708526664741563E-3</v>
      </c>
      <c r="AI337">
        <v>1.4984800046233562</v>
      </c>
    </row>
    <row r="338" spans="1:35" x14ac:dyDescent="0.2">
      <c r="A338">
        <v>29</v>
      </c>
      <c r="B338">
        <v>337</v>
      </c>
      <c r="C338" s="25">
        <v>0</v>
      </c>
      <c r="D338" s="25">
        <v>692</v>
      </c>
      <c r="E338" s="25">
        <v>0</v>
      </c>
      <c r="F338">
        <v>-1.0997241709048204</v>
      </c>
      <c r="G338">
        <v>-0.73300211646680125</v>
      </c>
      <c r="H338">
        <v>-0.3667220544380192</v>
      </c>
      <c r="I338" t="s">
        <v>475</v>
      </c>
      <c r="J338" t="s">
        <v>32</v>
      </c>
      <c r="K338" t="s">
        <v>96</v>
      </c>
      <c r="L338" t="s">
        <v>258</v>
      </c>
      <c r="M338" s="26">
        <v>24.2</v>
      </c>
      <c r="N338" s="27">
        <v>16</v>
      </c>
      <c r="O338">
        <v>11.830208333333335</v>
      </c>
      <c r="P338">
        <v>2.875</v>
      </c>
      <c r="Q338">
        <v>6.25E-2</v>
      </c>
      <c r="R338">
        <v>2.25</v>
      </c>
      <c r="S338">
        <v>1.1875</v>
      </c>
      <c r="T338">
        <v>0.8125</v>
      </c>
      <c r="U338">
        <v>6.25E-2</v>
      </c>
      <c r="V338">
        <v>0.35714285714285715</v>
      </c>
      <c r="W338">
        <v>2.625</v>
      </c>
      <c r="X338">
        <v>0.68181818181818177</v>
      </c>
      <c r="Y338">
        <v>1.375</v>
      </c>
      <c r="Z338">
        <v>0.4375</v>
      </c>
      <c r="AA338">
        <v>-2.0416498356372812</v>
      </c>
      <c r="AB338">
        <v>-1.4452846768360259</v>
      </c>
      <c r="AC338">
        <v>-1.3004785324203414</v>
      </c>
      <c r="AD338">
        <v>-0.96977080081180733</v>
      </c>
      <c r="AE338">
        <v>-0.44284169884567465</v>
      </c>
      <c r="AF338">
        <v>-1.0589574365224248</v>
      </c>
      <c r="AG338">
        <v>-0.42689773526014629</v>
      </c>
      <c r="AH338">
        <v>-0.43908621526018754</v>
      </c>
      <c r="AI338">
        <v>1.5279478833926774</v>
      </c>
    </row>
    <row r="339" spans="1:35" x14ac:dyDescent="0.2">
      <c r="A339">
        <v>29</v>
      </c>
      <c r="B339">
        <v>338</v>
      </c>
      <c r="C339" s="25">
        <v>0</v>
      </c>
      <c r="D339" s="25">
        <v>478</v>
      </c>
      <c r="E339" s="25">
        <v>0</v>
      </c>
      <c r="F339">
        <v>-1.0998881423069744</v>
      </c>
      <c r="G339">
        <v>-0.66474698863018977</v>
      </c>
      <c r="H339">
        <v>-0.43514115367678463</v>
      </c>
      <c r="I339" t="s">
        <v>494</v>
      </c>
      <c r="J339" t="s">
        <v>32</v>
      </c>
      <c r="K339" t="s">
        <v>78</v>
      </c>
      <c r="L339" t="s">
        <v>258</v>
      </c>
      <c r="M339" s="26">
        <v>30</v>
      </c>
      <c r="N339" s="27">
        <v>2</v>
      </c>
      <c r="O339">
        <v>3.833333333333333</v>
      </c>
      <c r="P339">
        <v>2</v>
      </c>
      <c r="Q339">
        <v>0</v>
      </c>
      <c r="R339">
        <v>1</v>
      </c>
      <c r="S339">
        <v>1</v>
      </c>
      <c r="T339">
        <v>1</v>
      </c>
      <c r="U339">
        <v>0</v>
      </c>
      <c r="V339">
        <v>0.4</v>
      </c>
      <c r="W339">
        <v>2.5</v>
      </c>
      <c r="X339">
        <v>0</v>
      </c>
      <c r="Y339">
        <v>0</v>
      </c>
      <c r="Z339">
        <v>0</v>
      </c>
      <c r="AA339">
        <v>-2.183774769006372</v>
      </c>
      <c r="AB339">
        <v>-1.505394204441822</v>
      </c>
      <c r="AC339">
        <v>-1.7437786847676917</v>
      </c>
      <c r="AD339">
        <v>-1.0557719960645469</v>
      </c>
      <c r="AE339">
        <v>-1.3816883209070051E-2</v>
      </c>
      <c r="AF339">
        <v>-1.1576754038515964</v>
      </c>
      <c r="AG339">
        <v>-0.25347196645538139</v>
      </c>
      <c r="AH339">
        <v>-3.9005054807722372E-2</v>
      </c>
      <c r="AI339">
        <v>1.9699660649324946</v>
      </c>
    </row>
    <row r="340" spans="1:35" x14ac:dyDescent="0.2">
      <c r="A340">
        <v>29</v>
      </c>
      <c r="B340">
        <v>339</v>
      </c>
      <c r="C340" s="25">
        <v>0</v>
      </c>
      <c r="D340" s="25">
        <v>367</v>
      </c>
      <c r="E340" s="25">
        <v>0</v>
      </c>
      <c r="F340">
        <v>-1.1026510972233485</v>
      </c>
      <c r="G340">
        <v>-0.84869664017656432</v>
      </c>
      <c r="H340">
        <v>-0.25395445704678421</v>
      </c>
      <c r="I340" t="s">
        <v>499</v>
      </c>
      <c r="J340" t="s">
        <v>32</v>
      </c>
      <c r="K340" t="s">
        <v>66</v>
      </c>
      <c r="L340" t="s">
        <v>258</v>
      </c>
      <c r="M340" s="26">
        <v>29.2</v>
      </c>
      <c r="N340" s="27">
        <v>16</v>
      </c>
      <c r="O340">
        <v>14.083333333333332</v>
      </c>
      <c r="P340">
        <v>2.5625</v>
      </c>
      <c r="Q340">
        <v>0.1875</v>
      </c>
      <c r="R340">
        <v>1.5</v>
      </c>
      <c r="S340">
        <v>2.3125</v>
      </c>
      <c r="T340">
        <v>0.375</v>
      </c>
      <c r="U340">
        <v>6.25E-2</v>
      </c>
      <c r="V340">
        <v>0.26</v>
      </c>
      <c r="W340">
        <v>3.125</v>
      </c>
      <c r="X340">
        <v>0.92307692307692313</v>
      </c>
      <c r="Y340">
        <v>0.8125</v>
      </c>
      <c r="Z340">
        <v>0.9375</v>
      </c>
      <c r="AA340">
        <v>-2.0924087404119565</v>
      </c>
      <c r="AB340">
        <v>-1.3250656216244336</v>
      </c>
      <c r="AC340">
        <v>-1.5664586238287517</v>
      </c>
      <c r="AD340">
        <v>-0.4537636292953704</v>
      </c>
      <c r="AE340">
        <v>-1.4438996019977521</v>
      </c>
      <c r="AF340">
        <v>-1.0589574365224248</v>
      </c>
      <c r="AG340">
        <v>-0.94249632837281094</v>
      </c>
      <c r="AH340">
        <v>0.22199597311724917</v>
      </c>
      <c r="AI340">
        <v>1.0227842473471718</v>
      </c>
    </row>
    <row r="341" spans="1:35" x14ac:dyDescent="0.2">
      <c r="A341">
        <v>29</v>
      </c>
      <c r="B341">
        <v>340</v>
      </c>
      <c r="C341" s="25">
        <v>0</v>
      </c>
      <c r="D341" s="25">
        <v>333</v>
      </c>
      <c r="E341" s="25">
        <v>0</v>
      </c>
      <c r="F341">
        <v>-1.1067132197053773</v>
      </c>
      <c r="G341">
        <v>-0.7447083201383915</v>
      </c>
      <c r="H341">
        <v>-0.36200489956698578</v>
      </c>
      <c r="I341" t="s">
        <v>481</v>
      </c>
      <c r="J341" t="s">
        <v>32</v>
      </c>
      <c r="K341" t="s">
        <v>33</v>
      </c>
      <c r="L341" t="s">
        <v>259</v>
      </c>
      <c r="M341" s="26">
        <v>35.6</v>
      </c>
      <c r="N341" s="27">
        <v>15</v>
      </c>
      <c r="O341">
        <v>10.987777777777779</v>
      </c>
      <c r="P341">
        <v>1.9333333333333333</v>
      </c>
      <c r="Q341">
        <v>0.46666666666666667</v>
      </c>
      <c r="R341">
        <v>2.4</v>
      </c>
      <c r="S341">
        <v>0.93333333333333335</v>
      </c>
      <c r="T341">
        <v>0.4</v>
      </c>
      <c r="U341">
        <v>0.26666666666666666</v>
      </c>
      <c r="V341">
        <v>0.28947368421052633</v>
      </c>
      <c r="W341">
        <v>2.5333333333333332</v>
      </c>
      <c r="X341">
        <v>0</v>
      </c>
      <c r="Y341">
        <v>0</v>
      </c>
      <c r="Z341">
        <v>0.26666666666666666</v>
      </c>
      <c r="AA341">
        <v>-2.1946033353583028</v>
      </c>
      <c r="AB341">
        <v>-1.0565763983185443</v>
      </c>
      <c r="AC341">
        <v>-1.2472825141386594</v>
      </c>
      <c r="AD341">
        <v>-1.0863501988210764</v>
      </c>
      <c r="AE341">
        <v>-1.3866962932462048</v>
      </c>
      <c r="AF341">
        <v>-0.73647874324713036</v>
      </c>
      <c r="AG341">
        <v>-0.65592780234944204</v>
      </c>
      <c r="AH341">
        <v>-3.9005054807722372E-2</v>
      </c>
      <c r="AI341">
        <v>1.7005454590415585</v>
      </c>
    </row>
    <row r="342" spans="1:35" x14ac:dyDescent="0.2">
      <c r="A342">
        <v>29</v>
      </c>
      <c r="B342">
        <v>341</v>
      </c>
      <c r="C342" s="25">
        <v>0</v>
      </c>
      <c r="D342" s="25">
        <v>349</v>
      </c>
      <c r="E342" s="25">
        <v>1</v>
      </c>
      <c r="F342">
        <v>-1.1069580824990533</v>
      </c>
      <c r="G342">
        <v>-0.74737404685952191</v>
      </c>
      <c r="H342">
        <v>-0.35958403563953134</v>
      </c>
      <c r="I342" t="s">
        <v>486</v>
      </c>
      <c r="J342" t="s">
        <v>32</v>
      </c>
      <c r="K342" t="s">
        <v>35</v>
      </c>
      <c r="L342" t="s">
        <v>259</v>
      </c>
      <c r="M342" s="26">
        <v>30.7</v>
      </c>
      <c r="N342" s="27">
        <v>17</v>
      </c>
      <c r="O342">
        <v>14.3</v>
      </c>
      <c r="P342">
        <v>4.5294117647058822</v>
      </c>
      <c r="Q342">
        <v>1.2352941176470589</v>
      </c>
      <c r="R342">
        <v>2.8235294117647061</v>
      </c>
      <c r="S342">
        <v>0.76470588235294112</v>
      </c>
      <c r="T342">
        <v>0.11764705882352941</v>
      </c>
      <c r="U342">
        <v>0.11764705882352941</v>
      </c>
      <c r="V342">
        <v>0.37142857142857144</v>
      </c>
      <c r="W342">
        <v>4.117647058823529</v>
      </c>
      <c r="X342">
        <v>0.5</v>
      </c>
      <c r="Y342">
        <v>0.47058823529411764</v>
      </c>
      <c r="Z342">
        <v>0.35294117647058826</v>
      </c>
      <c r="AA342">
        <v>-1.772926222124295</v>
      </c>
      <c r="AB342">
        <v>-0.31734707058608641</v>
      </c>
      <c r="AC342">
        <v>-1.0970819919315571</v>
      </c>
      <c r="AD342">
        <v>-1.1636950646170041</v>
      </c>
      <c r="AE342">
        <v>-2.0327571920872094</v>
      </c>
      <c r="AF342">
        <v>-0.97185334770256726</v>
      </c>
      <c r="AG342">
        <v>-0.59103981314269771</v>
      </c>
      <c r="AH342">
        <v>-0.39304568844465387</v>
      </c>
      <c r="AI342">
        <v>1.6133799689003729</v>
      </c>
    </row>
    <row r="343" spans="1:35" x14ac:dyDescent="0.2">
      <c r="A343">
        <v>29</v>
      </c>
      <c r="B343">
        <v>342</v>
      </c>
      <c r="C343" s="25">
        <v>101.5</v>
      </c>
      <c r="D343" s="25">
        <v>238</v>
      </c>
      <c r="E343" s="25">
        <v>0</v>
      </c>
      <c r="F343">
        <v>-1.112202915961612</v>
      </c>
      <c r="G343">
        <v>-0.71994259969356256</v>
      </c>
      <c r="H343">
        <v>-0.39226031626804947</v>
      </c>
      <c r="I343" t="s">
        <v>491</v>
      </c>
      <c r="J343" t="s">
        <v>1659</v>
      </c>
      <c r="K343" t="s">
        <v>57</v>
      </c>
      <c r="L343" t="s">
        <v>45</v>
      </c>
      <c r="M343" s="26">
        <v>29.7</v>
      </c>
      <c r="N343" s="27">
        <v>13</v>
      </c>
      <c r="O343">
        <v>9.2000000000000011</v>
      </c>
      <c r="P343">
        <v>3.3076923076923075</v>
      </c>
      <c r="Q343">
        <v>0.38461538461538464</v>
      </c>
      <c r="R343">
        <v>3.3076923076923075</v>
      </c>
      <c r="S343">
        <v>1.3076923076923077</v>
      </c>
      <c r="T343">
        <v>0.15384615384615385</v>
      </c>
      <c r="U343">
        <v>0.53846153846153844</v>
      </c>
      <c r="V343">
        <v>0.54545454545454541</v>
      </c>
      <c r="W343">
        <v>2.5384615384615383</v>
      </c>
      <c r="X343">
        <v>0.33333333333333331</v>
      </c>
      <c r="Y343">
        <v>0.46153846153846156</v>
      </c>
      <c r="Z343">
        <v>0.92307692307692313</v>
      </c>
      <c r="AA343">
        <v>-1.9713682751800385</v>
      </c>
      <c r="AB343">
        <v>-1.1354894191753844</v>
      </c>
      <c r="AC343">
        <v>-0.92537840351104517</v>
      </c>
      <c r="AD343">
        <v>-0.91464182949594863</v>
      </c>
      <c r="AE343">
        <v>-1.9499288717229781</v>
      </c>
      <c r="AF343">
        <v>-0.30718214686180911</v>
      </c>
      <c r="AG343">
        <v>0.26858073917919822</v>
      </c>
      <c r="AH343">
        <v>-0.58143146578408045</v>
      </c>
      <c r="AI343">
        <v>1.0373562753100227</v>
      </c>
    </row>
    <row r="344" spans="1:35" x14ac:dyDescent="0.2">
      <c r="A344">
        <v>29</v>
      </c>
      <c r="B344">
        <v>343</v>
      </c>
      <c r="C344" s="25">
        <v>0</v>
      </c>
      <c r="D344" s="25">
        <v>191</v>
      </c>
      <c r="E344" s="25">
        <v>1</v>
      </c>
      <c r="F344">
        <v>-1.1227271110459245</v>
      </c>
      <c r="G344">
        <v>-0.71864019697123593</v>
      </c>
      <c r="H344">
        <v>-0.40408691407468855</v>
      </c>
      <c r="I344" t="s">
        <v>521</v>
      </c>
      <c r="J344" t="s">
        <v>32</v>
      </c>
      <c r="K344" t="s">
        <v>51</v>
      </c>
      <c r="L344" t="s">
        <v>45</v>
      </c>
      <c r="M344" s="26">
        <v>21.3</v>
      </c>
      <c r="N344" s="27">
        <v>18</v>
      </c>
      <c r="O344">
        <v>12.760185185185184</v>
      </c>
      <c r="P344">
        <v>4.6111111111111107</v>
      </c>
      <c r="Q344">
        <v>0.16666666666666666</v>
      </c>
      <c r="R344">
        <v>3</v>
      </c>
      <c r="S344">
        <v>1.1111111111111112</v>
      </c>
      <c r="T344">
        <v>0.27777777777777779</v>
      </c>
      <c r="U344">
        <v>0.44444444444444442</v>
      </c>
      <c r="V344">
        <v>0.54838709677419351</v>
      </c>
      <c r="W344">
        <v>3.4444444444444446</v>
      </c>
      <c r="X344">
        <v>0.6</v>
      </c>
      <c r="Y344">
        <v>1.1111111111111112</v>
      </c>
      <c r="Z344">
        <v>0.94444444444444442</v>
      </c>
      <c r="AA344">
        <v>-1.7596559202224191</v>
      </c>
      <c r="AB344">
        <v>-1.3451021308263655</v>
      </c>
      <c r="AC344">
        <v>-1.0344984410119313</v>
      </c>
      <c r="AD344">
        <v>-1.0048083248036641</v>
      </c>
      <c r="AE344">
        <v>-1.6663569138093248</v>
      </c>
      <c r="AF344">
        <v>-0.4556809695108196</v>
      </c>
      <c r="AG344">
        <v>0.37555991884491857</v>
      </c>
      <c r="AH344">
        <v>-0.59298707713694665</v>
      </c>
      <c r="AI344">
        <v>1.0157680857354285</v>
      </c>
    </row>
    <row r="345" spans="1:35" x14ac:dyDescent="0.2">
      <c r="A345">
        <v>29</v>
      </c>
      <c r="B345">
        <v>344</v>
      </c>
      <c r="C345" s="25">
        <v>0</v>
      </c>
      <c r="D345" s="25">
        <v>331</v>
      </c>
      <c r="E345" s="25">
        <v>0</v>
      </c>
      <c r="F345">
        <v>-1.1274572276612869</v>
      </c>
      <c r="G345">
        <v>-0.8245049788727018</v>
      </c>
      <c r="H345">
        <v>-0.30295224878858507</v>
      </c>
      <c r="I345" t="s">
        <v>541</v>
      </c>
      <c r="J345" t="s">
        <v>32</v>
      </c>
      <c r="K345" t="s">
        <v>78</v>
      </c>
      <c r="L345" t="s">
        <v>259</v>
      </c>
      <c r="M345" s="26">
        <v>24.9</v>
      </c>
      <c r="N345" s="27">
        <v>9</v>
      </c>
      <c r="O345">
        <v>14.648148148148145</v>
      </c>
      <c r="P345">
        <v>3.3333333333333335</v>
      </c>
      <c r="Q345">
        <v>0.1111111111111111</v>
      </c>
      <c r="R345">
        <v>2.2222222222222223</v>
      </c>
      <c r="S345">
        <v>0.77777777777777779</v>
      </c>
      <c r="T345">
        <v>0.44444444444444442</v>
      </c>
      <c r="U345">
        <v>0.22222222222222221</v>
      </c>
      <c r="V345">
        <v>0.25806451612903225</v>
      </c>
      <c r="W345">
        <v>3.4444444444444446</v>
      </c>
      <c r="X345">
        <v>0.8125</v>
      </c>
      <c r="Y345">
        <v>1.7777777777777777</v>
      </c>
      <c r="Z345">
        <v>0.44444444444444442</v>
      </c>
      <c r="AA345">
        <v>-1.9672034419677575</v>
      </c>
      <c r="AB345">
        <v>-1.3985328220315179</v>
      </c>
      <c r="AC345">
        <v>-1.3103296469169492</v>
      </c>
      <c r="AD345">
        <v>-1.1576993385863121</v>
      </c>
      <c r="AE345">
        <v>-1.285001522132343</v>
      </c>
      <c r="AF345">
        <v>-0.80667818668120805</v>
      </c>
      <c r="AG345">
        <v>-1.0492759380062417</v>
      </c>
      <c r="AH345">
        <v>3.3244364687079322E-2</v>
      </c>
      <c r="AI345">
        <v>1.5209317217809342</v>
      </c>
    </row>
    <row r="346" spans="1:35" x14ac:dyDescent="0.2">
      <c r="A346">
        <v>29</v>
      </c>
      <c r="B346">
        <v>345</v>
      </c>
      <c r="C346" s="25">
        <v>0</v>
      </c>
      <c r="D346" s="25">
        <v>270</v>
      </c>
      <c r="E346" s="25">
        <v>0</v>
      </c>
      <c r="F346">
        <v>-1.1330930862972695</v>
      </c>
      <c r="G346">
        <v>-0.63116244248609599</v>
      </c>
      <c r="H346">
        <v>-0.50193064381117347</v>
      </c>
      <c r="I346" t="s">
        <v>501</v>
      </c>
      <c r="J346" t="s">
        <v>32</v>
      </c>
      <c r="K346" t="s">
        <v>66</v>
      </c>
      <c r="L346" t="s">
        <v>45</v>
      </c>
      <c r="M346" s="26">
        <v>22.9</v>
      </c>
      <c r="N346" s="27">
        <v>4</v>
      </c>
      <c r="O346">
        <v>15.954166666666666</v>
      </c>
      <c r="P346">
        <v>6</v>
      </c>
      <c r="Q346">
        <v>0</v>
      </c>
      <c r="R346">
        <v>3.5</v>
      </c>
      <c r="S346">
        <v>0</v>
      </c>
      <c r="T346">
        <v>0.25</v>
      </c>
      <c r="U346">
        <v>0.25</v>
      </c>
      <c r="V346">
        <v>0.55555555555555558</v>
      </c>
      <c r="W346">
        <v>4.5</v>
      </c>
      <c r="X346">
        <v>0.8</v>
      </c>
      <c r="Y346">
        <v>1.25</v>
      </c>
      <c r="Z346">
        <v>0.25</v>
      </c>
      <c r="AA346">
        <v>-1.534060787890529</v>
      </c>
      <c r="AB346">
        <v>-1.505394204441822</v>
      </c>
      <c r="AC346">
        <v>-0.85717838007299119</v>
      </c>
      <c r="AD346">
        <v>-1.5144450374124907</v>
      </c>
      <c r="AE346">
        <v>-1.7299161457554886</v>
      </c>
      <c r="AF346">
        <v>-0.76280353453490946</v>
      </c>
      <c r="AG346">
        <v>0.53380537479628143</v>
      </c>
      <c r="AH346">
        <v>-2.7853513972655064E-2</v>
      </c>
      <c r="AI346">
        <v>1.7173842469097418</v>
      </c>
    </row>
    <row r="347" spans="1:35" x14ac:dyDescent="0.2">
      <c r="A347">
        <v>29</v>
      </c>
      <c r="B347">
        <v>346</v>
      </c>
      <c r="C347" s="25">
        <v>0</v>
      </c>
      <c r="D347" s="25">
        <v>218</v>
      </c>
      <c r="E347" s="25">
        <v>1</v>
      </c>
      <c r="F347">
        <v>-1.1380246560176954</v>
      </c>
      <c r="G347">
        <v>-0.74290183804298537</v>
      </c>
      <c r="H347">
        <v>-0.39512281797471005</v>
      </c>
      <c r="I347" t="s">
        <v>542</v>
      </c>
      <c r="J347" t="s">
        <v>32</v>
      </c>
      <c r="K347" t="s">
        <v>66</v>
      </c>
      <c r="L347" t="s">
        <v>259</v>
      </c>
      <c r="M347" s="26">
        <v>27.2</v>
      </c>
      <c r="N347" s="27">
        <v>12</v>
      </c>
      <c r="O347">
        <v>11.745833333333335</v>
      </c>
      <c r="P347">
        <v>3.4166666666666665</v>
      </c>
      <c r="Q347">
        <v>0.58333333333333337</v>
      </c>
      <c r="R347">
        <v>2.3333333333333335</v>
      </c>
      <c r="S347">
        <v>0.25</v>
      </c>
      <c r="T347">
        <v>0.41666666666666669</v>
      </c>
      <c r="U347">
        <v>0.25</v>
      </c>
      <c r="V347">
        <v>0.42424242424242425</v>
      </c>
      <c r="W347">
        <v>2.75</v>
      </c>
      <c r="X347">
        <v>0.66666666666666663</v>
      </c>
      <c r="Y347">
        <v>0.75</v>
      </c>
      <c r="Z347">
        <v>0.5</v>
      </c>
      <c r="AA347">
        <v>-1.9536677340278443</v>
      </c>
      <c r="AB347">
        <v>-0.94437194678772463</v>
      </c>
      <c r="AC347">
        <v>-1.270925188930518</v>
      </c>
      <c r="AD347">
        <v>-1.3997767770755047</v>
      </c>
      <c r="AE347">
        <v>-1.3485607540785065</v>
      </c>
      <c r="AF347">
        <v>-0.76280353453490946</v>
      </c>
      <c r="AG347">
        <v>-0.18474637914998943</v>
      </c>
      <c r="AH347">
        <v>-0.28606665668885989</v>
      </c>
      <c r="AI347">
        <v>1.4648024288869892</v>
      </c>
    </row>
    <row r="348" spans="1:35" x14ac:dyDescent="0.2">
      <c r="A348">
        <v>29</v>
      </c>
      <c r="B348">
        <v>347</v>
      </c>
      <c r="C348" s="25">
        <v>0</v>
      </c>
      <c r="D348" s="25">
        <v>280</v>
      </c>
      <c r="E348" s="25">
        <v>1</v>
      </c>
      <c r="F348">
        <v>-1.1405629229908356</v>
      </c>
      <c r="G348">
        <v>-0.90437346067893642</v>
      </c>
      <c r="H348">
        <v>-0.23618946231189919</v>
      </c>
      <c r="I348" t="s">
        <v>524</v>
      </c>
      <c r="J348" t="s">
        <v>32</v>
      </c>
      <c r="K348" t="s">
        <v>113</v>
      </c>
      <c r="L348" t="s">
        <v>258</v>
      </c>
      <c r="M348" s="26">
        <v>33.700000000000003</v>
      </c>
      <c r="N348" s="27">
        <v>18</v>
      </c>
      <c r="O348">
        <v>16.281481481481478</v>
      </c>
      <c r="P348">
        <v>5</v>
      </c>
      <c r="Q348">
        <v>0.88888888888888884</v>
      </c>
      <c r="R348">
        <v>1.4444444444444444</v>
      </c>
      <c r="S348">
        <v>1.5555555555555556</v>
      </c>
      <c r="T348">
        <v>0.27777777777777779</v>
      </c>
      <c r="U348">
        <v>0</v>
      </c>
      <c r="V348">
        <v>0.28828828828828829</v>
      </c>
      <c r="W348">
        <v>6.166666666666667</v>
      </c>
      <c r="X348">
        <v>0.625</v>
      </c>
      <c r="Y348">
        <v>0.88888888888888884</v>
      </c>
      <c r="Z348">
        <v>0.5</v>
      </c>
      <c r="AA348">
        <v>-1.6964892831694898</v>
      </c>
      <c r="AB348">
        <v>-0.65050314515938801</v>
      </c>
      <c r="AC348">
        <v>-1.5861608528219671</v>
      </c>
      <c r="AD348">
        <v>-0.80095363976013345</v>
      </c>
      <c r="AE348">
        <v>-1.6663569138093248</v>
      </c>
      <c r="AF348">
        <v>-1.1576754038515964</v>
      </c>
      <c r="AG348">
        <v>-1.6202231140615664</v>
      </c>
      <c r="AH348">
        <v>-0.42580122236395085</v>
      </c>
      <c r="AI348">
        <v>1.4648024288869892</v>
      </c>
    </row>
    <row r="349" spans="1:35" x14ac:dyDescent="0.2">
      <c r="A349">
        <v>29</v>
      </c>
      <c r="B349">
        <v>348</v>
      </c>
      <c r="C349" s="25">
        <v>0</v>
      </c>
      <c r="D349" s="25">
        <v>295</v>
      </c>
      <c r="E349" s="25">
        <v>0</v>
      </c>
      <c r="F349">
        <v>-1.142459058917312</v>
      </c>
      <c r="G349">
        <v>-0.79928382287707922</v>
      </c>
      <c r="H349">
        <v>-0.34317523604023281</v>
      </c>
      <c r="I349" t="s">
        <v>511</v>
      </c>
      <c r="J349" t="s">
        <v>32</v>
      </c>
      <c r="K349" t="s">
        <v>119</v>
      </c>
      <c r="L349" t="s">
        <v>258</v>
      </c>
      <c r="M349" s="26">
        <v>26.6</v>
      </c>
      <c r="N349" s="27">
        <v>13</v>
      </c>
      <c r="O349">
        <v>12.619230769230768</v>
      </c>
      <c r="P349">
        <v>4.6923076923076925</v>
      </c>
      <c r="Q349">
        <v>0.46153846153846156</v>
      </c>
      <c r="R349">
        <v>1.6153846153846154</v>
      </c>
      <c r="S349">
        <v>1.4615384615384615</v>
      </c>
      <c r="T349">
        <v>0.15384615384615385</v>
      </c>
      <c r="U349">
        <v>7.6923076923076927E-2</v>
      </c>
      <c r="V349">
        <v>0.40384615384615385</v>
      </c>
      <c r="W349">
        <v>4</v>
      </c>
      <c r="X349">
        <v>0.8666666666666667</v>
      </c>
      <c r="Y349">
        <v>1.1538461538461537</v>
      </c>
      <c r="Z349">
        <v>0.76923076923076927</v>
      </c>
      <c r="AA349">
        <v>-1.7464672817168625</v>
      </c>
      <c r="AB349">
        <v>-1.0615084621220967</v>
      </c>
      <c r="AC349">
        <v>-1.5255386097659192</v>
      </c>
      <c r="AD349">
        <v>-0.84407674621164963</v>
      </c>
      <c r="AE349">
        <v>-1.9499288717229781</v>
      </c>
      <c r="AF349">
        <v>-1.0361763671387696</v>
      </c>
      <c r="AG349">
        <v>-0.38913223371962963</v>
      </c>
      <c r="AH349">
        <v>0.16648292625709185</v>
      </c>
      <c r="AI349">
        <v>1.1927912402471013</v>
      </c>
    </row>
    <row r="350" spans="1:35" x14ac:dyDescent="0.2">
      <c r="A350">
        <v>30</v>
      </c>
      <c r="B350">
        <v>349</v>
      </c>
      <c r="C350" s="25">
        <v>0</v>
      </c>
      <c r="D350" s="25">
        <v>296</v>
      </c>
      <c r="E350" s="25">
        <v>1</v>
      </c>
      <c r="F350">
        <v>-1.1449469204902945</v>
      </c>
      <c r="G350">
        <v>-0.761851075016867</v>
      </c>
      <c r="H350">
        <v>-0.38309584547342745</v>
      </c>
      <c r="I350" t="s">
        <v>571</v>
      </c>
      <c r="J350" t="s">
        <v>32</v>
      </c>
      <c r="K350" t="s">
        <v>88</v>
      </c>
      <c r="L350" t="s">
        <v>258</v>
      </c>
      <c r="M350" s="26">
        <v>26.1</v>
      </c>
      <c r="N350" s="27">
        <v>12</v>
      </c>
      <c r="O350">
        <v>9.7819444444444432</v>
      </c>
      <c r="P350">
        <v>3.75</v>
      </c>
      <c r="Q350">
        <v>0.25</v>
      </c>
      <c r="R350">
        <v>2.25</v>
      </c>
      <c r="S350">
        <v>1.4166666666666667</v>
      </c>
      <c r="T350">
        <v>0.41666666666666669</v>
      </c>
      <c r="U350">
        <v>0.33333333333333331</v>
      </c>
      <c r="V350">
        <v>0.39534883720930231</v>
      </c>
      <c r="W350">
        <v>3.5833333333333335</v>
      </c>
      <c r="X350">
        <v>0.5714285714285714</v>
      </c>
      <c r="Y350">
        <v>1.1666666666666667</v>
      </c>
      <c r="Z350">
        <v>0.41666666666666669</v>
      </c>
      <c r="AA350">
        <v>-1.8995249022681908</v>
      </c>
      <c r="AB350">
        <v>-1.2649560940186375</v>
      </c>
      <c r="AC350">
        <v>-1.3004785324203414</v>
      </c>
      <c r="AD350">
        <v>-0.86465822883623678</v>
      </c>
      <c r="AE350">
        <v>-1.3485607540785065</v>
      </c>
      <c r="AF350">
        <v>-0.63117957809601377</v>
      </c>
      <c r="AG350">
        <v>-0.39102759994764863</v>
      </c>
      <c r="AH350">
        <v>-0.70527035371413382</v>
      </c>
      <c r="AI350">
        <v>1.5489963682279067</v>
      </c>
    </row>
    <row r="351" spans="1:35" x14ac:dyDescent="0.2">
      <c r="A351">
        <v>30</v>
      </c>
      <c r="B351">
        <v>350</v>
      </c>
      <c r="C351" s="25">
        <v>0</v>
      </c>
      <c r="D351" s="25">
        <v>745</v>
      </c>
      <c r="E351" s="25">
        <v>0</v>
      </c>
      <c r="F351">
        <v>-1.1462055165351612</v>
      </c>
      <c r="G351">
        <v>-0.67158997989875857</v>
      </c>
      <c r="H351">
        <v>-0.47461553663640266</v>
      </c>
      <c r="I351" t="s">
        <v>506</v>
      </c>
      <c r="J351" t="s">
        <v>227</v>
      </c>
      <c r="K351" t="s">
        <v>81</v>
      </c>
      <c r="L351" t="s">
        <v>259</v>
      </c>
      <c r="M351" s="26">
        <v>23.5</v>
      </c>
      <c r="N351" s="27">
        <v>1</v>
      </c>
      <c r="O351">
        <v>4.6500000000000004</v>
      </c>
      <c r="P351">
        <v>0</v>
      </c>
      <c r="Q351">
        <v>0</v>
      </c>
      <c r="R351">
        <v>3</v>
      </c>
      <c r="S351">
        <v>1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-2.5086317595642935</v>
      </c>
      <c r="AB351">
        <v>-1.505394204441822</v>
      </c>
      <c r="AC351">
        <v>-1.0344984410119313</v>
      </c>
      <c r="AD351">
        <v>-1.0557719960645469</v>
      </c>
      <c r="AE351">
        <v>-2.3019492332709612</v>
      </c>
      <c r="AF351">
        <v>0.42181207341515159</v>
      </c>
      <c r="AG351">
        <v>9.1627317248056724E-3</v>
      </c>
      <c r="AH351">
        <v>-3.9005054807722372E-2</v>
      </c>
      <c r="AI351">
        <v>1.9699660649324946</v>
      </c>
    </row>
    <row r="352" spans="1:35" x14ac:dyDescent="0.2">
      <c r="A352">
        <v>30</v>
      </c>
      <c r="B352">
        <v>351</v>
      </c>
      <c r="C352" s="25">
        <v>0</v>
      </c>
      <c r="D352" s="25">
        <v>373</v>
      </c>
      <c r="E352" s="25">
        <v>0</v>
      </c>
      <c r="F352">
        <v>-1.1484363003485787</v>
      </c>
      <c r="G352">
        <v>-0.74688083590125665</v>
      </c>
      <c r="H352">
        <v>-0.40155546444732204</v>
      </c>
      <c r="I352" t="s">
        <v>567</v>
      </c>
      <c r="J352" t="s">
        <v>32</v>
      </c>
      <c r="K352" t="s">
        <v>69</v>
      </c>
      <c r="L352" t="s">
        <v>258</v>
      </c>
      <c r="M352" s="26">
        <v>22.1</v>
      </c>
      <c r="N352" s="27">
        <v>12</v>
      </c>
      <c r="O352">
        <v>11.43888888888889</v>
      </c>
      <c r="P352">
        <v>4.916666666666667</v>
      </c>
      <c r="Q352">
        <v>0.83333333333333337</v>
      </c>
      <c r="R352">
        <v>1.0833333333333333</v>
      </c>
      <c r="S352">
        <v>2.8333333333333335</v>
      </c>
      <c r="T352">
        <v>0.33333333333333331</v>
      </c>
      <c r="U352">
        <v>0</v>
      </c>
      <c r="V352">
        <v>0.41666666666666669</v>
      </c>
      <c r="W352">
        <v>4</v>
      </c>
      <c r="X352">
        <v>0.52941176470588236</v>
      </c>
      <c r="Y352">
        <v>1.4166666666666667</v>
      </c>
      <c r="Z352">
        <v>0.33333333333333331</v>
      </c>
      <c r="AA352">
        <v>-1.7100249911094032</v>
      </c>
      <c r="AB352">
        <v>-0.7039338363645401</v>
      </c>
      <c r="AC352">
        <v>-1.7142253412778685</v>
      </c>
      <c r="AD352">
        <v>-0.21487142025998285</v>
      </c>
      <c r="AE352">
        <v>-1.5392384499169978</v>
      </c>
      <c r="AF352">
        <v>-1.1576754038515964</v>
      </c>
      <c r="AG352">
        <v>-0.31606372824008289</v>
      </c>
      <c r="AH352">
        <v>-0.99908465965966109</v>
      </c>
      <c r="AI352">
        <v>1.6331903075688243</v>
      </c>
    </row>
    <row r="353" spans="1:35" x14ac:dyDescent="0.2">
      <c r="A353">
        <v>30</v>
      </c>
      <c r="B353">
        <v>352</v>
      </c>
      <c r="C353" s="25">
        <v>0</v>
      </c>
      <c r="D353" s="25">
        <v>481</v>
      </c>
      <c r="E353" s="25">
        <v>1</v>
      </c>
      <c r="F353">
        <v>-1.1500773771443054</v>
      </c>
      <c r="G353">
        <v>-0.64277441739963015</v>
      </c>
      <c r="H353">
        <v>-0.50730295974467521</v>
      </c>
      <c r="I353" t="s">
        <v>534</v>
      </c>
      <c r="J353" t="s">
        <v>32</v>
      </c>
      <c r="K353" t="s">
        <v>81</v>
      </c>
      <c r="L353" t="s">
        <v>45</v>
      </c>
      <c r="M353" s="26">
        <v>21.9</v>
      </c>
      <c r="N353" s="27">
        <v>13</v>
      </c>
      <c r="O353">
        <v>10.910256410256409</v>
      </c>
      <c r="P353">
        <v>4.8461538461538458</v>
      </c>
      <c r="Q353">
        <v>0</v>
      </c>
      <c r="R353">
        <v>3.8461538461538463</v>
      </c>
      <c r="S353">
        <v>0.30769230769230771</v>
      </c>
      <c r="T353">
        <v>0.15384615384615385</v>
      </c>
      <c r="U353">
        <v>0.53846153846153844</v>
      </c>
      <c r="V353">
        <v>0.65853658536585369</v>
      </c>
      <c r="W353">
        <v>3.1538461538461537</v>
      </c>
      <c r="X353">
        <v>0.6428571428571429</v>
      </c>
      <c r="Y353">
        <v>1.0769230769230769</v>
      </c>
      <c r="Z353">
        <v>0.53846153846153844</v>
      </c>
      <c r="AA353">
        <v>-1.7214782824431762</v>
      </c>
      <c r="AB353">
        <v>-1.505394204441822</v>
      </c>
      <c r="AC353">
        <v>-0.73441833788449418</v>
      </c>
      <c r="AD353">
        <v>-1.3733148708438925</v>
      </c>
      <c r="AE353">
        <v>-1.9499288717229781</v>
      </c>
      <c r="AF353">
        <v>-0.30718214686180911</v>
      </c>
      <c r="AG353">
        <v>0.83962819576074676</v>
      </c>
      <c r="AH353">
        <v>-0.45882492581196516</v>
      </c>
      <c r="AI353">
        <v>1.4259436876527194</v>
      </c>
    </row>
    <row r="354" spans="1:35" x14ac:dyDescent="0.2">
      <c r="A354">
        <v>30</v>
      </c>
      <c r="B354">
        <v>353</v>
      </c>
      <c r="C354" s="25">
        <v>0</v>
      </c>
      <c r="D354" s="25">
        <v>657</v>
      </c>
      <c r="E354" s="25">
        <v>0</v>
      </c>
      <c r="F354">
        <v>-1.1528843573343253</v>
      </c>
      <c r="G354">
        <v>-0.91197321694109434</v>
      </c>
      <c r="H354">
        <v>-0.24091114039323092</v>
      </c>
      <c r="I354" t="s">
        <v>513</v>
      </c>
      <c r="J354" t="s">
        <v>227</v>
      </c>
      <c r="K354" t="s">
        <v>44</v>
      </c>
      <c r="L354" t="s">
        <v>258</v>
      </c>
      <c r="M354" s="26">
        <v>23.6</v>
      </c>
      <c r="N354" s="27">
        <v>4</v>
      </c>
      <c r="O354">
        <v>14.308333333333334</v>
      </c>
      <c r="P354">
        <v>2.75</v>
      </c>
      <c r="Q354">
        <v>0.25</v>
      </c>
      <c r="R354">
        <v>1.75</v>
      </c>
      <c r="S354">
        <v>2</v>
      </c>
      <c r="T354">
        <v>0.25</v>
      </c>
      <c r="U354">
        <v>0</v>
      </c>
      <c r="V354">
        <v>0.26666666666666666</v>
      </c>
      <c r="W354">
        <v>3.75</v>
      </c>
      <c r="X354">
        <v>1</v>
      </c>
      <c r="Y354">
        <v>0.5</v>
      </c>
      <c r="Z354">
        <v>1</v>
      </c>
      <c r="AA354">
        <v>-2.0619533975471516</v>
      </c>
      <c r="AB354">
        <v>-1.2649560940186375</v>
      </c>
      <c r="AC354">
        <v>-1.4777985933592817</v>
      </c>
      <c r="AD354">
        <v>-0.5970989547166029</v>
      </c>
      <c r="AE354">
        <v>-1.7299161457554886</v>
      </c>
      <c r="AF354">
        <v>-1.1576754038515964</v>
      </c>
      <c r="AG354">
        <v>-1.0972072439710554</v>
      </c>
      <c r="AH354">
        <v>0.21920808790848226</v>
      </c>
      <c r="AI354">
        <v>0.95963879284148357</v>
      </c>
    </row>
    <row r="355" spans="1:35" x14ac:dyDescent="0.2">
      <c r="A355">
        <v>30</v>
      </c>
      <c r="B355">
        <v>354</v>
      </c>
      <c r="C355" s="25">
        <v>0</v>
      </c>
      <c r="D355" s="25">
        <v>653</v>
      </c>
      <c r="E355" s="25">
        <v>0</v>
      </c>
      <c r="F355">
        <v>-1.1582040624956575</v>
      </c>
      <c r="G355">
        <v>-0.83867115081327448</v>
      </c>
      <c r="H355">
        <v>-0.31953291168238307</v>
      </c>
      <c r="I355" t="s">
        <v>569</v>
      </c>
      <c r="J355" t="s">
        <v>32</v>
      </c>
      <c r="K355" t="s">
        <v>44</v>
      </c>
      <c r="L355" t="s">
        <v>259</v>
      </c>
      <c r="M355" s="26">
        <v>24.3</v>
      </c>
      <c r="N355" s="27">
        <v>8</v>
      </c>
      <c r="O355">
        <v>14.483333333333334</v>
      </c>
      <c r="P355">
        <v>4.375</v>
      </c>
      <c r="Q355">
        <v>0.625</v>
      </c>
      <c r="R355">
        <v>3.125</v>
      </c>
      <c r="S355">
        <v>0.25</v>
      </c>
      <c r="T355">
        <v>0.125</v>
      </c>
      <c r="U355">
        <v>0.125</v>
      </c>
      <c r="V355">
        <v>0.34090909090909088</v>
      </c>
      <c r="W355">
        <v>5.5</v>
      </c>
      <c r="X355">
        <v>0</v>
      </c>
      <c r="Y355">
        <v>0</v>
      </c>
      <c r="Z355">
        <v>0.375</v>
      </c>
      <c r="AA355">
        <v>-1.7980070927188403</v>
      </c>
      <c r="AB355">
        <v>-0.90429892838386061</v>
      </c>
      <c r="AC355">
        <v>-0.99016842577719633</v>
      </c>
      <c r="AD355">
        <v>-1.3997767770755047</v>
      </c>
      <c r="AE355">
        <v>-2.015932689513225</v>
      </c>
      <c r="AF355">
        <v>-0.96023946919325298</v>
      </c>
      <c r="AG355">
        <v>-1.0317052577482333</v>
      </c>
      <c r="AH355">
        <v>-3.9005054807722372E-2</v>
      </c>
      <c r="AI355">
        <v>1.5910933378983656</v>
      </c>
    </row>
    <row r="356" spans="1:35" x14ac:dyDescent="0.2">
      <c r="A356">
        <v>30</v>
      </c>
      <c r="B356">
        <v>355</v>
      </c>
      <c r="C356" s="25">
        <v>0</v>
      </c>
      <c r="D356" s="25">
        <v>254</v>
      </c>
      <c r="E356" s="25">
        <v>0</v>
      </c>
      <c r="F356">
        <v>-1.1582842347100368</v>
      </c>
      <c r="G356">
        <v>-0.80354659090851133</v>
      </c>
      <c r="H356">
        <v>-0.3547376438015255</v>
      </c>
      <c r="I356" t="s">
        <v>520</v>
      </c>
      <c r="J356" t="s">
        <v>32</v>
      </c>
      <c r="K356" t="s">
        <v>113</v>
      </c>
      <c r="L356" t="s">
        <v>259</v>
      </c>
      <c r="M356" s="26">
        <v>33.299999999999997</v>
      </c>
      <c r="N356" s="27">
        <v>9</v>
      </c>
      <c r="O356">
        <v>11.09074074074074</v>
      </c>
      <c r="P356">
        <v>2.3333333333333335</v>
      </c>
      <c r="Q356">
        <v>0.33333333333333331</v>
      </c>
      <c r="R356">
        <v>2.8888888888888888</v>
      </c>
      <c r="S356">
        <v>1</v>
      </c>
      <c r="T356">
        <v>0.1111111111111111</v>
      </c>
      <c r="U356">
        <v>0.22222222222222221</v>
      </c>
      <c r="V356">
        <v>0.31818181818181818</v>
      </c>
      <c r="W356">
        <v>2.4444444444444446</v>
      </c>
      <c r="X356">
        <v>1</v>
      </c>
      <c r="Y356">
        <v>0.44444444444444442</v>
      </c>
      <c r="Z356">
        <v>0.55555555555555558</v>
      </c>
      <c r="AA356">
        <v>-2.1296319372467183</v>
      </c>
      <c r="AB356">
        <v>-1.1848100572109093</v>
      </c>
      <c r="AC356">
        <v>-1.0739028989983626</v>
      </c>
      <c r="AD356">
        <v>-1.0557719960645469</v>
      </c>
      <c r="AE356">
        <v>-2.0477123054863067</v>
      </c>
      <c r="AF356">
        <v>-0.80667818668120805</v>
      </c>
      <c r="AG356">
        <v>-0.53260281119938713</v>
      </c>
      <c r="AH356">
        <v>0.19051773871779284</v>
      </c>
      <c r="AI356">
        <v>1.408673135993044</v>
      </c>
    </row>
    <row r="357" spans="1:35" x14ac:dyDescent="0.2">
      <c r="A357">
        <v>30</v>
      </c>
      <c r="B357">
        <v>356</v>
      </c>
      <c r="C357" s="25">
        <v>0</v>
      </c>
      <c r="D357" s="25">
        <v>239</v>
      </c>
      <c r="E357" s="25">
        <v>0</v>
      </c>
      <c r="F357">
        <v>-1.1624497248695373</v>
      </c>
      <c r="G357">
        <v>-0.73670341355202651</v>
      </c>
      <c r="H357">
        <v>-0.42574631131751084</v>
      </c>
      <c r="I357" t="s">
        <v>559</v>
      </c>
      <c r="J357" t="s">
        <v>32</v>
      </c>
      <c r="K357" t="s">
        <v>88</v>
      </c>
      <c r="L357" t="s">
        <v>258</v>
      </c>
      <c r="M357" s="26">
        <v>26</v>
      </c>
      <c r="N357" s="27">
        <v>5</v>
      </c>
      <c r="O357">
        <v>6.4933333333333341</v>
      </c>
      <c r="P357">
        <v>4.5999999999999996</v>
      </c>
      <c r="Q357">
        <v>1</v>
      </c>
      <c r="R357">
        <v>1.8</v>
      </c>
      <c r="S357">
        <v>0.4</v>
      </c>
      <c r="T357">
        <v>0.2</v>
      </c>
      <c r="U357">
        <v>0</v>
      </c>
      <c r="V357">
        <v>0.42857142857142855</v>
      </c>
      <c r="W357">
        <v>4.2</v>
      </c>
      <c r="X357">
        <v>0</v>
      </c>
      <c r="Y357">
        <v>0</v>
      </c>
      <c r="Z357">
        <v>0.2</v>
      </c>
      <c r="AA357">
        <v>-1.761460681281074</v>
      </c>
      <c r="AB357">
        <v>-0.54364176274908371</v>
      </c>
      <c r="AC357">
        <v>-1.4600665872653877</v>
      </c>
      <c r="AD357">
        <v>-1.3309758208733131</v>
      </c>
      <c r="AE357">
        <v>-1.8443227632585832</v>
      </c>
      <c r="AF357">
        <v>-1.1576754038515964</v>
      </c>
      <c r="AG357">
        <v>-0.26108325839576957</v>
      </c>
      <c r="AH357">
        <v>-3.9005054807722372E-2</v>
      </c>
      <c r="AI357">
        <v>1.7679006105142925</v>
      </c>
    </row>
    <row r="358" spans="1:35" x14ac:dyDescent="0.2">
      <c r="A358">
        <v>30</v>
      </c>
      <c r="B358">
        <v>357</v>
      </c>
      <c r="C358" s="25">
        <v>137.69999999999999</v>
      </c>
      <c r="D358" s="25">
        <v>181</v>
      </c>
      <c r="E358" s="25">
        <v>2</v>
      </c>
      <c r="F358">
        <v>-1.1626495734797226</v>
      </c>
      <c r="G358">
        <v>-0.77312813955527804</v>
      </c>
      <c r="H358">
        <v>-0.3895214339244446</v>
      </c>
      <c r="I358" t="s">
        <v>458</v>
      </c>
      <c r="J358" t="s">
        <v>32</v>
      </c>
      <c r="K358" t="s">
        <v>53</v>
      </c>
      <c r="L358" t="s">
        <v>259</v>
      </c>
      <c r="M358" s="26">
        <v>32.799999999999997</v>
      </c>
      <c r="N358" s="27">
        <v>6</v>
      </c>
      <c r="O358">
        <v>11.291666666666666</v>
      </c>
      <c r="P358">
        <v>3.3333333333333335</v>
      </c>
      <c r="Q358">
        <v>0.33333333333333331</v>
      </c>
      <c r="R358">
        <v>1.8333333333333333</v>
      </c>
      <c r="S358">
        <v>0.66666666666666663</v>
      </c>
      <c r="T358">
        <v>0.5</v>
      </c>
      <c r="U358">
        <v>0.33333333333333331</v>
      </c>
      <c r="V358">
        <v>0.44444444444444442</v>
      </c>
      <c r="W358">
        <v>3</v>
      </c>
      <c r="X358">
        <v>0.5</v>
      </c>
      <c r="Y358">
        <v>0.66666666666666663</v>
      </c>
      <c r="Z358">
        <v>0.66666666666666663</v>
      </c>
      <c r="AA358">
        <v>-1.9672034419677575</v>
      </c>
      <c r="AB358">
        <v>-1.1848100572109093</v>
      </c>
      <c r="AC358">
        <v>-1.4482452498694582</v>
      </c>
      <c r="AD358">
        <v>-1.2086630098471949</v>
      </c>
      <c r="AE358">
        <v>-1.1578830582400157</v>
      </c>
      <c r="AF358">
        <v>-0.63117957809601377</v>
      </c>
      <c r="AG358">
        <v>-0.11602079184459758</v>
      </c>
      <c r="AH358">
        <v>-0.54056261912670867</v>
      </c>
      <c r="AI358">
        <v>1.2964145502051538</v>
      </c>
    </row>
    <row r="359" spans="1:35" x14ac:dyDescent="0.2">
      <c r="A359">
        <v>30</v>
      </c>
      <c r="B359">
        <v>358</v>
      </c>
      <c r="C359" s="25">
        <v>0</v>
      </c>
      <c r="D359" s="25">
        <v>718</v>
      </c>
      <c r="E359" s="25">
        <v>0</v>
      </c>
      <c r="F359">
        <v>-1.1628410897114776</v>
      </c>
      <c r="G359">
        <v>-0.68933576057112311</v>
      </c>
      <c r="H359">
        <v>-0.47350532914035448</v>
      </c>
      <c r="I359" t="s">
        <v>503</v>
      </c>
      <c r="J359" t="s">
        <v>1703</v>
      </c>
      <c r="K359" t="s">
        <v>62</v>
      </c>
      <c r="L359" t="s">
        <v>258</v>
      </c>
      <c r="M359" s="26">
        <v>25.3</v>
      </c>
      <c r="N359" s="27">
        <v>12</v>
      </c>
      <c r="O359">
        <v>11.30972222222222</v>
      </c>
      <c r="P359">
        <v>4.75</v>
      </c>
      <c r="Q359">
        <v>1.1666666666666667</v>
      </c>
      <c r="R359">
        <v>1.0833333333333333</v>
      </c>
      <c r="S359">
        <v>0.33333333333333331</v>
      </c>
      <c r="T359">
        <v>0.33333333333333331</v>
      </c>
      <c r="U359">
        <v>0</v>
      </c>
      <c r="V359">
        <v>0.54054054054054057</v>
      </c>
      <c r="W359">
        <v>3.0833333333333335</v>
      </c>
      <c r="X359">
        <v>0.6</v>
      </c>
      <c r="Y359">
        <v>0.41666666666666669</v>
      </c>
      <c r="Z359">
        <v>0.33333333333333331</v>
      </c>
      <c r="AA359">
        <v>-1.7370964069892301</v>
      </c>
      <c r="AB359">
        <v>-0.38334968913362721</v>
      </c>
      <c r="AC359">
        <v>-1.7142253412778685</v>
      </c>
      <c r="AD359">
        <v>-1.3615540236298427</v>
      </c>
      <c r="AE359">
        <v>-1.5392384499169978</v>
      </c>
      <c r="AF359">
        <v>-1.1576754038515964</v>
      </c>
      <c r="AG359">
        <v>0.30267547527141125</v>
      </c>
      <c r="AH359">
        <v>-0.24674831318118148</v>
      </c>
      <c r="AI359">
        <v>1.6331903075688243</v>
      </c>
    </row>
    <row r="360" spans="1:35" x14ac:dyDescent="0.2">
      <c r="A360">
        <v>30</v>
      </c>
      <c r="B360">
        <v>359</v>
      </c>
      <c r="C360" s="25">
        <v>0</v>
      </c>
      <c r="D360" s="25">
        <v>366</v>
      </c>
      <c r="E360" s="25">
        <v>0</v>
      </c>
      <c r="F360">
        <v>-1.1680042231787027</v>
      </c>
      <c r="G360">
        <v>-0.67689973195967823</v>
      </c>
      <c r="H360">
        <v>-0.49110449121902444</v>
      </c>
      <c r="I360" t="s">
        <v>570</v>
      </c>
      <c r="J360" t="s">
        <v>32</v>
      </c>
      <c r="K360" t="s">
        <v>33</v>
      </c>
      <c r="L360" t="s">
        <v>259</v>
      </c>
      <c r="M360" s="26">
        <v>25</v>
      </c>
      <c r="N360" s="27">
        <v>5</v>
      </c>
      <c r="O360">
        <v>7.8366666666666678</v>
      </c>
      <c r="P360">
        <v>3.6</v>
      </c>
      <c r="Q360">
        <v>0.8</v>
      </c>
      <c r="R360">
        <v>1.8</v>
      </c>
      <c r="S360">
        <v>0.4</v>
      </c>
      <c r="T360">
        <v>0.2</v>
      </c>
      <c r="U360">
        <v>0.2</v>
      </c>
      <c r="V360">
        <v>0.5</v>
      </c>
      <c r="W360">
        <v>2.8</v>
      </c>
      <c r="X360">
        <v>0</v>
      </c>
      <c r="Y360">
        <v>0</v>
      </c>
      <c r="Z360">
        <v>0</v>
      </c>
      <c r="AA360">
        <v>-1.923889176560035</v>
      </c>
      <c r="AB360">
        <v>-0.73599225108763133</v>
      </c>
      <c r="AC360">
        <v>-1.4600665872653877</v>
      </c>
      <c r="AD360">
        <v>-1.3309758208733131</v>
      </c>
      <c r="AE360">
        <v>-1.8443227632585832</v>
      </c>
      <c r="AF360">
        <v>-0.84177790839824673</v>
      </c>
      <c r="AG360">
        <v>0.11396590968132102</v>
      </c>
      <c r="AH360">
        <v>-3.9005054807722372E-2</v>
      </c>
      <c r="AI360">
        <v>1.9699660649324946</v>
      </c>
    </row>
    <row r="361" spans="1:35" x14ac:dyDescent="0.2">
      <c r="A361">
        <v>30</v>
      </c>
      <c r="B361">
        <v>360</v>
      </c>
      <c r="C361" s="25">
        <v>0</v>
      </c>
      <c r="D361" s="25">
        <v>546</v>
      </c>
      <c r="E361" s="25">
        <v>0</v>
      </c>
      <c r="F361">
        <v>-1.169354412963054</v>
      </c>
      <c r="G361">
        <v>-0.76139186472842335</v>
      </c>
      <c r="H361">
        <v>-0.40796254823463063</v>
      </c>
      <c r="I361" t="s">
        <v>484</v>
      </c>
      <c r="J361" t="s">
        <v>32</v>
      </c>
      <c r="K361" t="s">
        <v>33</v>
      </c>
      <c r="L361" t="s">
        <v>258</v>
      </c>
      <c r="M361" s="26">
        <v>22.3</v>
      </c>
      <c r="N361" s="27">
        <v>12</v>
      </c>
      <c r="O361">
        <v>8.4013888888888903</v>
      </c>
      <c r="P361">
        <v>4.416666666666667</v>
      </c>
      <c r="Q361">
        <v>1.1666666666666667</v>
      </c>
      <c r="R361">
        <v>0.75</v>
      </c>
      <c r="S361">
        <v>0.5</v>
      </c>
      <c r="T361">
        <v>0.16666666666666666</v>
      </c>
      <c r="U361">
        <v>0.16666666666666666</v>
      </c>
      <c r="V361">
        <v>0.42857142857142855</v>
      </c>
      <c r="W361">
        <v>3.5</v>
      </c>
      <c r="X361">
        <v>0.75</v>
      </c>
      <c r="Y361">
        <v>0.33333333333333331</v>
      </c>
      <c r="Z361">
        <v>0.41666666666666669</v>
      </c>
      <c r="AA361">
        <v>-1.7912392387488836</v>
      </c>
      <c r="AB361">
        <v>-0.38334968913362721</v>
      </c>
      <c r="AC361">
        <v>-1.8324387152371617</v>
      </c>
      <c r="AD361">
        <v>-1.2851085167385188</v>
      </c>
      <c r="AE361">
        <v>-1.9205938415939796</v>
      </c>
      <c r="AF361">
        <v>-0.89442749097380514</v>
      </c>
      <c r="AG361">
        <v>-0.21604226004234037</v>
      </c>
      <c r="AH361">
        <v>-7.832339831540075E-2</v>
      </c>
      <c r="AI361">
        <v>1.5489963682279067</v>
      </c>
    </row>
    <row r="362" spans="1:35" x14ac:dyDescent="0.2">
      <c r="A362">
        <v>31</v>
      </c>
      <c r="B362">
        <v>361</v>
      </c>
      <c r="C362" s="25">
        <v>0</v>
      </c>
      <c r="D362" s="25">
        <v>328</v>
      </c>
      <c r="E362" s="25">
        <v>0</v>
      </c>
      <c r="F362">
        <v>-1.1709705642322086</v>
      </c>
      <c r="G362">
        <v>-0.80048397638766766</v>
      </c>
      <c r="H362">
        <v>-0.37048658784454092</v>
      </c>
      <c r="I362" t="s">
        <v>530</v>
      </c>
      <c r="J362" t="s">
        <v>1704</v>
      </c>
      <c r="K362" t="s">
        <v>35</v>
      </c>
      <c r="L362" t="s">
        <v>259</v>
      </c>
      <c r="M362" s="26">
        <v>28.4</v>
      </c>
      <c r="N362" s="27">
        <v>15</v>
      </c>
      <c r="O362">
        <v>17.357777777777777</v>
      </c>
      <c r="P362">
        <v>4</v>
      </c>
      <c r="Q362">
        <v>0.73333333333333328</v>
      </c>
      <c r="R362">
        <v>2.4</v>
      </c>
      <c r="S362">
        <v>0.8</v>
      </c>
      <c r="T362">
        <v>0.26666666666666666</v>
      </c>
      <c r="U362">
        <v>0.2</v>
      </c>
      <c r="V362">
        <v>0.38333333333333336</v>
      </c>
      <c r="W362">
        <v>4</v>
      </c>
      <c r="X362">
        <v>0.375</v>
      </c>
      <c r="Y362">
        <v>0.53333333333333333</v>
      </c>
      <c r="Z362">
        <v>0.46666666666666667</v>
      </c>
      <c r="AA362">
        <v>-1.8589177784484505</v>
      </c>
      <c r="AB362">
        <v>-0.80010908053381402</v>
      </c>
      <c r="AC362">
        <v>-1.2472825141386594</v>
      </c>
      <c r="AD362">
        <v>-1.1475066043341355</v>
      </c>
      <c r="AE362">
        <v>-1.6917806065877905</v>
      </c>
      <c r="AF362">
        <v>-0.84177790839824673</v>
      </c>
      <c r="AG362">
        <v>-0.5060418424869042</v>
      </c>
      <c r="AH362">
        <v>-0.6094194571843633</v>
      </c>
      <c r="AI362">
        <v>1.4984800046233562</v>
      </c>
    </row>
    <row r="363" spans="1:35" x14ac:dyDescent="0.2">
      <c r="A363">
        <v>31</v>
      </c>
      <c r="B363">
        <v>362</v>
      </c>
      <c r="C363" s="25">
        <v>0</v>
      </c>
      <c r="D363" s="25">
        <v>438</v>
      </c>
      <c r="E363" s="25">
        <v>0</v>
      </c>
      <c r="F363">
        <v>-1.1748444272081575</v>
      </c>
      <c r="G363">
        <v>-0.8335909547795789</v>
      </c>
      <c r="H363">
        <v>-0.34125347242857862</v>
      </c>
      <c r="I363" t="s">
        <v>478</v>
      </c>
      <c r="J363" t="s">
        <v>32</v>
      </c>
      <c r="K363" t="s">
        <v>35</v>
      </c>
      <c r="L363" t="s">
        <v>258</v>
      </c>
      <c r="M363" s="26">
        <v>22.8</v>
      </c>
      <c r="N363" s="27">
        <v>14</v>
      </c>
      <c r="O363">
        <v>10.872619047619049</v>
      </c>
      <c r="P363">
        <v>3.1428571428571428</v>
      </c>
      <c r="Q363">
        <v>0.5714285714285714</v>
      </c>
      <c r="R363">
        <v>1.0714285714285714</v>
      </c>
      <c r="S363">
        <v>1</v>
      </c>
      <c r="T363">
        <v>0.2857142857142857</v>
      </c>
      <c r="U363">
        <v>0.35714285714285715</v>
      </c>
      <c r="V363">
        <v>0.36170212765957449</v>
      </c>
      <c r="W363">
        <v>3.3571428571428572</v>
      </c>
      <c r="X363">
        <v>0.5</v>
      </c>
      <c r="Y363">
        <v>0.2857142857142857</v>
      </c>
      <c r="Z363">
        <v>0.7142857142857143</v>
      </c>
      <c r="AA363">
        <v>-1.9981422029732741</v>
      </c>
      <c r="AB363">
        <v>-0.95582138061740018</v>
      </c>
      <c r="AC363">
        <v>-1.7184472474907004</v>
      </c>
      <c r="AD363">
        <v>-1.0557719960645469</v>
      </c>
      <c r="AE363">
        <v>-1.6481971332532781</v>
      </c>
      <c r="AF363">
        <v>-0.59357273339918648</v>
      </c>
      <c r="AG363">
        <v>-0.52671133028373773</v>
      </c>
      <c r="AH363">
        <v>-0.2539582966587165</v>
      </c>
      <c r="AI363">
        <v>1.2483037277246296</v>
      </c>
    </row>
    <row r="364" spans="1:35" x14ac:dyDescent="0.2">
      <c r="A364">
        <v>31</v>
      </c>
      <c r="B364">
        <v>363</v>
      </c>
      <c r="C364" s="25">
        <v>0</v>
      </c>
      <c r="D364" s="25">
        <v>329</v>
      </c>
      <c r="E364" s="25">
        <v>4</v>
      </c>
      <c r="F364">
        <v>-1.1748492539668436</v>
      </c>
      <c r="G364">
        <v>-0.63079991357168141</v>
      </c>
      <c r="H364">
        <v>-0.54404934039516217</v>
      </c>
      <c r="I364" t="s">
        <v>547</v>
      </c>
      <c r="J364" t="s">
        <v>32</v>
      </c>
      <c r="K364" t="s">
        <v>96</v>
      </c>
      <c r="L364" t="s">
        <v>45</v>
      </c>
      <c r="M364" s="26">
        <v>27.3</v>
      </c>
      <c r="N364" s="27">
        <v>17</v>
      </c>
      <c r="O364">
        <v>15.547058823529412</v>
      </c>
      <c r="P364">
        <v>8</v>
      </c>
      <c r="Q364">
        <v>0</v>
      </c>
      <c r="R364">
        <v>3.8235294117647061</v>
      </c>
      <c r="S364">
        <v>0.70588235294117652</v>
      </c>
      <c r="T364">
        <v>0.35294117647058826</v>
      </c>
      <c r="U364">
        <v>0.70588235294117652</v>
      </c>
      <c r="V364">
        <v>0.63414634146341464</v>
      </c>
      <c r="W364">
        <v>4.8235294117647056</v>
      </c>
      <c r="X364">
        <v>0.56140350877192979</v>
      </c>
      <c r="Y364">
        <v>3.3529411764705883</v>
      </c>
      <c r="Z364">
        <v>0.52941176470588236</v>
      </c>
      <c r="AA364">
        <v>-1.2092037973326075</v>
      </c>
      <c r="AB364">
        <v>-1.505394204441822</v>
      </c>
      <c r="AC364">
        <v>-0.7424418700536769</v>
      </c>
      <c r="AD364">
        <v>-1.1906758317551185</v>
      </c>
      <c r="AE364">
        <v>-1.4943731097197055</v>
      </c>
      <c r="AF364">
        <v>-4.2743066957421305E-2</v>
      </c>
      <c r="AG364">
        <v>1.1116586347384609</v>
      </c>
      <c r="AH364">
        <v>-2.039112897507553</v>
      </c>
      <c r="AI364">
        <v>1.4350869208843122</v>
      </c>
    </row>
    <row r="365" spans="1:35" x14ac:dyDescent="0.2">
      <c r="A365">
        <v>31</v>
      </c>
      <c r="B365">
        <v>364</v>
      </c>
      <c r="C365" s="25">
        <v>0</v>
      </c>
      <c r="D365" s="25">
        <v>298</v>
      </c>
      <c r="E365" s="25">
        <v>1</v>
      </c>
      <c r="F365">
        <v>-1.1773592348134969</v>
      </c>
      <c r="G365">
        <v>-0.58046513584335835</v>
      </c>
      <c r="H365">
        <v>-0.59689409897013856</v>
      </c>
      <c r="I365" t="s">
        <v>585</v>
      </c>
      <c r="J365" t="s">
        <v>32</v>
      </c>
      <c r="K365" t="s">
        <v>69</v>
      </c>
      <c r="L365" t="s">
        <v>259</v>
      </c>
      <c r="M365" s="26">
        <v>23.2</v>
      </c>
      <c r="N365" s="27">
        <v>12</v>
      </c>
      <c r="O365">
        <v>10.066666666666665</v>
      </c>
      <c r="P365">
        <v>5.833333333333333</v>
      </c>
      <c r="Q365">
        <v>0</v>
      </c>
      <c r="R365">
        <v>2.8333333333333335</v>
      </c>
      <c r="S365">
        <v>0.5</v>
      </c>
      <c r="T365">
        <v>0</v>
      </c>
      <c r="U365">
        <v>0.33333333333333331</v>
      </c>
      <c r="V365">
        <v>0.81578947368421051</v>
      </c>
      <c r="W365">
        <v>3.1666666666666665</v>
      </c>
      <c r="X365">
        <v>0.88888888888888884</v>
      </c>
      <c r="Y365">
        <v>0.75</v>
      </c>
      <c r="Z365">
        <v>0.5</v>
      </c>
      <c r="AA365">
        <v>-1.5611322037703557</v>
      </c>
      <c r="AB365">
        <v>-1.505394204441822</v>
      </c>
      <c r="AC365">
        <v>-1.0936051279915779</v>
      </c>
      <c r="AD365">
        <v>-1.2851085167385188</v>
      </c>
      <c r="AE365">
        <v>-2.3019492332709612</v>
      </c>
      <c r="AF365">
        <v>-0.63117957809601377</v>
      </c>
      <c r="AG365">
        <v>1.5525259922172636</v>
      </c>
      <c r="AH365">
        <v>0.13685422061476968</v>
      </c>
      <c r="AI365">
        <v>1.4648024288869892</v>
      </c>
    </row>
    <row r="366" spans="1:35" x14ac:dyDescent="0.2">
      <c r="A366">
        <v>31</v>
      </c>
      <c r="B366">
        <v>365</v>
      </c>
      <c r="C366" s="25">
        <v>0</v>
      </c>
      <c r="D366" s="25">
        <v>249</v>
      </c>
      <c r="E366" s="25">
        <v>1</v>
      </c>
      <c r="F366">
        <v>-1.179851563394658</v>
      </c>
      <c r="G366">
        <v>-0.83058020319485604</v>
      </c>
      <c r="H366">
        <v>-0.34927136019980198</v>
      </c>
      <c r="I366" t="s">
        <v>522</v>
      </c>
      <c r="J366" t="s">
        <v>32</v>
      </c>
      <c r="K366" t="s">
        <v>71</v>
      </c>
      <c r="L366" t="s">
        <v>45</v>
      </c>
      <c r="M366" s="26">
        <v>31.7</v>
      </c>
      <c r="N366" s="27">
        <v>18</v>
      </c>
      <c r="O366">
        <v>13.379629629629633</v>
      </c>
      <c r="P366">
        <v>4.333333333333333</v>
      </c>
      <c r="Q366">
        <v>0.3888888888888889</v>
      </c>
      <c r="R366">
        <v>2.5</v>
      </c>
      <c r="S366">
        <v>0.44444444444444442</v>
      </c>
      <c r="T366">
        <v>0.16666666666666666</v>
      </c>
      <c r="U366">
        <v>0.5</v>
      </c>
      <c r="V366">
        <v>0.49230769230769234</v>
      </c>
      <c r="W366">
        <v>3.6111111111111112</v>
      </c>
      <c r="X366">
        <v>0.53846153846153844</v>
      </c>
      <c r="Y366">
        <v>0.72222222222222221</v>
      </c>
      <c r="Z366">
        <v>1.2777777777777777</v>
      </c>
      <c r="AA366">
        <v>-1.8047749466887968</v>
      </c>
      <c r="AB366">
        <v>-1.1313793660057572</v>
      </c>
      <c r="AC366">
        <v>-1.2118185019508714</v>
      </c>
      <c r="AD366">
        <v>-1.3105903523689602</v>
      </c>
      <c r="AE366">
        <v>-1.9205938415939796</v>
      </c>
      <c r="AF366">
        <v>-0.36793166521822246</v>
      </c>
      <c r="AG366">
        <v>0.10474678663714429</v>
      </c>
      <c r="AH366">
        <v>-0.51187226993601931</v>
      </c>
      <c r="AI366">
        <v>0.67899232837175827</v>
      </c>
    </row>
    <row r="367" spans="1:35" x14ac:dyDescent="0.2">
      <c r="A367">
        <v>31</v>
      </c>
      <c r="B367">
        <v>366</v>
      </c>
      <c r="C367" s="25">
        <v>0</v>
      </c>
      <c r="D367" s="25">
        <v>755</v>
      </c>
      <c r="E367" s="25">
        <v>0</v>
      </c>
      <c r="F367">
        <v>-1.1799686105318177</v>
      </c>
      <c r="G367">
        <v>-0.72737266934897027</v>
      </c>
      <c r="H367">
        <v>-0.45259594118284741</v>
      </c>
      <c r="I367" t="s">
        <v>536</v>
      </c>
      <c r="J367" t="s">
        <v>154</v>
      </c>
      <c r="K367" t="s">
        <v>37</v>
      </c>
      <c r="L367" t="s">
        <v>258</v>
      </c>
      <c r="M367" s="26">
        <v>20.9</v>
      </c>
      <c r="N367" s="27">
        <v>11</v>
      </c>
      <c r="O367">
        <v>8.4696969696969688</v>
      </c>
      <c r="P367">
        <v>3.7272727272727271</v>
      </c>
      <c r="Q367">
        <v>1</v>
      </c>
      <c r="R367">
        <v>1.0909090909090908</v>
      </c>
      <c r="S367">
        <v>0.45454545454545453</v>
      </c>
      <c r="T367">
        <v>0.18181818181818182</v>
      </c>
      <c r="U367">
        <v>0.18181818181818182</v>
      </c>
      <c r="V367">
        <v>0.45454545454545453</v>
      </c>
      <c r="W367">
        <v>3</v>
      </c>
      <c r="X367">
        <v>0</v>
      </c>
      <c r="Y367">
        <v>0</v>
      </c>
      <c r="Z367">
        <v>0.18181818181818182</v>
      </c>
      <c r="AA367">
        <v>-1.9032164589790763</v>
      </c>
      <c r="AB367">
        <v>-0.54364176274908371</v>
      </c>
      <c r="AC367">
        <v>-1.7115386736878844</v>
      </c>
      <c r="AD367">
        <v>-1.3059572913452435</v>
      </c>
      <c r="AE367">
        <v>-1.8859251696233446</v>
      </c>
      <c r="AF367">
        <v>-0.87049586253036959</v>
      </c>
      <c r="AG367">
        <v>-7.284394769759267E-2</v>
      </c>
      <c r="AH367">
        <v>-3.9005054807722372E-2</v>
      </c>
      <c r="AI367">
        <v>1.7862701972795836</v>
      </c>
    </row>
    <row r="368" spans="1:35" x14ac:dyDescent="0.2">
      <c r="A368">
        <v>31</v>
      </c>
      <c r="B368">
        <v>367</v>
      </c>
      <c r="C368" s="25">
        <v>0</v>
      </c>
      <c r="D368" s="25">
        <v>229</v>
      </c>
      <c r="E368" s="25">
        <v>1</v>
      </c>
      <c r="F368">
        <v>-1.1809229105616719</v>
      </c>
      <c r="G368">
        <v>-0.97140005183682709</v>
      </c>
      <c r="H368">
        <v>-0.20952285872484477</v>
      </c>
      <c r="I368" t="s">
        <v>505</v>
      </c>
      <c r="J368" t="s">
        <v>32</v>
      </c>
      <c r="K368" t="s">
        <v>96</v>
      </c>
      <c r="L368" t="s">
        <v>259</v>
      </c>
      <c r="M368" s="26">
        <v>26</v>
      </c>
      <c r="N368" s="27">
        <v>2</v>
      </c>
      <c r="O368">
        <v>9.2166666666666668</v>
      </c>
      <c r="P368">
        <v>3.5</v>
      </c>
      <c r="Q368">
        <v>0.5</v>
      </c>
      <c r="R368">
        <v>3</v>
      </c>
      <c r="S368">
        <v>0.5</v>
      </c>
      <c r="T368">
        <v>0</v>
      </c>
      <c r="U368">
        <v>0</v>
      </c>
      <c r="V368">
        <v>0.2</v>
      </c>
      <c r="W368">
        <v>5</v>
      </c>
      <c r="X368">
        <v>1</v>
      </c>
      <c r="Y368">
        <v>1</v>
      </c>
      <c r="Z368">
        <v>0.5</v>
      </c>
      <c r="AA368">
        <v>-1.9401320260879309</v>
      </c>
      <c r="AB368">
        <v>-1.024517983595453</v>
      </c>
      <c r="AC368">
        <v>-1.0344984410119313</v>
      </c>
      <c r="AD368">
        <v>-1.2851085167385188</v>
      </c>
      <c r="AE368">
        <v>-2.3019492332709612</v>
      </c>
      <c r="AF368">
        <v>-1.1576754038515964</v>
      </c>
      <c r="AG368">
        <v>-1.9409425214867291</v>
      </c>
      <c r="AH368">
        <v>0.47742123062468689</v>
      </c>
      <c r="AI368">
        <v>1.4648024288869892</v>
      </c>
    </row>
    <row r="369" spans="1:35" x14ac:dyDescent="0.2">
      <c r="A369">
        <v>31</v>
      </c>
      <c r="B369">
        <v>368</v>
      </c>
      <c r="C369" s="25">
        <v>138.19999999999999</v>
      </c>
      <c r="D369" s="25">
        <v>285</v>
      </c>
      <c r="E369" s="25">
        <v>1</v>
      </c>
      <c r="F369">
        <v>-1.1823587102777786</v>
      </c>
      <c r="G369">
        <v>-0.81271237416479081</v>
      </c>
      <c r="H369">
        <v>-0.36964633611298781</v>
      </c>
      <c r="I369" t="s">
        <v>516</v>
      </c>
      <c r="J369" t="s">
        <v>1705</v>
      </c>
      <c r="K369" t="s">
        <v>81</v>
      </c>
      <c r="L369" t="s">
        <v>45</v>
      </c>
      <c r="M369" s="26">
        <v>30.5</v>
      </c>
      <c r="N369" s="27">
        <v>6</v>
      </c>
      <c r="O369">
        <v>12.116666666666667</v>
      </c>
      <c r="P369">
        <v>1.6666666666666667</v>
      </c>
      <c r="Q369">
        <v>0</v>
      </c>
      <c r="R369">
        <v>5.166666666666667</v>
      </c>
      <c r="S369">
        <v>0.16666666666666666</v>
      </c>
      <c r="T369">
        <v>0.16666666666666666</v>
      </c>
      <c r="U369">
        <v>0.5</v>
      </c>
      <c r="V369">
        <v>0.4</v>
      </c>
      <c r="W369">
        <v>1.6666666666666667</v>
      </c>
      <c r="X369">
        <v>0.5</v>
      </c>
      <c r="Y369">
        <v>0.66666666666666663</v>
      </c>
      <c r="Z369">
        <v>0.83333333333333337</v>
      </c>
      <c r="AA369">
        <v>-2.2379176007660257</v>
      </c>
      <c r="AB369">
        <v>-1.505394204441822</v>
      </c>
      <c r="AC369">
        <v>-0.26611151027652408</v>
      </c>
      <c r="AD369">
        <v>-1.4379995305211668</v>
      </c>
      <c r="AE369">
        <v>-1.9205938415939796</v>
      </c>
      <c r="AF369">
        <v>-0.36793166521822246</v>
      </c>
      <c r="AG369">
        <v>-0.16592706706198584</v>
      </c>
      <c r="AH369">
        <v>-0.54056261912670867</v>
      </c>
      <c r="AI369">
        <v>1.1280266715233187</v>
      </c>
    </row>
    <row r="370" spans="1:35" x14ac:dyDescent="0.2">
      <c r="A370">
        <v>31</v>
      </c>
      <c r="B370">
        <v>369</v>
      </c>
      <c r="C370" s="25">
        <v>0</v>
      </c>
      <c r="D370" s="25">
        <v>410</v>
      </c>
      <c r="E370" s="25">
        <v>0</v>
      </c>
      <c r="F370">
        <v>-1.1881633645130081</v>
      </c>
      <c r="G370">
        <v>-0.72397079557004751</v>
      </c>
      <c r="H370">
        <v>-0.46419256894296057</v>
      </c>
      <c r="I370" t="s">
        <v>565</v>
      </c>
      <c r="J370" t="s">
        <v>32</v>
      </c>
      <c r="K370" t="s">
        <v>39</v>
      </c>
      <c r="L370" t="s">
        <v>258</v>
      </c>
      <c r="M370" s="26">
        <v>29.3</v>
      </c>
      <c r="N370" s="27">
        <v>4</v>
      </c>
      <c r="O370">
        <v>6.2333333333333343</v>
      </c>
      <c r="P370">
        <v>3</v>
      </c>
      <c r="Q370">
        <v>1</v>
      </c>
      <c r="R370">
        <v>1.25</v>
      </c>
      <c r="S370">
        <v>0.75</v>
      </c>
      <c r="T370">
        <v>0.25</v>
      </c>
      <c r="U370">
        <v>0</v>
      </c>
      <c r="V370">
        <v>0.5</v>
      </c>
      <c r="W370">
        <v>2</v>
      </c>
      <c r="X370">
        <v>0</v>
      </c>
      <c r="Y370">
        <v>0</v>
      </c>
      <c r="Z370">
        <v>0.25</v>
      </c>
      <c r="AA370">
        <v>-2.0213462737274113</v>
      </c>
      <c r="AB370">
        <v>-0.54364176274908371</v>
      </c>
      <c r="AC370">
        <v>-1.6551186542982217</v>
      </c>
      <c r="AD370">
        <v>-1.1704402564015328</v>
      </c>
      <c r="AE370">
        <v>-1.7299161457554886</v>
      </c>
      <c r="AF370">
        <v>-1.1576754038515964</v>
      </c>
      <c r="AG370">
        <v>8.4022144550888078E-2</v>
      </c>
      <c r="AH370">
        <v>-3.9005054807722372E-2</v>
      </c>
      <c r="AI370">
        <v>1.7173842469097418</v>
      </c>
    </row>
    <row r="371" spans="1:35" x14ac:dyDescent="0.2">
      <c r="A371">
        <v>31</v>
      </c>
      <c r="B371">
        <v>370</v>
      </c>
      <c r="C371" s="25">
        <v>0</v>
      </c>
      <c r="D371" s="25">
        <v>327</v>
      </c>
      <c r="E371" s="25">
        <v>0</v>
      </c>
      <c r="F371">
        <v>-1.1883719467815688</v>
      </c>
      <c r="G371">
        <v>-0.71376085112204068</v>
      </c>
      <c r="H371">
        <v>-0.47461109565952808</v>
      </c>
      <c r="I371" t="s">
        <v>514</v>
      </c>
      <c r="J371" t="s">
        <v>32</v>
      </c>
      <c r="K371" t="s">
        <v>47</v>
      </c>
      <c r="L371" t="s">
        <v>258</v>
      </c>
      <c r="M371" s="26">
        <v>26.9</v>
      </c>
      <c r="N371" s="27">
        <v>11</v>
      </c>
      <c r="O371">
        <v>10.777272727272724</v>
      </c>
      <c r="P371">
        <v>2.6363636363636362</v>
      </c>
      <c r="Q371">
        <v>0.27272727272727271</v>
      </c>
      <c r="R371">
        <v>2</v>
      </c>
      <c r="S371">
        <v>0.36363636363636365</v>
      </c>
      <c r="T371">
        <v>0.36363636363636365</v>
      </c>
      <c r="U371">
        <v>0.54545454545454541</v>
      </c>
      <c r="V371">
        <v>0.66666666666666663</v>
      </c>
      <c r="W371">
        <v>1.3636363636363635</v>
      </c>
      <c r="X371">
        <v>0.6</v>
      </c>
      <c r="Y371">
        <v>0.90909090909090906</v>
      </c>
      <c r="Z371">
        <v>0.45454545454545453</v>
      </c>
      <c r="AA371">
        <v>-2.0804111811015789</v>
      </c>
      <c r="AB371">
        <v>-1.2430980839801662</v>
      </c>
      <c r="AC371">
        <v>-1.3891385628898116</v>
      </c>
      <c r="AD371">
        <v>-1.3476548405586928</v>
      </c>
      <c r="AE371">
        <v>-1.4699011059757281</v>
      </c>
      <c r="AF371">
        <v>-0.29613677988791576</v>
      </c>
      <c r="AG371">
        <v>0.38402957157239842</v>
      </c>
      <c r="AH371">
        <v>-0.49226307307708772</v>
      </c>
      <c r="AI371">
        <v>1.5107263958002168</v>
      </c>
    </row>
    <row r="372" spans="1:35" x14ac:dyDescent="0.2">
      <c r="A372">
        <v>31</v>
      </c>
      <c r="B372">
        <v>371</v>
      </c>
      <c r="C372" s="25">
        <v>0</v>
      </c>
      <c r="D372" s="25">
        <v>222</v>
      </c>
      <c r="E372" s="25">
        <v>1</v>
      </c>
      <c r="F372">
        <v>-1.2011617724610697</v>
      </c>
      <c r="G372">
        <v>-0.81359004379995359</v>
      </c>
      <c r="H372">
        <v>-0.38757172866111611</v>
      </c>
      <c r="I372" t="s">
        <v>523</v>
      </c>
      <c r="J372" t="s">
        <v>32</v>
      </c>
      <c r="K372" t="s">
        <v>119</v>
      </c>
      <c r="L372" t="s">
        <v>259</v>
      </c>
      <c r="M372" s="26">
        <v>21.6</v>
      </c>
      <c r="N372" s="27">
        <v>7</v>
      </c>
      <c r="O372">
        <v>7.3809523809523814</v>
      </c>
      <c r="P372">
        <v>3.4285714285714284</v>
      </c>
      <c r="Q372">
        <v>0</v>
      </c>
      <c r="R372">
        <v>1</v>
      </c>
      <c r="S372">
        <v>0.7142857142857143</v>
      </c>
      <c r="T372">
        <v>0.2857142857142857</v>
      </c>
      <c r="U372">
        <v>0.42857142857142855</v>
      </c>
      <c r="V372">
        <v>0.44</v>
      </c>
      <c r="W372">
        <v>3.5714285714285716</v>
      </c>
      <c r="X372">
        <v>1</v>
      </c>
      <c r="Y372">
        <v>0.2857142857142857</v>
      </c>
      <c r="Z372">
        <v>0.7142857142857143</v>
      </c>
      <c r="AA372">
        <v>-1.9517340614649994</v>
      </c>
      <c r="AB372">
        <v>-1.505394204441822</v>
      </c>
      <c r="AC372">
        <v>-1.7437786847676917</v>
      </c>
      <c r="AD372">
        <v>-1.1868214364496736</v>
      </c>
      <c r="AE372">
        <v>-1.6481971332532781</v>
      </c>
      <c r="AF372">
        <v>-0.4807521993087045</v>
      </c>
      <c r="AG372">
        <v>-0.16248171469672471</v>
      </c>
      <c r="AH372">
        <v>0.10854531245868027</v>
      </c>
      <c r="AI372">
        <v>1.2483037277246296</v>
      </c>
    </row>
    <row r="373" spans="1:35" x14ac:dyDescent="0.2">
      <c r="A373">
        <v>31</v>
      </c>
      <c r="B373">
        <v>372</v>
      </c>
      <c r="C373" s="25">
        <v>0</v>
      </c>
      <c r="D373" s="25">
        <v>338</v>
      </c>
      <c r="E373" s="25">
        <v>0</v>
      </c>
      <c r="F373">
        <v>-1.218229414976377</v>
      </c>
      <c r="G373">
        <v>-0.66597392770196118</v>
      </c>
      <c r="H373">
        <v>-0.55225548727441587</v>
      </c>
      <c r="I373" t="s">
        <v>579</v>
      </c>
      <c r="J373" t="s">
        <v>32</v>
      </c>
      <c r="K373" t="s">
        <v>39</v>
      </c>
      <c r="L373" t="s">
        <v>258</v>
      </c>
      <c r="M373" s="26">
        <v>34.200000000000003</v>
      </c>
      <c r="N373" s="27">
        <v>5</v>
      </c>
      <c r="O373">
        <v>9.3766666666666669</v>
      </c>
      <c r="P373">
        <v>4.8</v>
      </c>
      <c r="Q373">
        <v>0.8</v>
      </c>
      <c r="R373">
        <v>0.4</v>
      </c>
      <c r="S373">
        <v>0.6</v>
      </c>
      <c r="T373">
        <v>0</v>
      </c>
      <c r="U373">
        <v>0.4</v>
      </c>
      <c r="V373">
        <v>0.58823529411764708</v>
      </c>
      <c r="W373">
        <v>3.4</v>
      </c>
      <c r="X373">
        <v>0</v>
      </c>
      <c r="Y373">
        <v>0</v>
      </c>
      <c r="Z373">
        <v>0</v>
      </c>
      <c r="AA373">
        <v>-1.728974982225282</v>
      </c>
      <c r="AB373">
        <v>-0.73599225108763133</v>
      </c>
      <c r="AC373">
        <v>-1.9565627578944198</v>
      </c>
      <c r="AD373">
        <v>-1.2392412126037242</v>
      </c>
      <c r="AE373">
        <v>-2.3019492332709612</v>
      </c>
      <c r="AF373">
        <v>-0.52588041294489718</v>
      </c>
      <c r="AG373">
        <v>0.56387449058449401</v>
      </c>
      <c r="AH373">
        <v>-3.9005054807722372E-2</v>
      </c>
      <c r="AI373">
        <v>1.9699660649324946</v>
      </c>
    </row>
    <row r="374" spans="1:35" x14ac:dyDescent="0.2">
      <c r="A374">
        <v>32</v>
      </c>
      <c r="B374">
        <v>373</v>
      </c>
      <c r="C374" s="25">
        <v>0</v>
      </c>
      <c r="D374" s="25">
        <v>315</v>
      </c>
      <c r="E374" s="25">
        <v>0</v>
      </c>
      <c r="F374">
        <v>-1.2306568552647401</v>
      </c>
      <c r="G374">
        <v>-0.79842423746769309</v>
      </c>
      <c r="H374">
        <v>-0.43223261779704703</v>
      </c>
      <c r="I374" t="s">
        <v>508</v>
      </c>
      <c r="J374" t="s">
        <v>32</v>
      </c>
      <c r="K374" t="s">
        <v>55</v>
      </c>
      <c r="L374" t="s">
        <v>45</v>
      </c>
      <c r="M374" s="26">
        <v>22.8</v>
      </c>
      <c r="N374" s="27">
        <v>17</v>
      </c>
      <c r="O374">
        <v>12.250980392156862</v>
      </c>
      <c r="P374">
        <v>3.5294117647058822</v>
      </c>
      <c r="Q374">
        <v>0.35294117647058826</v>
      </c>
      <c r="R374">
        <v>2.0588235294117645</v>
      </c>
      <c r="S374">
        <v>0.52941176470588236</v>
      </c>
      <c r="T374">
        <v>0.35294117647058826</v>
      </c>
      <c r="U374">
        <v>0.70588235294117652</v>
      </c>
      <c r="V374">
        <v>0.48717948717948717</v>
      </c>
      <c r="W374">
        <v>2.2941176470588234</v>
      </c>
      <c r="X374">
        <v>0.5161290322580645</v>
      </c>
      <c r="Y374">
        <v>1.8235294117647058</v>
      </c>
      <c r="Z374">
        <v>0.58823529411764708</v>
      </c>
      <c r="AA374">
        <v>-1.9353547174032557</v>
      </c>
      <c r="AB374">
        <v>-1.165952166197326</v>
      </c>
      <c r="AC374">
        <v>-1.3682773792499363</v>
      </c>
      <c r="AD374">
        <v>-1.2716181331694616</v>
      </c>
      <c r="AE374">
        <v>-1.4943731097197055</v>
      </c>
      <c r="AF374">
        <v>-4.2743066957421305E-2</v>
      </c>
      <c r="AG374">
        <v>5.3123944764983853E-2</v>
      </c>
      <c r="AH374">
        <v>-1.3362794141560741</v>
      </c>
      <c r="AI374">
        <v>1.3756559048789587</v>
      </c>
    </row>
    <row r="375" spans="1:35" x14ac:dyDescent="0.2">
      <c r="A375">
        <v>32</v>
      </c>
      <c r="B375">
        <v>374</v>
      </c>
      <c r="C375" s="25">
        <v>0</v>
      </c>
      <c r="D375" s="25">
        <v>348</v>
      </c>
      <c r="E375" s="25">
        <v>1</v>
      </c>
      <c r="F375">
        <v>-1.2486659064124095</v>
      </c>
      <c r="G375">
        <v>-0.75484800909058636</v>
      </c>
      <c r="H375">
        <v>-0.49381789732182313</v>
      </c>
      <c r="I375" t="s">
        <v>512</v>
      </c>
      <c r="J375" t="s">
        <v>32</v>
      </c>
      <c r="K375" t="s">
        <v>33</v>
      </c>
      <c r="L375" t="s">
        <v>45</v>
      </c>
      <c r="M375" s="26">
        <v>37.200000000000003</v>
      </c>
      <c r="N375" s="27">
        <v>16</v>
      </c>
      <c r="O375">
        <v>9.0979166666666664</v>
      </c>
      <c r="P375">
        <v>1.6875</v>
      </c>
      <c r="Q375">
        <v>0</v>
      </c>
      <c r="R375">
        <v>2.875</v>
      </c>
      <c r="S375">
        <v>0.375</v>
      </c>
      <c r="T375">
        <v>0.25</v>
      </c>
      <c r="U375">
        <v>0.4375</v>
      </c>
      <c r="V375">
        <v>0.73333333333333328</v>
      </c>
      <c r="W375">
        <v>0.9375</v>
      </c>
      <c r="X375">
        <v>0.55555555555555558</v>
      </c>
      <c r="Y375">
        <v>0.5625</v>
      </c>
      <c r="Z375">
        <v>0.375</v>
      </c>
      <c r="AA375">
        <v>-2.2345336737810473</v>
      </c>
      <c r="AB375">
        <v>-1.505394204441822</v>
      </c>
      <c r="AC375">
        <v>-1.0788284562466663</v>
      </c>
      <c r="AD375">
        <v>-1.3424426469070116</v>
      </c>
      <c r="AE375">
        <v>-1.7299161457554886</v>
      </c>
      <c r="AF375">
        <v>-0.46664963254739422</v>
      </c>
      <c r="AG375">
        <v>0.35593592517322309</v>
      </c>
      <c r="AH375">
        <v>-0.38289658520743652</v>
      </c>
      <c r="AI375">
        <v>1.5910933378983656</v>
      </c>
    </row>
    <row r="376" spans="1:35" x14ac:dyDescent="0.2">
      <c r="A376">
        <v>32</v>
      </c>
      <c r="B376">
        <v>375</v>
      </c>
      <c r="C376" s="25">
        <v>0</v>
      </c>
      <c r="D376" s="25">
        <v>314</v>
      </c>
      <c r="E376" s="25">
        <v>0</v>
      </c>
      <c r="F376">
        <v>-1.2595970880041907</v>
      </c>
      <c r="G376">
        <v>-0.85267175023577135</v>
      </c>
      <c r="H376">
        <v>-0.40692533776841933</v>
      </c>
      <c r="I376" t="s">
        <v>518</v>
      </c>
      <c r="J376" t="s">
        <v>32</v>
      </c>
      <c r="K376" t="s">
        <v>86</v>
      </c>
      <c r="L376" t="s">
        <v>259</v>
      </c>
      <c r="M376" s="26">
        <v>24.2</v>
      </c>
      <c r="N376" s="27">
        <v>9</v>
      </c>
      <c r="O376">
        <v>13.596296296296297</v>
      </c>
      <c r="P376">
        <v>3.6666666666666665</v>
      </c>
      <c r="Q376">
        <v>0.77777777777777779</v>
      </c>
      <c r="R376">
        <v>2.4444444444444446</v>
      </c>
      <c r="S376">
        <v>0.66666666666666663</v>
      </c>
      <c r="T376">
        <v>0</v>
      </c>
      <c r="U376">
        <v>0.22222222222222221</v>
      </c>
      <c r="V376">
        <v>0.46153846153846156</v>
      </c>
      <c r="W376">
        <v>2.8888888888888888</v>
      </c>
      <c r="X376">
        <v>0.4</v>
      </c>
      <c r="Y376">
        <v>0.55555555555555558</v>
      </c>
      <c r="Z376">
        <v>0.77777777777777779</v>
      </c>
      <c r="AA376">
        <v>-1.9130606102081043</v>
      </c>
      <c r="AB376">
        <v>-0.75736452756969219</v>
      </c>
      <c r="AC376">
        <v>-1.231520730944087</v>
      </c>
      <c r="AD376">
        <v>-1.2086630098471949</v>
      </c>
      <c r="AE376">
        <v>-2.3019492332709612</v>
      </c>
      <c r="AF376">
        <v>-0.80667818668120805</v>
      </c>
      <c r="AG376">
        <v>-4.1022100509871033E-2</v>
      </c>
      <c r="AH376">
        <v>-0.5979433175080876</v>
      </c>
      <c r="AI376">
        <v>1.1841559644172637</v>
      </c>
    </row>
    <row r="377" spans="1:35" x14ac:dyDescent="0.2">
      <c r="A377">
        <v>32</v>
      </c>
      <c r="B377">
        <v>376</v>
      </c>
      <c r="C377" s="25">
        <v>0</v>
      </c>
      <c r="D377" s="25">
        <v>450</v>
      </c>
      <c r="E377" s="25">
        <v>0</v>
      </c>
      <c r="F377">
        <v>-1.2701336009887636</v>
      </c>
      <c r="G377">
        <v>-0.84430686280014422</v>
      </c>
      <c r="H377">
        <v>-0.42582673818861938</v>
      </c>
      <c r="I377" t="s">
        <v>525</v>
      </c>
      <c r="J377" t="s">
        <v>32</v>
      </c>
      <c r="K377" t="s">
        <v>94</v>
      </c>
      <c r="L377" t="s">
        <v>258</v>
      </c>
      <c r="M377" s="26">
        <v>25.8</v>
      </c>
      <c r="N377" s="27">
        <v>9</v>
      </c>
      <c r="O377">
        <v>8.2777777777777786</v>
      </c>
      <c r="P377">
        <v>3.4444444444444446</v>
      </c>
      <c r="Q377">
        <v>0.55555555555555558</v>
      </c>
      <c r="R377">
        <v>1.8888888888888888</v>
      </c>
      <c r="S377">
        <v>0.22222222222222221</v>
      </c>
      <c r="T377">
        <v>0.1111111111111111</v>
      </c>
      <c r="U377">
        <v>0</v>
      </c>
      <c r="V377">
        <v>0.4</v>
      </c>
      <c r="W377">
        <v>3.3333333333333335</v>
      </c>
      <c r="X377">
        <v>1</v>
      </c>
      <c r="Y377">
        <v>0.22222222222222221</v>
      </c>
      <c r="Z377">
        <v>0.33333333333333331</v>
      </c>
      <c r="AA377">
        <v>-1.9491558313812065</v>
      </c>
      <c r="AB377">
        <v>-0.97108729239030078</v>
      </c>
      <c r="AC377">
        <v>-1.4285430208762429</v>
      </c>
      <c r="AD377">
        <v>-1.4125176948907254</v>
      </c>
      <c r="AE377">
        <v>-2.0477123054863067</v>
      </c>
      <c r="AF377">
        <v>-1.1576754038515964</v>
      </c>
      <c r="AG377">
        <v>-0.34101686584877733</v>
      </c>
      <c r="AH377">
        <v>7.5756341955035236E-2</v>
      </c>
      <c r="AI377">
        <v>1.6331903075688243</v>
      </c>
    </row>
    <row r="378" spans="1:35" x14ac:dyDescent="0.2">
      <c r="A378">
        <v>32</v>
      </c>
      <c r="B378">
        <v>377</v>
      </c>
      <c r="C378" s="25">
        <v>0</v>
      </c>
      <c r="D378" s="25">
        <v>383</v>
      </c>
      <c r="E378" s="25">
        <v>0</v>
      </c>
      <c r="F378">
        <v>-1.2784750891563472</v>
      </c>
      <c r="G378">
        <v>-0.83493467243141362</v>
      </c>
      <c r="H378">
        <v>-0.44354041672493361</v>
      </c>
      <c r="I378" t="s">
        <v>549</v>
      </c>
      <c r="J378" t="s">
        <v>32</v>
      </c>
      <c r="K378" t="s">
        <v>81</v>
      </c>
      <c r="L378" t="s">
        <v>259</v>
      </c>
      <c r="M378" s="26">
        <v>26.4</v>
      </c>
      <c r="N378" s="27">
        <v>13</v>
      </c>
      <c r="O378">
        <v>9.8730769230769244</v>
      </c>
      <c r="P378">
        <v>3.9230769230769229</v>
      </c>
      <c r="Q378">
        <v>0.69230769230769229</v>
      </c>
      <c r="R378">
        <v>1.3846153846153846</v>
      </c>
      <c r="S378">
        <v>0.46153846153846156</v>
      </c>
      <c r="T378">
        <v>0</v>
      </c>
      <c r="U378">
        <v>0.15384615384615385</v>
      </c>
      <c r="V378">
        <v>0.47368421052631576</v>
      </c>
      <c r="W378">
        <v>2.9230769230769229</v>
      </c>
      <c r="X378">
        <v>0.75</v>
      </c>
      <c r="Y378">
        <v>0.61538461538461542</v>
      </c>
      <c r="Z378">
        <v>0.53846153846153844</v>
      </c>
      <c r="AA378">
        <v>-1.8714122780852935</v>
      </c>
      <c r="AB378">
        <v>-0.83956559096223393</v>
      </c>
      <c r="AC378">
        <v>-1.6073786378915842</v>
      </c>
      <c r="AD378">
        <v>-1.3027497875595935</v>
      </c>
      <c r="AE378">
        <v>-2.3019492332709612</v>
      </c>
      <c r="AF378">
        <v>-0.9146773304259429</v>
      </c>
      <c r="AG378">
        <v>8.9698845589908077E-3</v>
      </c>
      <c r="AH378">
        <v>-0.11159276589882092</v>
      </c>
      <c r="AI378">
        <v>1.4259436876527194</v>
      </c>
    </row>
    <row r="379" spans="1:35" x14ac:dyDescent="0.2">
      <c r="A379">
        <v>32</v>
      </c>
      <c r="B379">
        <v>378</v>
      </c>
      <c r="C379" s="25">
        <v>0</v>
      </c>
      <c r="D379" s="25">
        <v>643</v>
      </c>
      <c r="E379" s="25">
        <v>0</v>
      </c>
      <c r="F379">
        <v>-1.279606779375283</v>
      </c>
      <c r="G379">
        <v>-0.72952945945970304</v>
      </c>
      <c r="H379">
        <v>-0.55007731991557995</v>
      </c>
      <c r="I379" t="s">
        <v>531</v>
      </c>
      <c r="J379" t="s">
        <v>227</v>
      </c>
      <c r="K379" t="s">
        <v>35</v>
      </c>
      <c r="L379" t="s">
        <v>45</v>
      </c>
      <c r="M379" s="26">
        <v>22.3</v>
      </c>
      <c r="N379" s="27">
        <v>4</v>
      </c>
      <c r="O379">
        <v>3.5291666666666668</v>
      </c>
      <c r="P379">
        <v>3.25</v>
      </c>
      <c r="Q379">
        <v>0.75</v>
      </c>
      <c r="R379">
        <v>0.75</v>
      </c>
      <c r="S379">
        <v>0</v>
      </c>
      <c r="T379">
        <v>0</v>
      </c>
      <c r="U379">
        <v>0.25</v>
      </c>
      <c r="V379">
        <v>0.66666666666666663</v>
      </c>
      <c r="W379">
        <v>1.5</v>
      </c>
      <c r="X379">
        <v>1</v>
      </c>
      <c r="Y379">
        <v>0.5</v>
      </c>
      <c r="Z379">
        <v>0</v>
      </c>
      <c r="AA379">
        <v>-1.9807391499076712</v>
      </c>
      <c r="AB379">
        <v>-0.78407987317226824</v>
      </c>
      <c r="AC379">
        <v>-1.8324387152371617</v>
      </c>
      <c r="AD379">
        <v>-1.5144450374124907</v>
      </c>
      <c r="AE379">
        <v>-2.3019492332709612</v>
      </c>
      <c r="AF379">
        <v>-0.76280353453490946</v>
      </c>
      <c r="AG379">
        <v>0.42151625555715755</v>
      </c>
      <c r="AH379">
        <v>0.21920808790848226</v>
      </c>
      <c r="AI379">
        <v>1.9699660649324946</v>
      </c>
    </row>
    <row r="380" spans="1:35" x14ac:dyDescent="0.2">
      <c r="A380">
        <v>32</v>
      </c>
      <c r="B380">
        <v>379</v>
      </c>
      <c r="C380" s="25">
        <v>0</v>
      </c>
      <c r="D380" s="25">
        <v>535</v>
      </c>
      <c r="E380" s="25">
        <v>0</v>
      </c>
      <c r="F380">
        <v>-1.2829970247613285</v>
      </c>
      <c r="G380">
        <v>-0.83174612724855967</v>
      </c>
      <c r="H380">
        <v>-0.45125089751276881</v>
      </c>
      <c r="I380" t="s">
        <v>528</v>
      </c>
      <c r="J380" t="s">
        <v>32</v>
      </c>
      <c r="K380" t="s">
        <v>35</v>
      </c>
      <c r="L380" t="s">
        <v>258</v>
      </c>
      <c r="M380" s="26">
        <v>23.1</v>
      </c>
      <c r="N380" s="27">
        <v>14</v>
      </c>
      <c r="O380">
        <v>8.3250000000000011</v>
      </c>
      <c r="P380">
        <v>2.3571428571428572</v>
      </c>
      <c r="Q380">
        <v>7.1428571428571425E-2</v>
      </c>
      <c r="R380">
        <v>1.1428571428571428</v>
      </c>
      <c r="S380">
        <v>1.2142857142857142</v>
      </c>
      <c r="T380">
        <v>0.2857142857142857</v>
      </c>
      <c r="U380">
        <v>0</v>
      </c>
      <c r="V380">
        <v>0.48148148148148145</v>
      </c>
      <c r="W380">
        <v>1.9285714285714286</v>
      </c>
      <c r="X380">
        <v>0.8571428571428571</v>
      </c>
      <c r="Y380">
        <v>0.5</v>
      </c>
      <c r="Z380">
        <v>0.5</v>
      </c>
      <c r="AA380">
        <v>-2.1257645921210289</v>
      </c>
      <c r="AB380">
        <v>-1.4366976014637693</v>
      </c>
      <c r="AC380">
        <v>-1.6931158102137087</v>
      </c>
      <c r="AD380">
        <v>-0.95748491577570183</v>
      </c>
      <c r="AE380">
        <v>-1.6481971332532781</v>
      </c>
      <c r="AF380">
        <v>-1.1576754038515964</v>
      </c>
      <c r="AG380">
        <v>3.0461599205272336E-2</v>
      </c>
      <c r="AH380">
        <v>3.7956283349783793E-2</v>
      </c>
      <c r="AI380">
        <v>1.4648024288869892</v>
      </c>
    </row>
    <row r="381" spans="1:35" x14ac:dyDescent="0.2">
      <c r="A381">
        <v>32</v>
      </c>
      <c r="B381">
        <v>380</v>
      </c>
      <c r="C381" s="25">
        <v>0</v>
      </c>
      <c r="D381" s="25">
        <v>710</v>
      </c>
      <c r="E381" s="25">
        <v>0</v>
      </c>
      <c r="F381">
        <v>-1.285028123308525</v>
      </c>
      <c r="G381">
        <v>-0.71985999298484293</v>
      </c>
      <c r="H381">
        <v>-0.56516813032368207</v>
      </c>
      <c r="I381" t="s">
        <v>526</v>
      </c>
      <c r="J381" t="s">
        <v>227</v>
      </c>
      <c r="K381" t="s">
        <v>64</v>
      </c>
      <c r="L381" t="s">
        <v>259</v>
      </c>
      <c r="M381" s="26">
        <v>22.7</v>
      </c>
      <c r="N381" s="27">
        <v>6</v>
      </c>
      <c r="O381">
        <v>8.65</v>
      </c>
      <c r="P381">
        <v>3.6666666666666665</v>
      </c>
      <c r="Q381">
        <v>0.66666666666666663</v>
      </c>
      <c r="R381">
        <v>1.3333333333333333</v>
      </c>
      <c r="S381">
        <v>0.16666666666666666</v>
      </c>
      <c r="T381">
        <v>0</v>
      </c>
      <c r="U381">
        <v>0</v>
      </c>
      <c r="V381">
        <v>0.7</v>
      </c>
      <c r="W381">
        <v>1.6666666666666667</v>
      </c>
      <c r="X381">
        <v>1</v>
      </c>
      <c r="Y381">
        <v>0.66666666666666663</v>
      </c>
      <c r="Z381">
        <v>0</v>
      </c>
      <c r="AA381">
        <v>-1.9130606102081043</v>
      </c>
      <c r="AB381">
        <v>-0.86422590997999649</v>
      </c>
      <c r="AC381">
        <v>-1.6255653108083985</v>
      </c>
      <c r="AD381">
        <v>-1.4379995305211668</v>
      </c>
      <c r="AE381">
        <v>-2.3019492332709612</v>
      </c>
      <c r="AF381">
        <v>-1.1576754038515964</v>
      </c>
      <c r="AG381">
        <v>0.5464908613635947</v>
      </c>
      <c r="AH381">
        <v>0.30527913548055047</v>
      </c>
      <c r="AI381">
        <v>1.9699660649324946</v>
      </c>
    </row>
    <row r="382" spans="1:35" x14ac:dyDescent="0.2">
      <c r="A382">
        <v>32</v>
      </c>
      <c r="B382">
        <v>381</v>
      </c>
      <c r="C382" s="25">
        <v>0</v>
      </c>
      <c r="D382" s="25">
        <v>225</v>
      </c>
      <c r="E382" s="25">
        <v>1</v>
      </c>
      <c r="F382">
        <v>-1.286502801149378</v>
      </c>
      <c r="G382">
        <v>-0.89522254766003329</v>
      </c>
      <c r="H382">
        <v>-0.3912802534893447</v>
      </c>
      <c r="I382" t="s">
        <v>519</v>
      </c>
      <c r="J382" t="s">
        <v>32</v>
      </c>
      <c r="K382" t="s">
        <v>44</v>
      </c>
      <c r="L382" t="s">
        <v>259</v>
      </c>
      <c r="M382" s="26">
        <v>24.9</v>
      </c>
      <c r="N382" s="27">
        <v>9</v>
      </c>
      <c r="O382">
        <v>8.1907407407407415</v>
      </c>
      <c r="P382">
        <v>3.2222222222222223</v>
      </c>
      <c r="Q382">
        <v>0</v>
      </c>
      <c r="R382">
        <v>3.5555555555555554</v>
      </c>
      <c r="S382">
        <v>0.66666666666666663</v>
      </c>
      <c r="T382">
        <v>0</v>
      </c>
      <c r="U382">
        <v>0.33333333333333331</v>
      </c>
      <c r="V382">
        <v>0.57894736842105265</v>
      </c>
      <c r="W382">
        <v>2.1111111111111112</v>
      </c>
      <c r="X382">
        <v>0.63636363636363635</v>
      </c>
      <c r="Y382">
        <v>1.2222222222222223</v>
      </c>
      <c r="Z382">
        <v>1.3333333333333333</v>
      </c>
      <c r="AA382">
        <v>-1.9852510525543088</v>
      </c>
      <c r="AB382">
        <v>-1.505394204441822</v>
      </c>
      <c r="AC382">
        <v>-0.83747615107977569</v>
      </c>
      <c r="AD382">
        <v>-1.2086630098471949</v>
      </c>
      <c r="AE382">
        <v>-2.3019492332709612</v>
      </c>
      <c r="AF382">
        <v>-0.63117957809601377</v>
      </c>
      <c r="AG382">
        <v>0.32565364362753058</v>
      </c>
      <c r="AH382">
        <v>-0.53560637875556782</v>
      </c>
      <c r="AI382">
        <v>0.62286303547781319</v>
      </c>
    </row>
    <row r="383" spans="1:35" x14ac:dyDescent="0.2">
      <c r="A383">
        <v>32</v>
      </c>
      <c r="B383">
        <v>382</v>
      </c>
      <c r="C383" s="25">
        <v>0</v>
      </c>
      <c r="D383" s="25">
        <v>343</v>
      </c>
      <c r="E383" s="25">
        <v>0</v>
      </c>
      <c r="F383">
        <v>-1.2870920585252217</v>
      </c>
      <c r="G383">
        <v>-0.86509304204895521</v>
      </c>
      <c r="H383">
        <v>-0.42199901647626648</v>
      </c>
      <c r="I383" t="s">
        <v>497</v>
      </c>
      <c r="J383" t="s">
        <v>32</v>
      </c>
      <c r="K383" t="s">
        <v>96</v>
      </c>
      <c r="L383" t="s">
        <v>45</v>
      </c>
      <c r="M383" s="26">
        <v>25.5</v>
      </c>
      <c r="N383" s="27">
        <v>6</v>
      </c>
      <c r="O383">
        <v>8.0083333333333329</v>
      </c>
      <c r="P383">
        <v>3.1666666666666665</v>
      </c>
      <c r="Q383">
        <v>0.33333333333333331</v>
      </c>
      <c r="R383">
        <v>2</v>
      </c>
      <c r="S383">
        <v>0.33333333333333331</v>
      </c>
      <c r="T383">
        <v>0.16666666666666666</v>
      </c>
      <c r="U383">
        <v>0.5</v>
      </c>
      <c r="V383">
        <v>0.41176470588235292</v>
      </c>
      <c r="W383">
        <v>2.8333333333333335</v>
      </c>
      <c r="X383">
        <v>0.5</v>
      </c>
      <c r="Y383">
        <v>1</v>
      </c>
      <c r="Z383">
        <v>0.5</v>
      </c>
      <c r="AA383">
        <v>-1.9942748578475846</v>
      </c>
      <c r="AB383">
        <v>-1.1848100572109093</v>
      </c>
      <c r="AC383">
        <v>-1.3891385628898116</v>
      </c>
      <c r="AD383">
        <v>-1.3615540236298427</v>
      </c>
      <c r="AE383">
        <v>-1.9205938415939796</v>
      </c>
      <c r="AF383">
        <v>-0.36793166521822246</v>
      </c>
      <c r="AG383">
        <v>-0.24099539765103448</v>
      </c>
      <c r="AH383">
        <v>-0.79134140128620201</v>
      </c>
      <c r="AI383">
        <v>1.4648024288869892</v>
      </c>
    </row>
    <row r="384" spans="1:35" x14ac:dyDescent="0.2">
      <c r="A384">
        <v>32</v>
      </c>
      <c r="B384">
        <v>383</v>
      </c>
      <c r="C384" s="25">
        <v>0</v>
      </c>
      <c r="D384" s="25">
        <v>409</v>
      </c>
      <c r="E384" s="25">
        <v>0</v>
      </c>
      <c r="F384">
        <v>-1.2891135550663104</v>
      </c>
      <c r="G384">
        <v>-0.83491704661249344</v>
      </c>
      <c r="H384">
        <v>-0.45419650845381698</v>
      </c>
      <c r="I384" t="s">
        <v>546</v>
      </c>
      <c r="J384" t="s">
        <v>32</v>
      </c>
      <c r="K384" t="s">
        <v>49</v>
      </c>
      <c r="L384" t="s">
        <v>259</v>
      </c>
      <c r="M384" s="26">
        <v>25</v>
      </c>
      <c r="N384" s="27">
        <v>17</v>
      </c>
      <c r="O384">
        <v>12.561764705882354</v>
      </c>
      <c r="P384">
        <v>2.3529411764705883</v>
      </c>
      <c r="Q384">
        <v>0.41176470588235292</v>
      </c>
      <c r="R384">
        <v>1.5294117647058822</v>
      </c>
      <c r="S384">
        <v>0.35294117647058826</v>
      </c>
      <c r="T384">
        <v>0.29411764705882354</v>
      </c>
      <c r="U384">
        <v>5.8823529411764705E-2</v>
      </c>
      <c r="V384">
        <v>0.38461538461538464</v>
      </c>
      <c r="W384">
        <v>2.2941176470588234</v>
      </c>
      <c r="X384">
        <v>0.6</v>
      </c>
      <c r="Y384">
        <v>0.29411764705882354</v>
      </c>
      <c r="Z384">
        <v>0.17647058823529413</v>
      </c>
      <c r="AA384">
        <v>-2.126447064790268</v>
      </c>
      <c r="AB384">
        <v>-1.1093784931565767</v>
      </c>
      <c r="AC384">
        <v>-1.556028032008814</v>
      </c>
      <c r="AD384">
        <v>-1.3525604345838045</v>
      </c>
      <c r="AE384">
        <v>-1.6289691303115814</v>
      </c>
      <c r="AF384">
        <v>-1.0647643757770819</v>
      </c>
      <c r="AG384">
        <v>-0.28213155096470099</v>
      </c>
      <c r="AH384">
        <v>-0.18564735483604644</v>
      </c>
      <c r="AI384">
        <v>1.7916730169164339</v>
      </c>
    </row>
    <row r="385" spans="1:35" x14ac:dyDescent="0.2">
      <c r="A385">
        <v>32</v>
      </c>
      <c r="B385">
        <v>384</v>
      </c>
      <c r="C385" s="25">
        <v>0</v>
      </c>
      <c r="D385" s="25">
        <v>0</v>
      </c>
      <c r="E385" s="25">
        <v>0</v>
      </c>
      <c r="F385">
        <v>-1.2916717056310467</v>
      </c>
      <c r="G385">
        <v>-0.94250310613539745</v>
      </c>
      <c r="H385">
        <v>-0.34916859949564927</v>
      </c>
      <c r="I385" t="s">
        <v>543</v>
      </c>
      <c r="J385" t="s">
        <v>32</v>
      </c>
      <c r="K385" t="s">
        <v>51</v>
      </c>
      <c r="L385" t="s">
        <v>258</v>
      </c>
      <c r="M385" s="26">
        <v>25.5</v>
      </c>
      <c r="N385" s="27">
        <v>11</v>
      </c>
      <c r="O385">
        <v>11.746969696969698</v>
      </c>
      <c r="P385">
        <v>3.1818181818181817</v>
      </c>
      <c r="Q385">
        <v>0</v>
      </c>
      <c r="R385">
        <v>1.7272727272727273</v>
      </c>
      <c r="S385">
        <v>1.0909090909090908</v>
      </c>
      <c r="T385">
        <v>0.45454545454545453</v>
      </c>
      <c r="U385">
        <v>0</v>
      </c>
      <c r="V385">
        <v>0.34285714285714286</v>
      </c>
      <c r="W385">
        <v>3.1818181818181817</v>
      </c>
      <c r="X385">
        <v>0.6470588235294118</v>
      </c>
      <c r="Y385">
        <v>1.5454545454545454</v>
      </c>
      <c r="Z385">
        <v>0.81818181818181823</v>
      </c>
      <c r="AA385">
        <v>-1.9918138200403275</v>
      </c>
      <c r="AB385">
        <v>-1.505394204441822</v>
      </c>
      <c r="AC385">
        <v>-1.4858585961292332</v>
      </c>
      <c r="AD385">
        <v>-1.0140744468510974</v>
      </c>
      <c r="AE385">
        <v>-1.2618890741519198</v>
      </c>
      <c r="AF385">
        <v>-1.1576754038515964</v>
      </c>
      <c r="AG385">
        <v>-0.58416067629564339</v>
      </c>
      <c r="AH385">
        <v>-0.62499639395133211</v>
      </c>
      <c r="AI385">
        <v>1.1433346604943948</v>
      </c>
    </row>
    <row r="386" spans="1:35" x14ac:dyDescent="0.2">
      <c r="A386">
        <v>33</v>
      </c>
      <c r="B386">
        <v>385</v>
      </c>
      <c r="C386" s="25">
        <v>0</v>
      </c>
      <c r="D386" s="25">
        <v>433</v>
      </c>
      <c r="E386" s="25">
        <v>0</v>
      </c>
      <c r="F386">
        <v>-1.2964558441430714</v>
      </c>
      <c r="G386">
        <v>-1.0308156115791354</v>
      </c>
      <c r="H386">
        <v>-0.26564023256393599</v>
      </c>
      <c r="I386" t="s">
        <v>533</v>
      </c>
      <c r="J386" t="s">
        <v>159</v>
      </c>
      <c r="K386" t="s">
        <v>57</v>
      </c>
      <c r="L386" t="s">
        <v>258</v>
      </c>
      <c r="M386" s="26">
        <v>23.2</v>
      </c>
      <c r="N386" s="27">
        <v>8</v>
      </c>
      <c r="O386">
        <v>8.7833333333333332</v>
      </c>
      <c r="P386">
        <v>3.75</v>
      </c>
      <c r="Q386">
        <v>0.5</v>
      </c>
      <c r="R386">
        <v>0.875</v>
      </c>
      <c r="S386">
        <v>0.5</v>
      </c>
      <c r="T386">
        <v>0.125</v>
      </c>
      <c r="U386">
        <v>0</v>
      </c>
      <c r="V386">
        <v>0.34482758620689657</v>
      </c>
      <c r="W386">
        <v>3.625</v>
      </c>
      <c r="X386">
        <v>0.8571428571428571</v>
      </c>
      <c r="Y386">
        <v>0.875</v>
      </c>
      <c r="Z386">
        <v>1.5</v>
      </c>
      <c r="AA386">
        <v>-1.8995249022681908</v>
      </c>
      <c r="AB386">
        <v>-1.024517983595453</v>
      </c>
      <c r="AC386">
        <v>-1.7881087000024267</v>
      </c>
      <c r="AD386">
        <v>-1.2851085167385188</v>
      </c>
      <c r="AE386">
        <v>-2.015932689513225</v>
      </c>
      <c r="AF386">
        <v>-1.1576754038515964</v>
      </c>
      <c r="AG386">
        <v>-0.65662475200669757</v>
      </c>
      <c r="AH386">
        <v>9.567728696791343E-2</v>
      </c>
      <c r="AI386">
        <v>0.45447515679597794</v>
      </c>
    </row>
    <row r="387" spans="1:35" x14ac:dyDescent="0.2">
      <c r="A387">
        <v>33</v>
      </c>
      <c r="B387">
        <v>386</v>
      </c>
      <c r="C387" s="25">
        <v>0</v>
      </c>
      <c r="D387" s="25">
        <v>342</v>
      </c>
      <c r="E387" s="25">
        <v>0</v>
      </c>
      <c r="F387">
        <v>-1.2981941401971093</v>
      </c>
      <c r="G387">
        <v>-0.90206193964594183</v>
      </c>
      <c r="H387">
        <v>-0.39613220055116749</v>
      </c>
      <c r="I387" t="s">
        <v>1002</v>
      </c>
      <c r="J387" t="s">
        <v>32</v>
      </c>
      <c r="K387" t="s">
        <v>71</v>
      </c>
      <c r="L387" t="s">
        <v>259</v>
      </c>
      <c r="M387" s="26">
        <v>22</v>
      </c>
      <c r="N387" s="27">
        <v>1</v>
      </c>
      <c r="O387">
        <v>2.2333333333333334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-2.5086317595642935</v>
      </c>
      <c r="AB387">
        <v>-1.505394204441822</v>
      </c>
      <c r="AC387">
        <v>-2.0984188066455718</v>
      </c>
      <c r="AD387">
        <v>-1.0557719960645469</v>
      </c>
      <c r="AE387">
        <v>-2.3019492332709612</v>
      </c>
      <c r="AF387">
        <v>0.42181207341515159</v>
      </c>
      <c r="AG387">
        <v>9.1627317248056724E-3</v>
      </c>
      <c r="AH387">
        <v>-3.9005054807722372E-2</v>
      </c>
      <c r="AI387">
        <v>0.95963879284148357</v>
      </c>
    </row>
    <row r="388" spans="1:35" x14ac:dyDescent="0.2">
      <c r="A388">
        <v>33</v>
      </c>
      <c r="B388">
        <v>387</v>
      </c>
      <c r="C388" s="25">
        <v>0</v>
      </c>
      <c r="D388" s="25">
        <v>651</v>
      </c>
      <c r="E388" s="25">
        <v>0</v>
      </c>
      <c r="F388">
        <v>-1.3013920837041133</v>
      </c>
      <c r="G388">
        <v>-0.84426107987821752</v>
      </c>
      <c r="H388">
        <v>-0.45713100382589578</v>
      </c>
      <c r="I388" t="s">
        <v>1457</v>
      </c>
      <c r="J388" t="s">
        <v>1706</v>
      </c>
      <c r="K388" t="s">
        <v>62</v>
      </c>
      <c r="L388" t="s">
        <v>45</v>
      </c>
      <c r="M388" s="26">
        <v>23</v>
      </c>
      <c r="N388" s="27">
        <v>2</v>
      </c>
      <c r="O388">
        <v>3.9</v>
      </c>
      <c r="P388">
        <v>1</v>
      </c>
      <c r="Q388">
        <v>0</v>
      </c>
      <c r="R388">
        <v>2</v>
      </c>
      <c r="S388">
        <v>0</v>
      </c>
      <c r="T388">
        <v>0.5</v>
      </c>
      <c r="U388">
        <v>0</v>
      </c>
      <c r="V388">
        <v>0.5</v>
      </c>
      <c r="W388">
        <v>1</v>
      </c>
      <c r="X388">
        <v>0</v>
      </c>
      <c r="Y388">
        <v>0</v>
      </c>
      <c r="Z388">
        <v>0.5</v>
      </c>
      <c r="AA388">
        <v>-2.3462032642853328</v>
      </c>
      <c r="AB388">
        <v>-1.505394204441822</v>
      </c>
      <c r="AC388">
        <v>-1.3891385628898116</v>
      </c>
      <c r="AD388">
        <v>-1.5144450374124907</v>
      </c>
      <c r="AE388">
        <v>-1.1578830582400157</v>
      </c>
      <c r="AF388">
        <v>-1.1576754038515964</v>
      </c>
      <c r="AG388">
        <v>4.6592438137846873E-2</v>
      </c>
      <c r="AH388">
        <v>-3.9005054807722372E-2</v>
      </c>
      <c r="AI388">
        <v>1.4648024288869892</v>
      </c>
    </row>
    <row r="389" spans="1:35" x14ac:dyDescent="0.2">
      <c r="A389">
        <v>33</v>
      </c>
      <c r="B389">
        <v>388</v>
      </c>
      <c r="C389" s="25">
        <v>0</v>
      </c>
      <c r="D389" s="25">
        <v>550</v>
      </c>
      <c r="E389" s="25">
        <v>0</v>
      </c>
      <c r="F389">
        <v>-1.3034418636758927</v>
      </c>
      <c r="G389">
        <v>-0.82510352483899241</v>
      </c>
      <c r="H389">
        <v>-0.47833833883690025</v>
      </c>
      <c r="I389" t="s">
        <v>588</v>
      </c>
      <c r="J389" t="s">
        <v>32</v>
      </c>
      <c r="K389" t="s">
        <v>119</v>
      </c>
      <c r="L389" t="s">
        <v>258</v>
      </c>
      <c r="M389" s="26">
        <v>22.8</v>
      </c>
      <c r="N389" s="27">
        <v>8</v>
      </c>
      <c r="O389">
        <v>12.135416666666668</v>
      </c>
      <c r="P389">
        <v>4.25</v>
      </c>
      <c r="Q389">
        <v>0.375</v>
      </c>
      <c r="R389">
        <v>1.25</v>
      </c>
      <c r="S389">
        <v>0.75</v>
      </c>
      <c r="T389">
        <v>0.25</v>
      </c>
      <c r="U389">
        <v>0.5</v>
      </c>
      <c r="V389">
        <v>0.46875</v>
      </c>
      <c r="W389">
        <v>4</v>
      </c>
      <c r="X389">
        <v>0.16666666666666666</v>
      </c>
      <c r="Y389">
        <v>0.75</v>
      </c>
      <c r="Z389">
        <v>0.25</v>
      </c>
      <c r="AA389">
        <v>-1.8183106546287104</v>
      </c>
      <c r="AB389">
        <v>-1.1447370388070452</v>
      </c>
      <c r="AC389">
        <v>-1.6551186542982217</v>
      </c>
      <c r="AD389">
        <v>-1.1704402564015328</v>
      </c>
      <c r="AE389">
        <v>-1.7299161457554886</v>
      </c>
      <c r="AF389">
        <v>-0.36793166521822246</v>
      </c>
      <c r="AG389">
        <v>-1.9222924729424579E-2</v>
      </c>
      <c r="AH389">
        <v>-1.2376386306220266</v>
      </c>
      <c r="AI389">
        <v>1.7173842469097418</v>
      </c>
    </row>
    <row r="390" spans="1:35" x14ac:dyDescent="0.2">
      <c r="A390">
        <v>33</v>
      </c>
      <c r="B390">
        <v>389</v>
      </c>
      <c r="C390" s="25">
        <v>0</v>
      </c>
      <c r="D390" s="25">
        <v>363</v>
      </c>
      <c r="E390" s="25">
        <v>0</v>
      </c>
      <c r="F390">
        <v>-1.3088437497942775</v>
      </c>
      <c r="G390">
        <v>-0.89558458471625457</v>
      </c>
      <c r="H390">
        <v>-0.41325916507802296</v>
      </c>
      <c r="I390" t="s">
        <v>557</v>
      </c>
      <c r="J390" t="s">
        <v>32</v>
      </c>
      <c r="K390" t="s">
        <v>71</v>
      </c>
      <c r="L390" t="s">
        <v>259</v>
      </c>
      <c r="M390" s="26">
        <v>23.8</v>
      </c>
      <c r="N390" s="27">
        <v>7</v>
      </c>
      <c r="O390">
        <v>7.788095238095238</v>
      </c>
      <c r="P390">
        <v>2.7142857142857144</v>
      </c>
      <c r="Q390">
        <v>0.42857142857142855</v>
      </c>
      <c r="R390">
        <v>1.5714285714285714</v>
      </c>
      <c r="S390">
        <v>0.7142857142857143</v>
      </c>
      <c r="T390">
        <v>0</v>
      </c>
      <c r="U390">
        <v>0.14285714285714285</v>
      </c>
      <c r="V390">
        <v>0.4</v>
      </c>
      <c r="W390">
        <v>2.8571428571428572</v>
      </c>
      <c r="X390">
        <v>0</v>
      </c>
      <c r="Y390">
        <v>0</v>
      </c>
      <c r="Z390">
        <v>0.5714285714285714</v>
      </c>
      <c r="AA390">
        <v>-2.0677544152356857</v>
      </c>
      <c r="AB390">
        <v>-1.0932145865735057</v>
      </c>
      <c r="AC390">
        <v>-1.5411271865517602</v>
      </c>
      <c r="AD390">
        <v>-1.1868214364496736</v>
      </c>
      <c r="AE390">
        <v>-2.3019492332709612</v>
      </c>
      <c r="AF390">
        <v>-0.93203433567063243</v>
      </c>
      <c r="AG390">
        <v>-0.29099120905255116</v>
      </c>
      <c r="AH390">
        <v>-3.9005054807722372E-2</v>
      </c>
      <c r="AI390">
        <v>1.3926361951662025</v>
      </c>
    </row>
    <row r="391" spans="1:35" x14ac:dyDescent="0.2">
      <c r="A391">
        <v>33</v>
      </c>
      <c r="B391">
        <v>390</v>
      </c>
      <c r="C391" s="25">
        <v>149.4</v>
      </c>
      <c r="D391" s="25">
        <v>175</v>
      </c>
      <c r="E391" s="25">
        <v>2</v>
      </c>
      <c r="F391">
        <v>-1.3140601164738879</v>
      </c>
      <c r="G391">
        <v>-0.96686726495910258</v>
      </c>
      <c r="H391">
        <v>-0.34719285151478529</v>
      </c>
      <c r="I391" t="s">
        <v>535</v>
      </c>
      <c r="J391" t="s">
        <v>32</v>
      </c>
      <c r="K391" t="s">
        <v>47</v>
      </c>
      <c r="L391" t="s">
        <v>259</v>
      </c>
      <c r="M391" s="26">
        <v>21.8</v>
      </c>
      <c r="N391" s="27">
        <v>10</v>
      </c>
      <c r="O391">
        <v>9.9449999999999985</v>
      </c>
      <c r="P391">
        <v>2.2999999999999998</v>
      </c>
      <c r="Q391">
        <v>0.3</v>
      </c>
      <c r="R391">
        <v>2.2000000000000002</v>
      </c>
      <c r="S391">
        <v>0.1</v>
      </c>
      <c r="T391">
        <v>0.5</v>
      </c>
      <c r="U391">
        <v>0</v>
      </c>
      <c r="V391">
        <v>0.39130434782608697</v>
      </c>
      <c r="W391">
        <v>2.2999999999999998</v>
      </c>
      <c r="X391">
        <v>0.33333333333333331</v>
      </c>
      <c r="Y391">
        <v>0.6</v>
      </c>
      <c r="Z391">
        <v>1.2</v>
      </c>
      <c r="AA391">
        <v>-2.1350462204226841</v>
      </c>
      <c r="AB391">
        <v>-1.2168684719340006</v>
      </c>
      <c r="AC391">
        <v>-1.3182105385142353</v>
      </c>
      <c r="AD391">
        <v>-1.4685777332776964</v>
      </c>
      <c r="AE391">
        <v>-1.1578830582400157</v>
      </c>
      <c r="AF391">
        <v>-1.1576754038515964</v>
      </c>
      <c r="AG391">
        <v>-0.2609579077379896</v>
      </c>
      <c r="AH391">
        <v>-0.74415938907698786</v>
      </c>
      <c r="AI391">
        <v>0.75757333842328134</v>
      </c>
    </row>
    <row r="392" spans="1:35" x14ac:dyDescent="0.2">
      <c r="A392">
        <v>33</v>
      </c>
      <c r="B392">
        <v>391</v>
      </c>
      <c r="C392" s="25">
        <v>0</v>
      </c>
      <c r="D392" s="25">
        <v>616</v>
      </c>
      <c r="E392" s="25">
        <v>0</v>
      </c>
      <c r="F392">
        <v>-1.3148313306149784</v>
      </c>
      <c r="G392">
        <v>-0.71110927444253824</v>
      </c>
      <c r="H392">
        <v>-0.60372205617244012</v>
      </c>
      <c r="I392" t="s">
        <v>1552</v>
      </c>
      <c r="J392" t="s">
        <v>32</v>
      </c>
      <c r="K392" t="s">
        <v>62</v>
      </c>
      <c r="L392" t="s">
        <v>258</v>
      </c>
      <c r="M392" s="26">
        <v>21.4</v>
      </c>
      <c r="N392" s="27">
        <v>1</v>
      </c>
      <c r="O392">
        <v>5.8666666666666671</v>
      </c>
      <c r="P392">
        <v>4</v>
      </c>
      <c r="Q392">
        <v>0</v>
      </c>
      <c r="R392">
        <v>1</v>
      </c>
      <c r="S392">
        <v>2</v>
      </c>
      <c r="T392">
        <v>0</v>
      </c>
      <c r="U392">
        <v>0</v>
      </c>
      <c r="V392">
        <v>0.66666666666666663</v>
      </c>
      <c r="W392">
        <v>3</v>
      </c>
      <c r="X392">
        <v>0</v>
      </c>
      <c r="Y392">
        <v>0</v>
      </c>
      <c r="Z392">
        <v>0</v>
      </c>
      <c r="AA392">
        <v>-1.8589177784484505</v>
      </c>
      <c r="AB392">
        <v>-1.505394204441822</v>
      </c>
      <c r="AC392">
        <v>-1.7437786847676917</v>
      </c>
      <c r="AD392">
        <v>-0.5970989547166029</v>
      </c>
      <c r="AE392">
        <v>-2.3019492332709612</v>
      </c>
      <c r="AF392">
        <v>-1.1576754038515964</v>
      </c>
      <c r="AG392">
        <v>0.83386977938950924</v>
      </c>
      <c r="AH392">
        <v>-3.9005054807722372E-2</v>
      </c>
      <c r="AI392">
        <v>1.9699660649324946</v>
      </c>
    </row>
    <row r="393" spans="1:35" x14ac:dyDescent="0.2">
      <c r="A393">
        <v>33</v>
      </c>
      <c r="B393">
        <v>392</v>
      </c>
      <c r="C393" s="25">
        <v>138.6</v>
      </c>
      <c r="D393" s="25">
        <v>703</v>
      </c>
      <c r="E393" s="25">
        <v>4</v>
      </c>
      <c r="F393">
        <v>-1.3153303414122905</v>
      </c>
      <c r="G393">
        <v>-0.88800956956102584</v>
      </c>
      <c r="H393">
        <v>-0.42732077185126471</v>
      </c>
      <c r="I393" t="s">
        <v>539</v>
      </c>
      <c r="J393" t="s">
        <v>32</v>
      </c>
      <c r="K393" t="s">
        <v>86</v>
      </c>
      <c r="L393" t="s">
        <v>259</v>
      </c>
      <c r="M393" s="26">
        <v>21.4</v>
      </c>
      <c r="N393" s="27">
        <v>10</v>
      </c>
      <c r="O393">
        <v>9.0066666666666642</v>
      </c>
      <c r="P393">
        <v>3.7</v>
      </c>
      <c r="Q393">
        <v>0.2</v>
      </c>
      <c r="R393">
        <v>2.2999999999999998</v>
      </c>
      <c r="S393">
        <v>0.4</v>
      </c>
      <c r="T393">
        <v>0</v>
      </c>
      <c r="U393">
        <v>0.3</v>
      </c>
      <c r="V393">
        <v>0.44117647058823528</v>
      </c>
      <c r="W393">
        <v>3.4</v>
      </c>
      <c r="X393">
        <v>0.625</v>
      </c>
      <c r="Y393">
        <v>0.8</v>
      </c>
      <c r="Z393">
        <v>0.6</v>
      </c>
      <c r="AA393">
        <v>-1.9076463270321387</v>
      </c>
      <c r="AB393">
        <v>-1.3130437161032744</v>
      </c>
      <c r="AC393">
        <v>-1.2827465263264475</v>
      </c>
      <c r="AD393">
        <v>-1.3309758208733131</v>
      </c>
      <c r="AE393">
        <v>-2.3019492332709612</v>
      </c>
      <c r="AF393">
        <v>-0.68382916067157207</v>
      </c>
      <c r="AG393">
        <v>-0.1485434378410864</v>
      </c>
      <c r="AH393">
        <v>-0.38712160560832826</v>
      </c>
      <c r="AI393">
        <v>1.363769701677888</v>
      </c>
    </row>
    <row r="394" spans="1:35" x14ac:dyDescent="0.2">
      <c r="A394">
        <v>33</v>
      </c>
      <c r="B394">
        <v>393</v>
      </c>
      <c r="C394" s="25">
        <v>0</v>
      </c>
      <c r="D394" s="25">
        <v>632</v>
      </c>
      <c r="E394" s="25">
        <v>0</v>
      </c>
      <c r="F394">
        <v>-1.3261190847040076</v>
      </c>
      <c r="G394">
        <v>-1.043234018129475</v>
      </c>
      <c r="H394">
        <v>-0.28288506657453261</v>
      </c>
      <c r="I394" t="s">
        <v>537</v>
      </c>
      <c r="J394" t="s">
        <v>32</v>
      </c>
      <c r="K394" t="s">
        <v>96</v>
      </c>
      <c r="L394" t="s">
        <v>259</v>
      </c>
      <c r="M394" s="26">
        <v>24.2</v>
      </c>
      <c r="N394" s="27">
        <v>3</v>
      </c>
      <c r="O394">
        <v>8.3388888888888886</v>
      </c>
      <c r="P394">
        <v>1.6666666666666667</v>
      </c>
      <c r="Q394">
        <v>0</v>
      </c>
      <c r="R394">
        <v>1.3333333333333333</v>
      </c>
      <c r="S394">
        <v>1</v>
      </c>
      <c r="T394">
        <v>0.33333333333333331</v>
      </c>
      <c r="U394">
        <v>0.66666666666666663</v>
      </c>
      <c r="V394">
        <v>0.22222222222222221</v>
      </c>
      <c r="W394">
        <v>3</v>
      </c>
      <c r="X394">
        <v>0.33333333333333331</v>
      </c>
      <c r="Y394">
        <v>1</v>
      </c>
      <c r="Z394">
        <v>1</v>
      </c>
      <c r="AA394">
        <v>-2.2379176007660257</v>
      </c>
      <c r="AB394">
        <v>-1.505394204441822</v>
      </c>
      <c r="AC394">
        <v>-1.6255653108083985</v>
      </c>
      <c r="AD394">
        <v>-1.0557719960645469</v>
      </c>
      <c r="AE394">
        <v>-1.5392384499169978</v>
      </c>
      <c r="AF394">
        <v>-0.10468375234043116</v>
      </c>
      <c r="AG394">
        <v>-1.0659113630787045</v>
      </c>
      <c r="AH394">
        <v>-1.2142622785898316</v>
      </c>
      <c r="AI394">
        <v>0.95963879284148357</v>
      </c>
    </row>
    <row r="395" spans="1:35" x14ac:dyDescent="0.2">
      <c r="A395">
        <v>33</v>
      </c>
      <c r="B395">
        <v>394</v>
      </c>
      <c r="C395" s="25">
        <v>0</v>
      </c>
      <c r="D395" s="25">
        <v>275</v>
      </c>
      <c r="E395" s="25">
        <v>0</v>
      </c>
      <c r="F395">
        <v>-1.3377239948642117</v>
      </c>
      <c r="G395">
        <v>-0.87688857254291686</v>
      </c>
      <c r="H395">
        <v>-0.46083542232129482</v>
      </c>
      <c r="I395" t="s">
        <v>552</v>
      </c>
      <c r="J395" t="s">
        <v>32</v>
      </c>
      <c r="K395" t="s">
        <v>47</v>
      </c>
      <c r="L395" t="s">
        <v>45</v>
      </c>
      <c r="M395" s="26">
        <v>20.6</v>
      </c>
      <c r="N395" s="27">
        <v>9</v>
      </c>
      <c r="O395">
        <v>13.192592592592591</v>
      </c>
      <c r="P395">
        <v>3</v>
      </c>
      <c r="Q395">
        <v>0</v>
      </c>
      <c r="R395">
        <v>2.4444444444444446</v>
      </c>
      <c r="S395">
        <v>1.2222222222222223</v>
      </c>
      <c r="T395">
        <v>0.1111111111111111</v>
      </c>
      <c r="U395">
        <v>0.55555555555555558</v>
      </c>
      <c r="V395">
        <v>0.52380952380952384</v>
      </c>
      <c r="W395">
        <v>2.3333333333333335</v>
      </c>
      <c r="X395">
        <v>0.41666666666666669</v>
      </c>
      <c r="Y395">
        <v>1.3333333333333333</v>
      </c>
      <c r="Z395">
        <v>0.66666666666666663</v>
      </c>
      <c r="AA395">
        <v>-2.0213462737274113</v>
      </c>
      <c r="AB395">
        <v>-1.505394204441822</v>
      </c>
      <c r="AC395">
        <v>-1.231520730944087</v>
      </c>
      <c r="AD395">
        <v>-0.95384465354278147</v>
      </c>
      <c r="AE395">
        <v>-2.0477123054863067</v>
      </c>
      <c r="AF395">
        <v>-0.28018236092562532</v>
      </c>
      <c r="AG395">
        <v>0.17565626095807749</v>
      </c>
      <c r="AH395">
        <v>-1.3240674349814481</v>
      </c>
      <c r="AI395">
        <v>1.2964145502051538</v>
      </c>
    </row>
    <row r="396" spans="1:35" x14ac:dyDescent="0.2">
      <c r="A396">
        <v>33</v>
      </c>
      <c r="B396">
        <v>395</v>
      </c>
      <c r="C396" s="25">
        <v>125.5</v>
      </c>
      <c r="D396" s="25">
        <v>640</v>
      </c>
      <c r="E396" s="25">
        <v>2</v>
      </c>
      <c r="F396">
        <v>-1.3445550218921392</v>
      </c>
      <c r="G396">
        <v>-0.92148497811405783</v>
      </c>
      <c r="H396">
        <v>-0.42307004377808133</v>
      </c>
      <c r="I396" t="s">
        <v>540</v>
      </c>
      <c r="J396" t="s">
        <v>1707</v>
      </c>
      <c r="K396" t="s">
        <v>49</v>
      </c>
      <c r="L396" t="s">
        <v>45</v>
      </c>
      <c r="M396" s="26">
        <v>24</v>
      </c>
      <c r="N396" s="27">
        <v>1</v>
      </c>
      <c r="O396">
        <v>3.6333333333333333</v>
      </c>
      <c r="P396">
        <v>4</v>
      </c>
      <c r="Q396">
        <v>0</v>
      </c>
      <c r="R396">
        <v>3</v>
      </c>
      <c r="S396">
        <v>0</v>
      </c>
      <c r="T396">
        <v>0</v>
      </c>
      <c r="U396">
        <v>0</v>
      </c>
      <c r="V396">
        <v>0.5</v>
      </c>
      <c r="W396">
        <v>4</v>
      </c>
      <c r="X396">
        <v>0</v>
      </c>
      <c r="Y396">
        <v>0</v>
      </c>
      <c r="Z396">
        <v>1</v>
      </c>
      <c r="AA396">
        <v>-1.8589177784484505</v>
      </c>
      <c r="AB396">
        <v>-1.505394204441822</v>
      </c>
      <c r="AC396">
        <v>-1.0344984410119313</v>
      </c>
      <c r="AD396">
        <v>-1.5144450374124907</v>
      </c>
      <c r="AE396">
        <v>-2.3019492332709612</v>
      </c>
      <c r="AF396">
        <v>-1.1576754038515964</v>
      </c>
      <c r="AG396">
        <v>0.15888155737697046</v>
      </c>
      <c r="AH396">
        <v>-3.9005054807722372E-2</v>
      </c>
      <c r="AI396">
        <v>0.95963879284148357</v>
      </c>
    </row>
    <row r="397" spans="1:35" x14ac:dyDescent="0.2">
      <c r="A397">
        <v>33</v>
      </c>
      <c r="B397">
        <v>396</v>
      </c>
      <c r="C397" s="25">
        <v>0</v>
      </c>
      <c r="D397" s="25">
        <v>655</v>
      </c>
      <c r="E397" s="25">
        <v>0</v>
      </c>
      <c r="F397">
        <v>-1.3462218966679405</v>
      </c>
      <c r="G397">
        <v>-0.84382852025721078</v>
      </c>
      <c r="H397">
        <v>-0.50239337641072968</v>
      </c>
      <c r="I397" t="s">
        <v>544</v>
      </c>
      <c r="J397" t="s">
        <v>227</v>
      </c>
      <c r="K397" t="s">
        <v>51</v>
      </c>
      <c r="L397" t="s">
        <v>259</v>
      </c>
      <c r="M397" s="26">
        <v>21.8</v>
      </c>
      <c r="N397" s="27">
        <v>4</v>
      </c>
      <c r="O397">
        <v>4.0750000000000002</v>
      </c>
      <c r="P397">
        <v>1.75</v>
      </c>
      <c r="Q397">
        <v>0.25</v>
      </c>
      <c r="R397">
        <v>0.75</v>
      </c>
      <c r="S397">
        <v>0</v>
      </c>
      <c r="T397">
        <v>0</v>
      </c>
      <c r="U397">
        <v>0.25</v>
      </c>
      <c r="V397">
        <v>0.33333333333333331</v>
      </c>
      <c r="W397">
        <v>0.75</v>
      </c>
      <c r="X397">
        <v>1</v>
      </c>
      <c r="Y397">
        <v>1</v>
      </c>
      <c r="Z397">
        <v>0</v>
      </c>
      <c r="AA397">
        <v>-2.2243818928261123</v>
      </c>
      <c r="AB397">
        <v>-1.2649560940186375</v>
      </c>
      <c r="AC397">
        <v>-1.8324387152371617</v>
      </c>
      <c r="AD397">
        <v>-1.5144450374124907</v>
      </c>
      <c r="AE397">
        <v>-2.3019492332709612</v>
      </c>
      <c r="AF397">
        <v>-0.76280353453490946</v>
      </c>
      <c r="AG397">
        <v>-0.14086947057180851</v>
      </c>
      <c r="AH397">
        <v>0.47742123062468689</v>
      </c>
      <c r="AI397">
        <v>1.9699660649324946</v>
      </c>
    </row>
    <row r="398" spans="1:35" x14ac:dyDescent="0.2">
      <c r="A398">
        <v>34</v>
      </c>
      <c r="B398">
        <v>397</v>
      </c>
      <c r="C398" s="25">
        <v>0</v>
      </c>
      <c r="D398" s="25">
        <v>0</v>
      </c>
      <c r="E398" s="25">
        <v>0</v>
      </c>
      <c r="F398">
        <v>-1.3489015166127665</v>
      </c>
      <c r="G398">
        <v>-0.73760830799637356</v>
      </c>
      <c r="H398">
        <v>-0.61129320861639291</v>
      </c>
      <c r="I398" t="s">
        <v>1485</v>
      </c>
      <c r="J398" t="s">
        <v>227</v>
      </c>
      <c r="K398" t="s">
        <v>88</v>
      </c>
      <c r="L398" t="s">
        <v>259</v>
      </c>
      <c r="M398" s="26">
        <v>23.7</v>
      </c>
      <c r="N398" s="27">
        <v>1</v>
      </c>
      <c r="O398">
        <v>4.916666666666667</v>
      </c>
      <c r="P398">
        <v>5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0.66666666666666663</v>
      </c>
      <c r="W398">
        <v>3</v>
      </c>
      <c r="X398">
        <v>1</v>
      </c>
      <c r="Y398">
        <v>1</v>
      </c>
      <c r="Z398">
        <v>0</v>
      </c>
      <c r="AA398">
        <v>-1.6964892831694898</v>
      </c>
      <c r="AB398">
        <v>-1.505394204441822</v>
      </c>
      <c r="AC398">
        <v>-1.7437786847676917</v>
      </c>
      <c r="AD398">
        <v>-1.5144450374124907</v>
      </c>
      <c r="AE398">
        <v>-2.3019492332709612</v>
      </c>
      <c r="AF398">
        <v>-1.1576754038515964</v>
      </c>
      <c r="AG398">
        <v>0.83386977938950924</v>
      </c>
      <c r="AH398">
        <v>0.47742123062468689</v>
      </c>
      <c r="AI398">
        <v>1.9699660649324946</v>
      </c>
    </row>
    <row r="399" spans="1:35" x14ac:dyDescent="0.2">
      <c r="A399">
        <v>34</v>
      </c>
      <c r="B399">
        <v>398</v>
      </c>
      <c r="C399" s="25">
        <v>0</v>
      </c>
      <c r="D399" s="25">
        <v>396</v>
      </c>
      <c r="E399" s="25">
        <v>0</v>
      </c>
      <c r="F399">
        <v>-1.3673431725321288</v>
      </c>
      <c r="G399">
        <v>-0.9301614986645661</v>
      </c>
      <c r="H399">
        <v>-0.43718167386756268</v>
      </c>
      <c r="I399" t="s">
        <v>910</v>
      </c>
      <c r="J399" t="s">
        <v>32</v>
      </c>
      <c r="K399" t="s">
        <v>81</v>
      </c>
      <c r="L399" t="s">
        <v>258</v>
      </c>
      <c r="M399" s="26">
        <v>24.4</v>
      </c>
      <c r="N399" s="27">
        <v>5</v>
      </c>
      <c r="O399">
        <v>7.2799999999999994</v>
      </c>
      <c r="P399">
        <v>0.8</v>
      </c>
      <c r="Q399">
        <v>0</v>
      </c>
      <c r="R399">
        <v>0.8</v>
      </c>
      <c r="S399">
        <v>0.8</v>
      </c>
      <c r="T399">
        <v>0.2</v>
      </c>
      <c r="U399">
        <v>0.2</v>
      </c>
      <c r="V399">
        <v>0.2857142857142857</v>
      </c>
      <c r="W399">
        <v>1.4</v>
      </c>
      <c r="X399">
        <v>0</v>
      </c>
      <c r="Y399">
        <v>0</v>
      </c>
      <c r="Z399">
        <v>0.4</v>
      </c>
      <c r="AA399">
        <v>-2.378688963341125</v>
      </c>
      <c r="AB399">
        <v>-1.505394204441822</v>
      </c>
      <c r="AC399">
        <v>-1.8147067091432678</v>
      </c>
      <c r="AD399">
        <v>-1.1475066043341355</v>
      </c>
      <c r="AE399">
        <v>-1.8443227632585832</v>
      </c>
      <c r="AF399">
        <v>-0.84177790839824673</v>
      </c>
      <c r="AG399">
        <v>-0.36588643635228463</v>
      </c>
      <c r="AH399">
        <v>-3.9005054807722372E-2</v>
      </c>
      <c r="AI399">
        <v>1.5658351560960901</v>
      </c>
    </row>
    <row r="400" spans="1:35" x14ac:dyDescent="0.2">
      <c r="A400">
        <v>34</v>
      </c>
      <c r="B400">
        <v>399</v>
      </c>
      <c r="C400" s="25">
        <v>0</v>
      </c>
      <c r="D400" s="25">
        <v>570</v>
      </c>
      <c r="E400" s="25">
        <v>0</v>
      </c>
      <c r="F400">
        <v>-1.3681081624359219</v>
      </c>
      <c r="G400">
        <v>-0.92115092711453306</v>
      </c>
      <c r="H400">
        <v>-0.44695723532138887</v>
      </c>
      <c r="I400" t="s">
        <v>538</v>
      </c>
      <c r="J400" t="s">
        <v>32</v>
      </c>
      <c r="K400" t="s">
        <v>49</v>
      </c>
      <c r="L400" t="s">
        <v>45</v>
      </c>
      <c r="M400" s="26">
        <v>26.1</v>
      </c>
      <c r="N400" s="27">
        <v>6</v>
      </c>
      <c r="O400">
        <v>5.1444444444444448</v>
      </c>
      <c r="P400">
        <v>1.1666666666666667</v>
      </c>
      <c r="Q400">
        <v>0</v>
      </c>
      <c r="R400">
        <v>1.3333333333333333</v>
      </c>
      <c r="S400">
        <v>0.5</v>
      </c>
      <c r="T400">
        <v>0.16666666666666666</v>
      </c>
      <c r="U400">
        <v>0.33333333333333331</v>
      </c>
      <c r="V400">
        <v>0.375</v>
      </c>
      <c r="W400">
        <v>1.3333333333333333</v>
      </c>
      <c r="X400">
        <v>0.5</v>
      </c>
      <c r="Y400">
        <v>0.33333333333333331</v>
      </c>
      <c r="Z400">
        <v>0.5</v>
      </c>
      <c r="AA400">
        <v>-2.3191318484055063</v>
      </c>
      <c r="AB400">
        <v>-1.505394204441822</v>
      </c>
      <c r="AC400">
        <v>-1.6255653108083985</v>
      </c>
      <c r="AD400">
        <v>-1.2851085167385188</v>
      </c>
      <c r="AE400">
        <v>-1.9205938415939796</v>
      </c>
      <c r="AF400">
        <v>-0.63117957809601377</v>
      </c>
      <c r="AG400">
        <v>-0.17840363586633282</v>
      </c>
      <c r="AH400">
        <v>-0.28978383696721555</v>
      </c>
      <c r="AI400">
        <v>1.4648024288869892</v>
      </c>
    </row>
    <row r="401" spans="1:35" x14ac:dyDescent="0.2">
      <c r="A401">
        <v>34</v>
      </c>
      <c r="B401">
        <v>400</v>
      </c>
      <c r="C401" s="25">
        <v>0</v>
      </c>
      <c r="D401" s="25">
        <v>468</v>
      </c>
      <c r="E401" s="25">
        <v>0</v>
      </c>
      <c r="F401">
        <v>-1.3696696247148321</v>
      </c>
      <c r="G401">
        <v>-0.99099447255897366</v>
      </c>
      <c r="H401">
        <v>-0.37867515215585845</v>
      </c>
      <c r="I401" t="s">
        <v>548</v>
      </c>
      <c r="J401" t="s">
        <v>227</v>
      </c>
      <c r="K401" t="s">
        <v>35</v>
      </c>
      <c r="L401" t="s">
        <v>259</v>
      </c>
      <c r="M401" s="26">
        <v>24.6</v>
      </c>
      <c r="N401" s="27">
        <v>2</v>
      </c>
      <c r="O401">
        <v>2.1666666666666665</v>
      </c>
      <c r="P401">
        <v>1.5</v>
      </c>
      <c r="Q401">
        <v>0.5</v>
      </c>
      <c r="R401">
        <v>1</v>
      </c>
      <c r="S401">
        <v>1</v>
      </c>
      <c r="T401">
        <v>0</v>
      </c>
      <c r="U401">
        <v>0</v>
      </c>
      <c r="V401">
        <v>0.33333333333333331</v>
      </c>
      <c r="W401">
        <v>1.5</v>
      </c>
      <c r="X401">
        <v>0</v>
      </c>
      <c r="Y401">
        <v>0</v>
      </c>
      <c r="Z401">
        <v>1</v>
      </c>
      <c r="AA401">
        <v>-2.2649890166458526</v>
      </c>
      <c r="AB401">
        <v>-1.024517983595453</v>
      </c>
      <c r="AC401">
        <v>-1.7437786847676917</v>
      </c>
      <c r="AD401">
        <v>-1.0557719960645469</v>
      </c>
      <c r="AE401">
        <v>-2.3019492332709612</v>
      </c>
      <c r="AF401">
        <v>-1.1576754038515964</v>
      </c>
      <c r="AG401">
        <v>-0.29090167286842267</v>
      </c>
      <c r="AH401">
        <v>-3.9005054807722372E-2</v>
      </c>
      <c r="AI401">
        <v>0.95963879284148357</v>
      </c>
    </row>
    <row r="402" spans="1:35" x14ac:dyDescent="0.2">
      <c r="A402">
        <v>34</v>
      </c>
      <c r="B402">
        <v>401</v>
      </c>
      <c r="C402" s="25">
        <v>0</v>
      </c>
      <c r="D402" s="25">
        <v>334</v>
      </c>
      <c r="E402" s="25">
        <v>0</v>
      </c>
      <c r="F402">
        <v>-1.3714609177055253</v>
      </c>
      <c r="G402">
        <v>-0.86218726795125544</v>
      </c>
      <c r="H402">
        <v>-0.50927364975426981</v>
      </c>
      <c r="I402" t="s">
        <v>545</v>
      </c>
      <c r="J402" t="s">
        <v>32</v>
      </c>
      <c r="K402" t="s">
        <v>42</v>
      </c>
      <c r="L402" t="s">
        <v>259</v>
      </c>
      <c r="M402" s="26">
        <v>34.4</v>
      </c>
      <c r="N402" s="27">
        <v>10</v>
      </c>
      <c r="O402">
        <v>7.2033333333333349</v>
      </c>
      <c r="P402">
        <v>1.2</v>
      </c>
      <c r="Q402">
        <v>0.4</v>
      </c>
      <c r="R402">
        <v>0.8</v>
      </c>
      <c r="S402">
        <v>0.6</v>
      </c>
      <c r="T402">
        <v>0.1</v>
      </c>
      <c r="U402">
        <v>0.1</v>
      </c>
      <c r="V402">
        <v>0.44444444444444442</v>
      </c>
      <c r="W402">
        <v>0.9</v>
      </c>
      <c r="X402">
        <v>0</v>
      </c>
      <c r="Y402">
        <v>0</v>
      </c>
      <c r="Z402">
        <v>0.1</v>
      </c>
      <c r="AA402">
        <v>-2.313717565229541</v>
      </c>
      <c r="AB402">
        <v>-1.1206932277647266</v>
      </c>
      <c r="AC402">
        <v>-1.8147067091432678</v>
      </c>
      <c r="AD402">
        <v>-1.2392412126037242</v>
      </c>
      <c r="AE402">
        <v>-2.0731359982647724</v>
      </c>
      <c r="AF402">
        <v>-0.99972665612492173</v>
      </c>
      <c r="AG402">
        <v>-2.8392325346015233E-2</v>
      </c>
      <c r="AH402">
        <v>-3.9005054807722372E-2</v>
      </c>
      <c r="AI402">
        <v>1.8689333377233934</v>
      </c>
    </row>
    <row r="403" spans="1:35" x14ac:dyDescent="0.2">
      <c r="A403">
        <v>34</v>
      </c>
      <c r="B403">
        <v>402</v>
      </c>
      <c r="C403" s="25">
        <v>0</v>
      </c>
      <c r="D403" s="25">
        <v>664</v>
      </c>
      <c r="E403" s="25">
        <v>0</v>
      </c>
      <c r="F403">
        <v>-1.3726702409126685</v>
      </c>
      <c r="G403">
        <v>-0.86995620290298503</v>
      </c>
      <c r="H403">
        <v>-0.50271403800968351</v>
      </c>
      <c r="I403" t="s">
        <v>1655</v>
      </c>
      <c r="J403" t="s">
        <v>32</v>
      </c>
      <c r="K403" t="s">
        <v>62</v>
      </c>
      <c r="L403" t="s">
        <v>259</v>
      </c>
      <c r="M403" s="26">
        <v>21.4</v>
      </c>
      <c r="N403" s="27">
        <v>3</v>
      </c>
      <c r="O403">
        <v>4.2055555555555557</v>
      </c>
      <c r="P403">
        <v>1</v>
      </c>
      <c r="Q403">
        <v>0.33333333333333331</v>
      </c>
      <c r="R403">
        <v>0.33333333333333331</v>
      </c>
      <c r="S403">
        <v>0.33333333333333331</v>
      </c>
      <c r="T403">
        <v>0.33333333333333331</v>
      </c>
      <c r="U403">
        <v>0</v>
      </c>
      <c r="V403">
        <v>0.33333333333333331</v>
      </c>
      <c r="W403">
        <v>1</v>
      </c>
      <c r="X403">
        <v>0</v>
      </c>
      <c r="Y403">
        <v>0</v>
      </c>
      <c r="Z403">
        <v>0</v>
      </c>
      <c r="AA403">
        <v>-2.3462032642853328</v>
      </c>
      <c r="AB403">
        <v>-1.1848100572109093</v>
      </c>
      <c r="AC403">
        <v>-1.9802054326862786</v>
      </c>
      <c r="AD403">
        <v>-1.3615540236298427</v>
      </c>
      <c r="AE403">
        <v>-1.5392384499169978</v>
      </c>
      <c r="AF403">
        <v>-1.1576754038515964</v>
      </c>
      <c r="AG403">
        <v>-0.1908802046706799</v>
      </c>
      <c r="AH403">
        <v>-3.9005054807722372E-2</v>
      </c>
      <c r="AI403">
        <v>1.9699660649324946</v>
      </c>
    </row>
    <row r="404" spans="1:35" x14ac:dyDescent="0.2">
      <c r="A404">
        <v>34</v>
      </c>
      <c r="B404">
        <v>403</v>
      </c>
      <c r="C404" s="25">
        <v>0</v>
      </c>
      <c r="D404" s="25">
        <v>679</v>
      </c>
      <c r="E404" s="25">
        <v>0</v>
      </c>
      <c r="F404">
        <v>-1.3751965636143115</v>
      </c>
      <c r="G404">
        <v>-0.84512631861451903</v>
      </c>
      <c r="H404">
        <v>-0.53007024499979249</v>
      </c>
      <c r="I404" t="s">
        <v>563</v>
      </c>
      <c r="J404" t="s">
        <v>32</v>
      </c>
      <c r="K404" t="s">
        <v>49</v>
      </c>
      <c r="L404" t="s">
        <v>259</v>
      </c>
      <c r="M404" s="26">
        <v>26.3</v>
      </c>
      <c r="N404" s="27">
        <v>11</v>
      </c>
      <c r="O404">
        <v>6.5469696969696969</v>
      </c>
      <c r="P404">
        <v>3.0909090909090908</v>
      </c>
      <c r="Q404">
        <v>0.18181818181818182</v>
      </c>
      <c r="R404">
        <v>0.90909090909090906</v>
      </c>
      <c r="S404">
        <v>0.27272727272727271</v>
      </c>
      <c r="T404">
        <v>0.36363636363636365</v>
      </c>
      <c r="U404">
        <v>0</v>
      </c>
      <c r="V404">
        <v>0.5357142857142857</v>
      </c>
      <c r="W404">
        <v>2.5454545454545454</v>
      </c>
      <c r="X404">
        <v>0.4</v>
      </c>
      <c r="Y404">
        <v>0.45454545454545453</v>
      </c>
      <c r="Z404">
        <v>0.18181818181818182</v>
      </c>
      <c r="AA404">
        <v>-2.0065800468838693</v>
      </c>
      <c r="AB404">
        <v>-1.3305301241340515</v>
      </c>
      <c r="AC404">
        <v>-1.7760186958474991</v>
      </c>
      <c r="AD404">
        <v>-1.3893523897721423</v>
      </c>
      <c r="AE404">
        <v>-1.4699011059757281</v>
      </c>
      <c r="AF404">
        <v>-1.1576754038515964</v>
      </c>
      <c r="AG404">
        <v>0.23396888048992506</v>
      </c>
      <c r="AH404">
        <v>-0.49631817883529383</v>
      </c>
      <c r="AI404">
        <v>1.7862701972795836</v>
      </c>
    </row>
    <row r="405" spans="1:35" x14ac:dyDescent="0.2">
      <c r="A405">
        <v>34</v>
      </c>
      <c r="B405">
        <v>404</v>
      </c>
      <c r="C405" s="25">
        <v>0</v>
      </c>
      <c r="D405" s="25">
        <v>700</v>
      </c>
      <c r="E405" s="25">
        <v>0</v>
      </c>
      <c r="F405">
        <v>-1.3755397919287666</v>
      </c>
      <c r="G405">
        <v>-0.84718851213726376</v>
      </c>
      <c r="H405">
        <v>-0.52835127979150287</v>
      </c>
      <c r="I405" t="s">
        <v>584</v>
      </c>
      <c r="J405" t="s">
        <v>32</v>
      </c>
      <c r="K405" t="s">
        <v>37</v>
      </c>
      <c r="L405" t="s">
        <v>259</v>
      </c>
      <c r="M405" s="26">
        <v>20.7</v>
      </c>
      <c r="N405" s="27">
        <v>3</v>
      </c>
      <c r="O405">
        <v>3.5611111111111113</v>
      </c>
      <c r="P405">
        <v>0.66666666666666663</v>
      </c>
      <c r="Q405">
        <v>0</v>
      </c>
      <c r="R405">
        <v>1.3333333333333333</v>
      </c>
      <c r="S405">
        <v>0.33333333333333331</v>
      </c>
      <c r="T405">
        <v>0.33333333333333331</v>
      </c>
      <c r="U405">
        <v>0</v>
      </c>
      <c r="V405">
        <v>0.5</v>
      </c>
      <c r="W405">
        <v>0.66666666666666663</v>
      </c>
      <c r="X405">
        <v>0</v>
      </c>
      <c r="Y405">
        <v>0</v>
      </c>
      <c r="Z405">
        <v>0</v>
      </c>
      <c r="AA405">
        <v>-2.4003460960449865</v>
      </c>
      <c r="AB405">
        <v>-1.505394204441822</v>
      </c>
      <c r="AC405">
        <v>-1.6255653108083985</v>
      </c>
      <c r="AD405">
        <v>-1.3615540236298427</v>
      </c>
      <c r="AE405">
        <v>-1.5392384499169978</v>
      </c>
      <c r="AF405">
        <v>-1.1576754038515964</v>
      </c>
      <c r="AG405">
        <v>3.4115869333499804E-2</v>
      </c>
      <c r="AH405">
        <v>-3.9005054807722372E-2</v>
      </c>
      <c r="AI405">
        <v>1.9699660649324946</v>
      </c>
    </row>
    <row r="406" spans="1:35" x14ac:dyDescent="0.2">
      <c r="A406">
        <v>34</v>
      </c>
      <c r="B406">
        <v>405</v>
      </c>
      <c r="C406" s="25">
        <v>0</v>
      </c>
      <c r="D406" s="25">
        <v>466</v>
      </c>
      <c r="E406" s="25">
        <v>0</v>
      </c>
      <c r="F406">
        <v>-1.3770182827941295</v>
      </c>
      <c r="G406">
        <v>-0.84271349071476942</v>
      </c>
      <c r="H406">
        <v>-0.5343047920793601</v>
      </c>
      <c r="I406" t="s">
        <v>578</v>
      </c>
      <c r="J406" t="s">
        <v>32</v>
      </c>
      <c r="K406" t="s">
        <v>62</v>
      </c>
      <c r="L406" t="s">
        <v>259</v>
      </c>
      <c r="M406" s="26">
        <v>26.7</v>
      </c>
      <c r="N406" s="27">
        <v>6</v>
      </c>
      <c r="O406">
        <v>6.4333333333333336</v>
      </c>
      <c r="P406">
        <v>3</v>
      </c>
      <c r="Q406">
        <v>0.83333333333333337</v>
      </c>
      <c r="R406">
        <v>0.83333333333333337</v>
      </c>
      <c r="S406">
        <v>0.33333333333333331</v>
      </c>
      <c r="T406">
        <v>0</v>
      </c>
      <c r="U406">
        <v>0</v>
      </c>
      <c r="V406">
        <v>0.66666666666666663</v>
      </c>
      <c r="W406">
        <v>1.5</v>
      </c>
      <c r="X406">
        <v>0.5</v>
      </c>
      <c r="Y406">
        <v>0.33333333333333331</v>
      </c>
      <c r="Z406">
        <v>0.33333333333333331</v>
      </c>
      <c r="AA406">
        <v>-2.0213462737274113</v>
      </c>
      <c r="AB406">
        <v>-0.7039338363645401</v>
      </c>
      <c r="AC406">
        <v>-1.8028853717473385</v>
      </c>
      <c r="AD406">
        <v>-1.3615540236298427</v>
      </c>
      <c r="AE406">
        <v>-2.3019492332709612</v>
      </c>
      <c r="AF406">
        <v>-1.1576754038515964</v>
      </c>
      <c r="AG406">
        <v>0.42151625555715755</v>
      </c>
      <c r="AH406">
        <v>-0.28978383696721555</v>
      </c>
      <c r="AI406">
        <v>1.6331903075688243</v>
      </c>
    </row>
    <row r="407" spans="1:35" x14ac:dyDescent="0.2">
      <c r="A407">
        <v>34</v>
      </c>
      <c r="B407">
        <v>406</v>
      </c>
      <c r="C407" s="25">
        <v>0</v>
      </c>
      <c r="D407" s="25">
        <v>595</v>
      </c>
      <c r="E407" s="25">
        <v>0</v>
      </c>
      <c r="F407">
        <v>-1.3776241894588619</v>
      </c>
      <c r="G407">
        <v>-0.84880971021622664</v>
      </c>
      <c r="H407">
        <v>-0.52881447924263525</v>
      </c>
      <c r="I407" t="s">
        <v>1472</v>
      </c>
      <c r="J407" t="s">
        <v>227</v>
      </c>
      <c r="K407" t="s">
        <v>66</v>
      </c>
      <c r="L407" t="s">
        <v>259</v>
      </c>
      <c r="M407" s="26">
        <v>23</v>
      </c>
      <c r="N407" s="27">
        <v>3</v>
      </c>
      <c r="O407">
        <v>6.105555555555557</v>
      </c>
      <c r="P407">
        <v>1</v>
      </c>
      <c r="Q407">
        <v>0.33333333333333331</v>
      </c>
      <c r="R407">
        <v>0.66666666666666663</v>
      </c>
      <c r="S407">
        <v>0</v>
      </c>
      <c r="T407">
        <v>0.33333333333333331</v>
      </c>
      <c r="U407">
        <v>0</v>
      </c>
      <c r="V407">
        <v>0.5</v>
      </c>
      <c r="W407">
        <v>0.66666666666666663</v>
      </c>
      <c r="X407">
        <v>0</v>
      </c>
      <c r="Y407">
        <v>0</v>
      </c>
      <c r="Z407">
        <v>0</v>
      </c>
      <c r="AA407">
        <v>-2.3462032642853328</v>
      </c>
      <c r="AB407">
        <v>-1.1848100572109093</v>
      </c>
      <c r="AC407">
        <v>-1.8619920587269851</v>
      </c>
      <c r="AD407">
        <v>-1.5144450374124907</v>
      </c>
      <c r="AE407">
        <v>-1.5392384499169978</v>
      </c>
      <c r="AF407">
        <v>-1.1576754038515964</v>
      </c>
      <c r="AG407">
        <v>3.4115869333499804E-2</v>
      </c>
      <c r="AH407">
        <v>-3.9005054807722372E-2</v>
      </c>
      <c r="AI407">
        <v>1.9699660649324946</v>
      </c>
    </row>
    <row r="408" spans="1:35" x14ac:dyDescent="0.2">
      <c r="A408">
        <v>34</v>
      </c>
      <c r="B408">
        <v>407</v>
      </c>
      <c r="C408" s="25">
        <v>0</v>
      </c>
      <c r="D408" s="25">
        <v>470</v>
      </c>
      <c r="E408" s="25">
        <v>0</v>
      </c>
      <c r="F408">
        <v>-1.3804927648211074</v>
      </c>
      <c r="G408">
        <v>-0.93592790643913204</v>
      </c>
      <c r="H408">
        <v>-0.44456485838197535</v>
      </c>
      <c r="I408" t="s">
        <v>551</v>
      </c>
      <c r="J408" t="s">
        <v>32</v>
      </c>
      <c r="K408" t="s">
        <v>119</v>
      </c>
      <c r="L408" t="s">
        <v>259</v>
      </c>
      <c r="M408" s="26">
        <v>22.6</v>
      </c>
      <c r="N408" s="27">
        <v>4</v>
      </c>
      <c r="O408">
        <v>2.7958333333333334</v>
      </c>
      <c r="P408">
        <v>0.75</v>
      </c>
      <c r="Q408">
        <v>0</v>
      </c>
      <c r="R408">
        <v>1</v>
      </c>
      <c r="S408">
        <v>0</v>
      </c>
      <c r="T408">
        <v>0.25</v>
      </c>
      <c r="U408">
        <v>0.5</v>
      </c>
      <c r="V408">
        <v>0.5</v>
      </c>
      <c r="W408">
        <v>0.5</v>
      </c>
      <c r="X408">
        <v>0.5</v>
      </c>
      <c r="Y408">
        <v>0.5</v>
      </c>
      <c r="Z408">
        <v>0.75</v>
      </c>
      <c r="AA408">
        <v>-2.3868103881050731</v>
      </c>
      <c r="AB408">
        <v>-1.505394204441822</v>
      </c>
      <c r="AC408">
        <v>-1.7437786847676917</v>
      </c>
      <c r="AD408">
        <v>-1.5144450374124907</v>
      </c>
      <c r="AE408">
        <v>-1.7299161457554886</v>
      </c>
      <c r="AF408">
        <v>-0.36793166521822246</v>
      </c>
      <c r="AG408">
        <v>2.7877584931326273E-2</v>
      </c>
      <c r="AH408">
        <v>-0.41517322804696216</v>
      </c>
      <c r="AI408">
        <v>1.2122206108642364</v>
      </c>
    </row>
    <row r="409" spans="1:35" x14ac:dyDescent="0.2">
      <c r="A409">
        <v>34</v>
      </c>
      <c r="B409">
        <v>408</v>
      </c>
      <c r="C409" s="25">
        <v>0</v>
      </c>
      <c r="D409" s="25">
        <v>577</v>
      </c>
      <c r="E409" s="25">
        <v>0</v>
      </c>
      <c r="F409">
        <v>-1.385141078907681</v>
      </c>
      <c r="G409">
        <v>-0.96388294244592265</v>
      </c>
      <c r="H409">
        <v>-0.42125813646175836</v>
      </c>
      <c r="I409" t="s">
        <v>558</v>
      </c>
      <c r="J409" t="s">
        <v>32</v>
      </c>
      <c r="K409" t="s">
        <v>119</v>
      </c>
      <c r="L409" t="s">
        <v>259</v>
      </c>
      <c r="M409" s="26">
        <v>22.7</v>
      </c>
      <c r="N409" s="27">
        <v>7</v>
      </c>
      <c r="O409">
        <v>6.6523809523809518</v>
      </c>
      <c r="P409">
        <v>2.2857142857142856</v>
      </c>
      <c r="Q409">
        <v>0.14285714285714285</v>
      </c>
      <c r="R409">
        <v>1.1428571428571428</v>
      </c>
      <c r="S409">
        <v>0.42857142857142855</v>
      </c>
      <c r="T409">
        <v>0.2857142857142857</v>
      </c>
      <c r="U409">
        <v>0.2857142857142857</v>
      </c>
      <c r="V409">
        <v>0.3125</v>
      </c>
      <c r="W409">
        <v>2.2857142857142856</v>
      </c>
      <c r="X409">
        <v>0.55555555555555558</v>
      </c>
      <c r="Y409">
        <v>1.2857142857142858</v>
      </c>
      <c r="Z409">
        <v>0.42857142857142855</v>
      </c>
      <c r="AA409">
        <v>-2.1373666274980976</v>
      </c>
      <c r="AB409">
        <v>-1.3680009984857167</v>
      </c>
      <c r="AC409">
        <v>-1.6931158102137087</v>
      </c>
      <c r="AD409">
        <v>-1.3178708768348006</v>
      </c>
      <c r="AE409">
        <v>-1.6481971332532781</v>
      </c>
      <c r="AF409">
        <v>-0.70639326748966846</v>
      </c>
      <c r="AG409">
        <v>-0.51592759226731166</v>
      </c>
      <c r="AH409">
        <v>-0.82504283857849781</v>
      </c>
      <c r="AI409">
        <v>1.5369686626077756</v>
      </c>
    </row>
    <row r="410" spans="1:35" x14ac:dyDescent="0.2">
      <c r="A410">
        <v>35</v>
      </c>
      <c r="B410">
        <v>409</v>
      </c>
      <c r="C410" s="25">
        <v>0</v>
      </c>
      <c r="D410" s="25">
        <v>261</v>
      </c>
      <c r="E410" s="25">
        <v>0</v>
      </c>
      <c r="F410">
        <v>-1.3930923539462794</v>
      </c>
      <c r="G410">
        <v>-0.9934285315723711</v>
      </c>
      <c r="H410">
        <v>-0.3996638223739083</v>
      </c>
      <c r="I410" t="s">
        <v>553</v>
      </c>
      <c r="J410" t="s">
        <v>1708</v>
      </c>
      <c r="K410" t="s">
        <v>62</v>
      </c>
      <c r="L410" t="s">
        <v>259</v>
      </c>
      <c r="M410" s="26">
        <v>23.5</v>
      </c>
      <c r="N410" s="27">
        <v>5</v>
      </c>
      <c r="O410">
        <v>3.753333333333333</v>
      </c>
      <c r="P410">
        <v>1.4</v>
      </c>
      <c r="Q410">
        <v>0.2</v>
      </c>
      <c r="R410">
        <v>1.4</v>
      </c>
      <c r="S410">
        <v>0</v>
      </c>
      <c r="T410">
        <v>0.2</v>
      </c>
      <c r="U410">
        <v>0</v>
      </c>
      <c r="V410">
        <v>0.33333333333333331</v>
      </c>
      <c r="W410">
        <v>1.8</v>
      </c>
      <c r="X410">
        <v>0</v>
      </c>
      <c r="Y410">
        <v>0</v>
      </c>
      <c r="Z410">
        <v>0.8</v>
      </c>
      <c r="AA410">
        <v>-2.2812318661737483</v>
      </c>
      <c r="AB410">
        <v>-1.3130437161032744</v>
      </c>
      <c r="AC410">
        <v>-1.6019226360165399</v>
      </c>
      <c r="AD410">
        <v>-1.5144450374124907</v>
      </c>
      <c r="AE410">
        <v>-1.8443227632585832</v>
      </c>
      <c r="AF410">
        <v>-1.1576754038515964</v>
      </c>
      <c r="AG410">
        <v>-0.35091455378706832</v>
      </c>
      <c r="AH410">
        <v>-3.9005054807722372E-2</v>
      </c>
      <c r="AI410">
        <v>1.1617042472596857</v>
      </c>
    </row>
    <row r="411" spans="1:35" x14ac:dyDescent="0.2">
      <c r="A411">
        <v>35</v>
      </c>
      <c r="B411">
        <v>410</v>
      </c>
      <c r="C411" s="25">
        <v>0</v>
      </c>
      <c r="D411" s="25">
        <v>716</v>
      </c>
      <c r="E411" s="25">
        <v>0</v>
      </c>
      <c r="F411">
        <v>-1.3940477130569937</v>
      </c>
      <c r="G411">
        <v>-0.9913252607096289</v>
      </c>
      <c r="H411">
        <v>-0.40272245234736481</v>
      </c>
      <c r="I411" t="s">
        <v>597</v>
      </c>
      <c r="J411" t="s">
        <v>227</v>
      </c>
      <c r="K411" t="s">
        <v>44</v>
      </c>
      <c r="L411" t="s">
        <v>258</v>
      </c>
      <c r="M411" s="26">
        <v>20.399999999999999</v>
      </c>
      <c r="N411" s="27">
        <v>2</v>
      </c>
      <c r="O411">
        <v>7.3666666666666671</v>
      </c>
      <c r="P411">
        <v>1.5</v>
      </c>
      <c r="Q411">
        <v>0</v>
      </c>
      <c r="R411">
        <v>0.5</v>
      </c>
      <c r="S411">
        <v>1.5</v>
      </c>
      <c r="T411">
        <v>0</v>
      </c>
      <c r="U411">
        <v>0</v>
      </c>
      <c r="V411">
        <v>0.25</v>
      </c>
      <c r="W411">
        <v>2</v>
      </c>
      <c r="X411">
        <v>1</v>
      </c>
      <c r="Y411">
        <v>0.5</v>
      </c>
      <c r="Z411">
        <v>0.5</v>
      </c>
      <c r="AA411">
        <v>-2.2649890166458526</v>
      </c>
      <c r="AB411">
        <v>-1.505394204441822</v>
      </c>
      <c r="AC411">
        <v>-1.9210987457066317</v>
      </c>
      <c r="AD411">
        <v>-0.82643547539057483</v>
      </c>
      <c r="AE411">
        <v>-2.3019492332709612</v>
      </c>
      <c r="AF411">
        <v>-1.1576754038515964</v>
      </c>
      <c r="AG411">
        <v>-0.62839578387469208</v>
      </c>
      <c r="AH411">
        <v>0.21920808790848226</v>
      </c>
      <c r="AI411">
        <v>1.4648024288869892</v>
      </c>
    </row>
    <row r="412" spans="1:35" x14ac:dyDescent="0.2">
      <c r="A412">
        <v>35</v>
      </c>
      <c r="B412">
        <v>411</v>
      </c>
      <c r="C412" s="25">
        <v>0</v>
      </c>
      <c r="D412" s="25">
        <v>479</v>
      </c>
      <c r="E412" s="25">
        <v>0</v>
      </c>
      <c r="F412">
        <v>-1.4091962877031246</v>
      </c>
      <c r="G412">
        <v>-0.84143479573666247</v>
      </c>
      <c r="H412">
        <v>-0.56776149196646208</v>
      </c>
      <c r="I412" t="s">
        <v>532</v>
      </c>
      <c r="J412" t="s">
        <v>1709</v>
      </c>
      <c r="K412" t="s">
        <v>113</v>
      </c>
      <c r="L412" t="s">
        <v>259</v>
      </c>
      <c r="M412" s="26">
        <v>22.7</v>
      </c>
      <c r="N412" s="27">
        <v>6</v>
      </c>
      <c r="O412">
        <v>3.5583333333333336</v>
      </c>
      <c r="P412">
        <v>2.6666666666666665</v>
      </c>
      <c r="Q412">
        <v>0</v>
      </c>
      <c r="R412">
        <v>1.8333333333333333</v>
      </c>
      <c r="S412">
        <v>0.33333333333333331</v>
      </c>
      <c r="T412">
        <v>0</v>
      </c>
      <c r="U412">
        <v>0.33333333333333331</v>
      </c>
      <c r="V412">
        <v>0.58333333333333337</v>
      </c>
      <c r="W412">
        <v>2</v>
      </c>
      <c r="X412">
        <v>0.5</v>
      </c>
      <c r="Y412">
        <v>0.66666666666666663</v>
      </c>
      <c r="Z412">
        <v>0</v>
      </c>
      <c r="AA412">
        <v>-2.075489105487065</v>
      </c>
      <c r="AB412">
        <v>-1.505394204441822</v>
      </c>
      <c r="AC412">
        <v>-1.4482452498694582</v>
      </c>
      <c r="AD412">
        <v>-1.3615540236298427</v>
      </c>
      <c r="AE412">
        <v>-2.3019492332709612</v>
      </c>
      <c r="AF412">
        <v>-0.63117957809601377</v>
      </c>
      <c r="AG412">
        <v>0.32149478735941489</v>
      </c>
      <c r="AH412">
        <v>-0.54056261912670867</v>
      </c>
      <c r="AI412">
        <v>1.9699660649324946</v>
      </c>
    </row>
    <row r="413" spans="1:35" x14ac:dyDescent="0.2">
      <c r="A413">
        <v>35</v>
      </c>
      <c r="B413">
        <v>412</v>
      </c>
      <c r="C413" s="25">
        <v>0</v>
      </c>
      <c r="D413" s="25">
        <v>274</v>
      </c>
      <c r="E413" s="25">
        <v>1</v>
      </c>
      <c r="F413">
        <v>-1.4157572091606387</v>
      </c>
      <c r="G413">
        <v>-0.81832809058465561</v>
      </c>
      <c r="H413">
        <v>-0.59742911857598313</v>
      </c>
      <c r="I413" t="s">
        <v>593</v>
      </c>
      <c r="J413" t="s">
        <v>32</v>
      </c>
      <c r="K413" t="s">
        <v>88</v>
      </c>
      <c r="L413" t="s">
        <v>259</v>
      </c>
      <c r="M413" s="26">
        <v>21.2</v>
      </c>
      <c r="N413" s="27">
        <v>10</v>
      </c>
      <c r="O413">
        <v>9.9883333333333333</v>
      </c>
      <c r="P413">
        <v>3.9</v>
      </c>
      <c r="Q413">
        <v>0</v>
      </c>
      <c r="R413">
        <v>2.1</v>
      </c>
      <c r="S413">
        <v>0.1</v>
      </c>
      <c r="T413">
        <v>0</v>
      </c>
      <c r="U413">
        <v>0.6</v>
      </c>
      <c r="V413">
        <v>0.65384615384615385</v>
      </c>
      <c r="W413">
        <v>2.6</v>
      </c>
      <c r="X413">
        <v>0.41666666666666669</v>
      </c>
      <c r="Y413">
        <v>1.2</v>
      </c>
      <c r="Z413">
        <v>0.1</v>
      </c>
      <c r="AA413">
        <v>-1.8751606279763466</v>
      </c>
      <c r="AB413">
        <v>-1.505394204441822</v>
      </c>
      <c r="AC413">
        <v>-1.3536745507020234</v>
      </c>
      <c r="AD413">
        <v>-1.4685777332776964</v>
      </c>
      <c r="AE413">
        <v>-2.3019492332709612</v>
      </c>
      <c r="AF413">
        <v>-0.20998291749154768</v>
      </c>
      <c r="AG413">
        <v>0.67641431113917705</v>
      </c>
      <c r="AH413">
        <v>-1.1955611969640756</v>
      </c>
      <c r="AI413">
        <v>1.8689333377233934</v>
      </c>
    </row>
    <row r="414" spans="1:35" x14ac:dyDescent="0.2">
      <c r="A414">
        <v>35</v>
      </c>
      <c r="B414">
        <v>413</v>
      </c>
      <c r="C414" s="25">
        <v>0</v>
      </c>
      <c r="D414" s="25">
        <v>680</v>
      </c>
      <c r="E414" s="25">
        <v>0</v>
      </c>
      <c r="F414">
        <v>-1.4216616553881694</v>
      </c>
      <c r="G414">
        <v>-0.84761285307906964</v>
      </c>
      <c r="H414">
        <v>-0.57404880230909971</v>
      </c>
      <c r="I414" t="s">
        <v>554</v>
      </c>
      <c r="J414" t="s">
        <v>227</v>
      </c>
      <c r="K414" t="s">
        <v>66</v>
      </c>
      <c r="L414" t="s">
        <v>45</v>
      </c>
      <c r="M414" s="26">
        <v>22.2</v>
      </c>
      <c r="N414" s="27">
        <v>6</v>
      </c>
      <c r="O414">
        <v>2.85</v>
      </c>
      <c r="P414">
        <v>2</v>
      </c>
      <c r="Q414">
        <v>0</v>
      </c>
      <c r="R414">
        <v>0.83333333333333337</v>
      </c>
      <c r="S414">
        <v>0</v>
      </c>
      <c r="T414">
        <v>0.16666666666666666</v>
      </c>
      <c r="U414">
        <v>0</v>
      </c>
      <c r="V414">
        <v>0.83333333333333337</v>
      </c>
      <c r="W414">
        <v>1</v>
      </c>
      <c r="X414">
        <v>1</v>
      </c>
      <c r="Y414">
        <v>0.33333333333333331</v>
      </c>
      <c r="Z414">
        <v>0.16666666666666666</v>
      </c>
      <c r="AA414">
        <v>-2.183774769006372</v>
      </c>
      <c r="AB414">
        <v>-1.505394204441822</v>
      </c>
      <c r="AC414">
        <v>-1.8028853717473385</v>
      </c>
      <c r="AD414">
        <v>-1.5144450374124907</v>
      </c>
      <c r="AE414">
        <v>-1.9205938415939796</v>
      </c>
      <c r="AF414">
        <v>-1.1576754038515964</v>
      </c>
      <c r="AG414">
        <v>0.52153772375490048</v>
      </c>
      <c r="AH414">
        <v>0.13313704033641405</v>
      </c>
      <c r="AI414">
        <v>1.8015781862506595</v>
      </c>
    </row>
    <row r="415" spans="1:35" x14ac:dyDescent="0.2">
      <c r="A415">
        <v>35</v>
      </c>
      <c r="B415">
        <v>414</v>
      </c>
      <c r="C415" s="25">
        <v>0</v>
      </c>
      <c r="D415" s="25">
        <v>340</v>
      </c>
      <c r="E415" s="25">
        <v>3</v>
      </c>
      <c r="F415">
        <v>-1.4318286765709125</v>
      </c>
      <c r="G415">
        <v>-0.91294717697547378</v>
      </c>
      <c r="H415">
        <v>-0.51888149959543872</v>
      </c>
      <c r="I415" t="s">
        <v>606</v>
      </c>
      <c r="J415" t="s">
        <v>32</v>
      </c>
      <c r="K415" t="s">
        <v>78</v>
      </c>
      <c r="L415" t="s">
        <v>45</v>
      </c>
      <c r="M415" s="26">
        <v>27.2</v>
      </c>
      <c r="N415" s="27">
        <v>8</v>
      </c>
      <c r="O415">
        <v>18.120833333333334</v>
      </c>
      <c r="P415">
        <v>4.25</v>
      </c>
      <c r="Q415">
        <v>0</v>
      </c>
      <c r="R415">
        <v>3.625</v>
      </c>
      <c r="S415">
        <v>0.25</v>
      </c>
      <c r="T415">
        <v>0.25</v>
      </c>
      <c r="U415">
        <v>0.125</v>
      </c>
      <c r="V415">
        <v>0.52</v>
      </c>
      <c r="W415">
        <v>3.125</v>
      </c>
      <c r="X415">
        <v>0.47058823529411764</v>
      </c>
      <c r="Y415">
        <v>2.125</v>
      </c>
      <c r="Z415">
        <v>0.375</v>
      </c>
      <c r="AA415">
        <v>-1.8183106546287104</v>
      </c>
      <c r="AB415">
        <v>-1.505394204441822</v>
      </c>
      <c r="AC415">
        <v>-0.81284836483825618</v>
      </c>
      <c r="AD415">
        <v>-1.3997767770755047</v>
      </c>
      <c r="AE415">
        <v>-1.7299161457554886</v>
      </c>
      <c r="AF415">
        <v>-0.96023946919325298</v>
      </c>
      <c r="AG415">
        <v>0.21518280531875703</v>
      </c>
      <c r="AH415">
        <v>-1.7963151200633527</v>
      </c>
      <c r="AI415">
        <v>1.5910933378983656</v>
      </c>
    </row>
    <row r="416" spans="1:35" x14ac:dyDescent="0.2">
      <c r="A416">
        <v>35</v>
      </c>
      <c r="B416">
        <v>415</v>
      </c>
      <c r="C416" s="25">
        <v>0</v>
      </c>
      <c r="D416" s="25">
        <v>456</v>
      </c>
      <c r="E416" s="25">
        <v>0</v>
      </c>
      <c r="F416">
        <v>-1.4373713049086885</v>
      </c>
      <c r="G416">
        <v>-1.1603082282021786</v>
      </c>
      <c r="H416">
        <v>-0.27706307670650987</v>
      </c>
      <c r="I416" t="s">
        <v>560</v>
      </c>
      <c r="J416" t="s">
        <v>32</v>
      </c>
      <c r="K416" t="s">
        <v>113</v>
      </c>
      <c r="L416" t="s">
        <v>259</v>
      </c>
      <c r="M416" s="26">
        <v>22.8</v>
      </c>
      <c r="N416" s="27">
        <v>1</v>
      </c>
      <c r="O416">
        <v>1.9666666666666668</v>
      </c>
      <c r="P416">
        <v>0</v>
      </c>
      <c r="Q416">
        <v>0</v>
      </c>
      <c r="R416">
        <v>3</v>
      </c>
      <c r="S416">
        <v>0</v>
      </c>
      <c r="T416">
        <v>0</v>
      </c>
      <c r="U416">
        <v>0</v>
      </c>
      <c r="V416">
        <v>0</v>
      </c>
      <c r="W416">
        <v>2</v>
      </c>
      <c r="X416">
        <v>0</v>
      </c>
      <c r="Y416">
        <v>0</v>
      </c>
      <c r="Z416">
        <v>1</v>
      </c>
      <c r="AA416">
        <v>-2.5086317595642935</v>
      </c>
      <c r="AB416">
        <v>-1.505394204441822</v>
      </c>
      <c r="AC416">
        <v>-1.0344984410119313</v>
      </c>
      <c r="AD416">
        <v>-1.5144450374124907</v>
      </c>
      <c r="AE416">
        <v>-2.3019492332709612</v>
      </c>
      <c r="AF416">
        <v>-1.1576754038515964</v>
      </c>
      <c r="AG416">
        <v>-1.3408137123002724</v>
      </c>
      <c r="AH416">
        <v>-3.9005054807722372E-2</v>
      </c>
      <c r="AI416">
        <v>0.95963879284148357</v>
      </c>
    </row>
    <row r="417" spans="1:35" x14ac:dyDescent="0.2">
      <c r="A417">
        <v>35</v>
      </c>
      <c r="B417">
        <v>416</v>
      </c>
      <c r="C417" s="25">
        <v>0</v>
      </c>
      <c r="D417" s="25">
        <v>489</v>
      </c>
      <c r="E417" s="25">
        <v>0</v>
      </c>
      <c r="F417">
        <v>-1.4458807710001049</v>
      </c>
      <c r="G417">
        <v>-0.73803792562957682</v>
      </c>
      <c r="H417">
        <v>-0.70784284537052811</v>
      </c>
      <c r="I417" t="s">
        <v>562</v>
      </c>
      <c r="J417" t="s">
        <v>227</v>
      </c>
      <c r="K417" t="s">
        <v>152</v>
      </c>
      <c r="L417" t="s">
        <v>258</v>
      </c>
      <c r="M417" s="26">
        <v>25.1</v>
      </c>
      <c r="N417" s="27">
        <v>1</v>
      </c>
      <c r="O417">
        <v>2.85</v>
      </c>
      <c r="P417">
        <v>4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1</v>
      </c>
      <c r="W417">
        <v>2</v>
      </c>
      <c r="X417">
        <v>0</v>
      </c>
      <c r="Y417">
        <v>0</v>
      </c>
      <c r="Z417">
        <v>0</v>
      </c>
      <c r="AA417">
        <v>-1.8589177784484505</v>
      </c>
      <c r="AB417">
        <v>-1.505394204441822</v>
      </c>
      <c r="AC417">
        <v>-1.7437786847676917</v>
      </c>
      <c r="AD417">
        <v>-1.5144450374124907</v>
      </c>
      <c r="AE417">
        <v>-2.3019492332709612</v>
      </c>
      <c r="AF417">
        <v>-1.1576754038515964</v>
      </c>
      <c r="AG417">
        <v>1.5088580014020485</v>
      </c>
      <c r="AH417">
        <v>-3.9005054807722372E-2</v>
      </c>
      <c r="AI417">
        <v>1.9699660649324946</v>
      </c>
    </row>
    <row r="418" spans="1:35" x14ac:dyDescent="0.2">
      <c r="A418">
        <v>35</v>
      </c>
      <c r="B418">
        <v>417</v>
      </c>
      <c r="C418" s="25">
        <v>0</v>
      </c>
      <c r="D418" s="25">
        <v>458</v>
      </c>
      <c r="E418" s="25">
        <v>0</v>
      </c>
      <c r="F418">
        <v>-1.4486057657133371</v>
      </c>
      <c r="G418">
        <v>-0.86089329842901208</v>
      </c>
      <c r="H418">
        <v>-0.58771246728432502</v>
      </c>
      <c r="I418" t="s">
        <v>550</v>
      </c>
      <c r="J418" t="s">
        <v>32</v>
      </c>
      <c r="K418" t="s">
        <v>78</v>
      </c>
      <c r="L418" t="s">
        <v>259</v>
      </c>
      <c r="M418" s="26">
        <v>26.6</v>
      </c>
      <c r="N418" s="27">
        <v>3</v>
      </c>
      <c r="O418">
        <v>2.9888888888888889</v>
      </c>
      <c r="P418">
        <v>2</v>
      </c>
      <c r="Q418">
        <v>0</v>
      </c>
      <c r="R418">
        <v>1</v>
      </c>
      <c r="S418">
        <v>0.66666666666666663</v>
      </c>
      <c r="T418">
        <v>0</v>
      </c>
      <c r="U418">
        <v>0</v>
      </c>
      <c r="V418">
        <v>1</v>
      </c>
      <c r="W418">
        <v>1</v>
      </c>
      <c r="X418">
        <v>0</v>
      </c>
      <c r="Y418">
        <v>0</v>
      </c>
      <c r="Z418">
        <v>0.33333333333333331</v>
      </c>
      <c r="AA418">
        <v>-2.183774769006372</v>
      </c>
      <c r="AB418">
        <v>-1.505394204441822</v>
      </c>
      <c r="AC418">
        <v>-1.7437786847676917</v>
      </c>
      <c r="AD418">
        <v>-1.2086630098471949</v>
      </c>
      <c r="AE418">
        <v>-2.3019492332709612</v>
      </c>
      <c r="AF418">
        <v>-1.1576754038515964</v>
      </c>
      <c r="AG418">
        <v>0.75901036656342702</v>
      </c>
      <c r="AH418">
        <v>-3.9005054807722372E-2</v>
      </c>
      <c r="AI418">
        <v>1.6331903075688243</v>
      </c>
    </row>
    <row r="419" spans="1:35" x14ac:dyDescent="0.2">
      <c r="A419">
        <v>35</v>
      </c>
      <c r="B419">
        <v>418</v>
      </c>
      <c r="C419" s="25">
        <v>0</v>
      </c>
      <c r="D419" s="25">
        <v>513</v>
      </c>
      <c r="E419" s="25">
        <v>0</v>
      </c>
      <c r="F419">
        <v>-1.4499682630699533</v>
      </c>
      <c r="G419">
        <v>-1.1843375020718734</v>
      </c>
      <c r="H419">
        <v>-0.26563076099807992</v>
      </c>
      <c r="I419" t="s">
        <v>1184</v>
      </c>
      <c r="J419" t="s">
        <v>32</v>
      </c>
      <c r="K419" t="s">
        <v>73</v>
      </c>
      <c r="L419" t="s">
        <v>258</v>
      </c>
      <c r="M419" s="26">
        <v>26.2</v>
      </c>
      <c r="N419" s="27">
        <v>2</v>
      </c>
      <c r="O419">
        <v>11.358333333333333</v>
      </c>
      <c r="P419">
        <v>1</v>
      </c>
      <c r="Q419">
        <v>0</v>
      </c>
      <c r="R419">
        <v>1</v>
      </c>
      <c r="S419">
        <v>1</v>
      </c>
      <c r="T419">
        <v>0</v>
      </c>
      <c r="U419">
        <v>0</v>
      </c>
      <c r="V419">
        <v>0.5</v>
      </c>
      <c r="W419">
        <v>1</v>
      </c>
      <c r="X419">
        <v>0</v>
      </c>
      <c r="Y419">
        <v>0</v>
      </c>
      <c r="Z419">
        <v>2.5</v>
      </c>
      <c r="AA419">
        <v>-2.3462032642853328</v>
      </c>
      <c r="AB419">
        <v>-1.505394204441822</v>
      </c>
      <c r="AC419">
        <v>-1.7437786847676917</v>
      </c>
      <c r="AD419">
        <v>-1.0557719960645469</v>
      </c>
      <c r="AE419">
        <v>-2.3019492332709612</v>
      </c>
      <c r="AF419">
        <v>-1.1576754038515964</v>
      </c>
      <c r="AG419">
        <v>4.6592438137846873E-2</v>
      </c>
      <c r="AH419">
        <v>-3.9005054807722372E-2</v>
      </c>
      <c r="AI419">
        <v>-0.5558521152950332</v>
      </c>
    </row>
    <row r="420" spans="1:35" x14ac:dyDescent="0.2">
      <c r="A420">
        <v>35</v>
      </c>
      <c r="B420">
        <v>419</v>
      </c>
      <c r="C420" s="25">
        <v>0</v>
      </c>
      <c r="D420" s="25">
        <v>503</v>
      </c>
      <c r="E420" s="25">
        <v>0</v>
      </c>
      <c r="F420">
        <v>-1.4503236456774775</v>
      </c>
      <c r="G420">
        <v>-0.92893611891378469</v>
      </c>
      <c r="H420">
        <v>-0.52138752676369282</v>
      </c>
      <c r="I420" t="s">
        <v>555</v>
      </c>
      <c r="J420" t="s">
        <v>32</v>
      </c>
      <c r="K420" t="s">
        <v>75</v>
      </c>
      <c r="L420" t="s">
        <v>259</v>
      </c>
      <c r="M420" s="26">
        <v>23.6</v>
      </c>
      <c r="N420" s="27">
        <v>7</v>
      </c>
      <c r="O420">
        <v>5.1857142857142851</v>
      </c>
      <c r="P420">
        <v>1.8571428571428572</v>
      </c>
      <c r="Q420">
        <v>0</v>
      </c>
      <c r="R420">
        <v>1.7142857142857142</v>
      </c>
      <c r="S420">
        <v>0.2857142857142857</v>
      </c>
      <c r="T420">
        <v>0</v>
      </c>
      <c r="U420">
        <v>0</v>
      </c>
      <c r="V420">
        <v>0.45454545454545453</v>
      </c>
      <c r="W420">
        <v>1.5714285714285714</v>
      </c>
      <c r="X420">
        <v>0.75</v>
      </c>
      <c r="Y420">
        <v>0.5714285714285714</v>
      </c>
      <c r="Z420">
        <v>0.14285714285714285</v>
      </c>
      <c r="AA420">
        <v>-2.206978839760509</v>
      </c>
      <c r="AB420">
        <v>-1.505394204441822</v>
      </c>
      <c r="AC420">
        <v>-1.4904643119977772</v>
      </c>
      <c r="AD420">
        <v>-1.3833955970273639</v>
      </c>
      <c r="AE420">
        <v>-2.3019492332709612</v>
      </c>
      <c r="AF420">
        <v>-1.1576754038515964</v>
      </c>
      <c r="AG420">
        <v>-3.3793147972640949E-2</v>
      </c>
      <c r="AH420">
        <v>-0.10640792939231389</v>
      </c>
      <c r="AI420">
        <v>1.8256335974909217</v>
      </c>
    </row>
    <row r="421" spans="1:35" x14ac:dyDescent="0.2">
      <c r="A421">
        <v>35</v>
      </c>
      <c r="B421">
        <v>420</v>
      </c>
      <c r="C421" s="25">
        <v>0</v>
      </c>
      <c r="D421" s="25">
        <v>619</v>
      </c>
      <c r="E421" s="25">
        <v>0</v>
      </c>
      <c r="F421">
        <v>-1.4543576093252348</v>
      </c>
      <c r="G421">
        <v>-1.0111755897077921</v>
      </c>
      <c r="H421">
        <v>-0.44318201961744275</v>
      </c>
      <c r="I421" t="s">
        <v>564</v>
      </c>
      <c r="J421" t="s">
        <v>32</v>
      </c>
      <c r="K421" t="s">
        <v>106</v>
      </c>
      <c r="L421" t="s">
        <v>259</v>
      </c>
      <c r="M421" s="26">
        <v>20.9</v>
      </c>
      <c r="N421" s="27">
        <v>5</v>
      </c>
      <c r="O421">
        <v>4.7666666666666675</v>
      </c>
      <c r="P421">
        <v>1.6</v>
      </c>
      <c r="Q421">
        <v>0</v>
      </c>
      <c r="R421">
        <v>0.2</v>
      </c>
      <c r="S421">
        <v>0.2</v>
      </c>
      <c r="T421">
        <v>0</v>
      </c>
      <c r="U421">
        <v>0.2</v>
      </c>
      <c r="V421">
        <v>0.3</v>
      </c>
      <c r="W421">
        <v>2</v>
      </c>
      <c r="X421">
        <v>1</v>
      </c>
      <c r="Y421">
        <v>0.4</v>
      </c>
      <c r="Z421">
        <v>0.4</v>
      </c>
      <c r="AA421">
        <v>-2.2487461671179565</v>
      </c>
      <c r="AB421">
        <v>-1.505394204441822</v>
      </c>
      <c r="AC421">
        <v>-2.0274907822699957</v>
      </c>
      <c r="AD421">
        <v>-1.4227104291429018</v>
      </c>
      <c r="AE421">
        <v>-2.3019492332709612</v>
      </c>
      <c r="AF421">
        <v>-0.84177790839824673</v>
      </c>
      <c r="AG421">
        <v>-0.48591219818957609</v>
      </c>
      <c r="AH421">
        <v>0.16756545936524134</v>
      </c>
      <c r="AI421">
        <v>1.5658351560960901</v>
      </c>
    </row>
    <row r="422" spans="1:35" x14ac:dyDescent="0.2">
      <c r="A422">
        <v>36</v>
      </c>
      <c r="B422">
        <v>421</v>
      </c>
      <c r="C422" s="25">
        <v>0</v>
      </c>
      <c r="D422" s="25">
        <v>740</v>
      </c>
      <c r="E422" s="25">
        <v>0</v>
      </c>
      <c r="F422">
        <v>-1.4547179277391875</v>
      </c>
      <c r="G422">
        <v>-0.95212011238037109</v>
      </c>
      <c r="H422">
        <v>-0.50259781535881642</v>
      </c>
      <c r="I422" t="s">
        <v>580</v>
      </c>
      <c r="J422" t="s">
        <v>32</v>
      </c>
      <c r="K422" t="s">
        <v>37</v>
      </c>
      <c r="L422" t="s">
        <v>45</v>
      </c>
      <c r="M422" s="26">
        <v>20.100000000000001</v>
      </c>
      <c r="N422" s="27">
        <v>4</v>
      </c>
      <c r="O422">
        <v>3.7875000000000005</v>
      </c>
      <c r="P422">
        <v>2</v>
      </c>
      <c r="Q422">
        <v>0</v>
      </c>
      <c r="R422">
        <v>2.25</v>
      </c>
      <c r="S422">
        <v>0</v>
      </c>
      <c r="T422">
        <v>0.25</v>
      </c>
      <c r="U422">
        <v>0</v>
      </c>
      <c r="V422">
        <v>0.42857142857142855</v>
      </c>
      <c r="W422">
        <v>1.75</v>
      </c>
      <c r="X422">
        <v>0.5</v>
      </c>
      <c r="Y422">
        <v>1</v>
      </c>
      <c r="Z422">
        <v>0.25</v>
      </c>
      <c r="AA422">
        <v>-2.183774769006372</v>
      </c>
      <c r="AB422">
        <v>-1.505394204441822</v>
      </c>
      <c r="AC422">
        <v>-1.3004785324203414</v>
      </c>
      <c r="AD422">
        <v>-1.5144450374124907</v>
      </c>
      <c r="AE422">
        <v>-1.7299161457554886</v>
      </c>
      <c r="AF422">
        <v>-1.1576754038515964</v>
      </c>
      <c r="AG422">
        <v>-0.10343976415876735</v>
      </c>
      <c r="AH422">
        <v>-0.79134140128620201</v>
      </c>
      <c r="AI422">
        <v>1.7173842469097418</v>
      </c>
    </row>
    <row r="423" spans="1:35" x14ac:dyDescent="0.2">
      <c r="A423">
        <v>36</v>
      </c>
      <c r="B423">
        <v>422</v>
      </c>
      <c r="C423" s="25">
        <v>0</v>
      </c>
      <c r="D423" s="25">
        <v>650</v>
      </c>
      <c r="E423" s="25">
        <v>0</v>
      </c>
      <c r="F423">
        <v>-1.4552470226271701</v>
      </c>
      <c r="G423">
        <v>-0.98267570520761005</v>
      </c>
      <c r="H423">
        <v>-0.47257131741956004</v>
      </c>
      <c r="I423" t="s">
        <v>556</v>
      </c>
      <c r="J423" t="s">
        <v>227</v>
      </c>
      <c r="K423" t="s">
        <v>64</v>
      </c>
      <c r="L423" t="s">
        <v>258</v>
      </c>
      <c r="M423" s="26">
        <v>22.1</v>
      </c>
      <c r="N423" s="27">
        <v>4</v>
      </c>
      <c r="O423">
        <v>3.0500000000000003</v>
      </c>
      <c r="P423">
        <v>1.25</v>
      </c>
      <c r="Q423">
        <v>0.25</v>
      </c>
      <c r="R423">
        <v>0.75</v>
      </c>
      <c r="S423">
        <v>0.5</v>
      </c>
      <c r="T423">
        <v>0</v>
      </c>
      <c r="U423">
        <v>0</v>
      </c>
      <c r="V423">
        <v>0.4</v>
      </c>
      <c r="W423">
        <v>1.25</v>
      </c>
      <c r="X423">
        <v>0</v>
      </c>
      <c r="Y423">
        <v>0</v>
      </c>
      <c r="Z423">
        <v>0.5</v>
      </c>
      <c r="AA423">
        <v>-2.3055961404655925</v>
      </c>
      <c r="AB423">
        <v>-1.2649560940186375</v>
      </c>
      <c r="AC423">
        <v>-1.8324387152371617</v>
      </c>
      <c r="AD423">
        <v>-1.2851085167385188</v>
      </c>
      <c r="AE423">
        <v>-2.3019492332709612</v>
      </c>
      <c r="AF423">
        <v>-1.1576754038515964</v>
      </c>
      <c r="AG423">
        <v>-0.12215461736528785</v>
      </c>
      <c r="AH423">
        <v>-3.9005054807722372E-2</v>
      </c>
      <c r="AI423">
        <v>1.4648024288869892</v>
      </c>
    </row>
    <row r="424" spans="1:35" x14ac:dyDescent="0.2">
      <c r="A424">
        <v>36</v>
      </c>
      <c r="B424">
        <v>423</v>
      </c>
      <c r="C424" s="25">
        <v>0</v>
      </c>
      <c r="D424" s="25">
        <v>683</v>
      </c>
      <c r="E424" s="25">
        <v>0</v>
      </c>
      <c r="F424">
        <v>-1.4573991858892437</v>
      </c>
      <c r="G424">
        <v>-1.0405986284680455</v>
      </c>
      <c r="H424">
        <v>-0.41680055742119815</v>
      </c>
      <c r="I424" t="s">
        <v>566</v>
      </c>
      <c r="J424" t="s">
        <v>32</v>
      </c>
      <c r="K424" t="s">
        <v>73</v>
      </c>
      <c r="L424" t="s">
        <v>259</v>
      </c>
      <c r="M424" s="26">
        <v>24</v>
      </c>
      <c r="N424" s="27">
        <v>2</v>
      </c>
      <c r="O424">
        <v>9.8666666666666671</v>
      </c>
      <c r="P424">
        <v>1</v>
      </c>
      <c r="Q424">
        <v>0</v>
      </c>
      <c r="R424">
        <v>1.5</v>
      </c>
      <c r="S424">
        <v>0.5</v>
      </c>
      <c r="T424">
        <v>0</v>
      </c>
      <c r="U424">
        <v>0</v>
      </c>
      <c r="V424">
        <v>0.25</v>
      </c>
      <c r="W424">
        <v>2</v>
      </c>
      <c r="X424">
        <v>0</v>
      </c>
      <c r="Y424">
        <v>0</v>
      </c>
      <c r="Z424">
        <v>0.5</v>
      </c>
      <c r="AA424">
        <v>-2.3462032642853328</v>
      </c>
      <c r="AB424">
        <v>-1.505394204441822</v>
      </c>
      <c r="AC424">
        <v>-1.5664586238287517</v>
      </c>
      <c r="AD424">
        <v>-1.2851085167385188</v>
      </c>
      <c r="AE424">
        <v>-2.3019492332709612</v>
      </c>
      <c r="AF424">
        <v>-1.1576754038515964</v>
      </c>
      <c r="AG424">
        <v>-0.62839578387469208</v>
      </c>
      <c r="AH424">
        <v>-3.9005054807722372E-2</v>
      </c>
      <c r="AI424">
        <v>1.4648024288869892</v>
      </c>
    </row>
    <row r="425" spans="1:35" x14ac:dyDescent="0.2">
      <c r="A425">
        <v>36</v>
      </c>
      <c r="B425">
        <v>424</v>
      </c>
      <c r="C425" s="25">
        <v>0</v>
      </c>
      <c r="D425" s="25">
        <v>592</v>
      </c>
      <c r="E425" s="25">
        <v>0</v>
      </c>
      <c r="F425">
        <v>-1.4741950315080348</v>
      </c>
      <c r="G425">
        <v>-1.0536620639493275</v>
      </c>
      <c r="H425">
        <v>-0.42053296755870728</v>
      </c>
      <c r="I425" t="s">
        <v>587</v>
      </c>
      <c r="J425" t="s">
        <v>32</v>
      </c>
      <c r="K425" t="s">
        <v>94</v>
      </c>
      <c r="L425" t="s">
        <v>258</v>
      </c>
      <c r="M425" s="26">
        <v>24.4</v>
      </c>
      <c r="N425" s="27">
        <v>2</v>
      </c>
      <c r="O425">
        <v>7.3166666666666664</v>
      </c>
      <c r="P425">
        <v>2.5</v>
      </c>
      <c r="Q425">
        <v>0</v>
      </c>
      <c r="R425">
        <v>0.5</v>
      </c>
      <c r="S425">
        <v>1</v>
      </c>
      <c r="T425">
        <v>0</v>
      </c>
      <c r="U425">
        <v>0</v>
      </c>
      <c r="V425">
        <v>0.25</v>
      </c>
      <c r="W425">
        <v>2</v>
      </c>
      <c r="X425">
        <v>0.75</v>
      </c>
      <c r="Y425">
        <v>2</v>
      </c>
      <c r="Z425">
        <v>0.5</v>
      </c>
      <c r="AA425">
        <v>-2.1025605213668919</v>
      </c>
      <c r="AB425">
        <v>-1.505394204441822</v>
      </c>
      <c r="AC425">
        <v>-1.9210987457066317</v>
      </c>
      <c r="AD425">
        <v>-1.0557719960645469</v>
      </c>
      <c r="AE425">
        <v>-2.3019492332709612</v>
      </c>
      <c r="AF425">
        <v>-1.1576754038515964</v>
      </c>
      <c r="AG425">
        <v>-0.62839578387469208</v>
      </c>
      <c r="AH425">
        <v>-0.27491511585379264</v>
      </c>
      <c r="AI425">
        <v>1.4648024288869892</v>
      </c>
    </row>
    <row r="426" spans="1:35" x14ac:dyDescent="0.2">
      <c r="A426">
        <v>36</v>
      </c>
      <c r="B426">
        <v>425</v>
      </c>
      <c r="C426" s="25">
        <v>0</v>
      </c>
      <c r="D426" s="25">
        <v>688</v>
      </c>
      <c r="E426" s="25">
        <v>0</v>
      </c>
      <c r="F426">
        <v>-1.4817892338228962</v>
      </c>
      <c r="G426">
        <v>-0.97982609450029323</v>
      </c>
      <c r="H426">
        <v>-0.50196313932260295</v>
      </c>
      <c r="I426" t="s">
        <v>586</v>
      </c>
      <c r="J426" t="s">
        <v>227</v>
      </c>
      <c r="K426" t="s">
        <v>75</v>
      </c>
      <c r="L426" t="s">
        <v>258</v>
      </c>
      <c r="M426" s="26">
        <v>21.2</v>
      </c>
      <c r="N426" s="27">
        <v>3</v>
      </c>
      <c r="O426">
        <v>3.2277777777777779</v>
      </c>
      <c r="P426">
        <v>0.66666666666666663</v>
      </c>
      <c r="Q426">
        <v>0</v>
      </c>
      <c r="R426">
        <v>0.33333333333333331</v>
      </c>
      <c r="S426">
        <v>0</v>
      </c>
      <c r="T426">
        <v>0</v>
      </c>
      <c r="U426">
        <v>0.33333333333333331</v>
      </c>
      <c r="V426">
        <v>0.25</v>
      </c>
      <c r="W426">
        <v>1.3333333333333333</v>
      </c>
      <c r="X426">
        <v>0</v>
      </c>
      <c r="Y426">
        <v>0</v>
      </c>
      <c r="Z426">
        <v>0</v>
      </c>
      <c r="AA426">
        <v>-2.4003460960449865</v>
      </c>
      <c r="AB426">
        <v>-1.505394204441822</v>
      </c>
      <c r="AC426">
        <v>-1.9802054326862786</v>
      </c>
      <c r="AD426">
        <v>-1.5144450374124907</v>
      </c>
      <c r="AE426">
        <v>-2.3019492332709612</v>
      </c>
      <c r="AF426">
        <v>-0.63117957809601377</v>
      </c>
      <c r="AG426">
        <v>-0.41587627867485943</v>
      </c>
      <c r="AH426">
        <v>-3.9005054807722372E-2</v>
      </c>
      <c r="AI426">
        <v>1.9699660649324946</v>
      </c>
    </row>
    <row r="427" spans="1:35" x14ac:dyDescent="0.2">
      <c r="A427">
        <v>36</v>
      </c>
      <c r="B427">
        <v>426</v>
      </c>
      <c r="C427" s="25">
        <v>0</v>
      </c>
      <c r="D427" s="25">
        <v>508</v>
      </c>
      <c r="E427" s="25">
        <v>0</v>
      </c>
      <c r="F427">
        <v>-1.4890568771466153</v>
      </c>
      <c r="G427">
        <v>-0.896593947327744</v>
      </c>
      <c r="H427">
        <v>-0.59246292981887128</v>
      </c>
      <c r="I427" t="s">
        <v>561</v>
      </c>
      <c r="J427" t="s">
        <v>32</v>
      </c>
      <c r="K427" t="s">
        <v>53</v>
      </c>
      <c r="L427" t="s">
        <v>259</v>
      </c>
      <c r="M427" s="26">
        <v>39.5</v>
      </c>
      <c r="N427" s="27">
        <v>2</v>
      </c>
      <c r="O427">
        <v>5.4</v>
      </c>
      <c r="P427">
        <v>2.5</v>
      </c>
      <c r="Q427">
        <v>0</v>
      </c>
      <c r="R427">
        <v>1.5</v>
      </c>
      <c r="S427">
        <v>0</v>
      </c>
      <c r="T427">
        <v>0</v>
      </c>
      <c r="U427">
        <v>0</v>
      </c>
      <c r="V427">
        <v>1</v>
      </c>
      <c r="W427">
        <v>0.5</v>
      </c>
      <c r="X427">
        <v>0.75</v>
      </c>
      <c r="Y427">
        <v>2</v>
      </c>
      <c r="Z427">
        <v>0</v>
      </c>
      <c r="AA427">
        <v>-2.1025605213668919</v>
      </c>
      <c r="AB427">
        <v>-1.505394204441822</v>
      </c>
      <c r="AC427">
        <v>-1.5664586238287517</v>
      </c>
      <c r="AD427">
        <v>-1.5144450374124907</v>
      </c>
      <c r="AE427">
        <v>-2.3019492332709612</v>
      </c>
      <c r="AF427">
        <v>-1.1576754038515964</v>
      </c>
      <c r="AG427">
        <v>0.38408654914411644</v>
      </c>
      <c r="AH427">
        <v>-0.27491511585379264</v>
      </c>
      <c r="AI427">
        <v>1.9699660649324946</v>
      </c>
    </row>
    <row r="428" spans="1:35" x14ac:dyDescent="0.2">
      <c r="A428">
        <v>36</v>
      </c>
      <c r="B428">
        <v>427</v>
      </c>
      <c r="C428" s="25">
        <v>0</v>
      </c>
      <c r="D428" s="25">
        <v>665</v>
      </c>
      <c r="E428" s="25">
        <v>0</v>
      </c>
      <c r="F428">
        <v>-1.4922889125083796</v>
      </c>
      <c r="G428">
        <v>-0.93244824200836385</v>
      </c>
      <c r="H428">
        <v>-0.55984067050001574</v>
      </c>
      <c r="I428" t="s">
        <v>573</v>
      </c>
      <c r="J428" t="s">
        <v>32</v>
      </c>
      <c r="K428" t="s">
        <v>96</v>
      </c>
      <c r="L428" t="s">
        <v>259</v>
      </c>
      <c r="M428" s="26">
        <v>21.8</v>
      </c>
      <c r="N428" s="27">
        <v>1</v>
      </c>
      <c r="O428">
        <v>2.7333333333333334</v>
      </c>
      <c r="P428">
        <v>2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0.5</v>
      </c>
      <c r="W428">
        <v>2</v>
      </c>
      <c r="X428">
        <v>0</v>
      </c>
      <c r="Y428">
        <v>0</v>
      </c>
      <c r="Z428">
        <v>0</v>
      </c>
      <c r="AA428">
        <v>-2.183774769006372</v>
      </c>
      <c r="AB428">
        <v>-1.505394204441822</v>
      </c>
      <c r="AC428">
        <v>-1.7437786847676917</v>
      </c>
      <c r="AD428">
        <v>-1.5144450374124907</v>
      </c>
      <c r="AE428">
        <v>-2.3019492332709612</v>
      </c>
      <c r="AF428">
        <v>-1.1576754038515964</v>
      </c>
      <c r="AG428">
        <v>8.4022144550888078E-2</v>
      </c>
      <c r="AH428">
        <v>-3.9005054807722372E-2</v>
      </c>
      <c r="AI428">
        <v>1.9699660649324946</v>
      </c>
    </row>
    <row r="429" spans="1:35" x14ac:dyDescent="0.2">
      <c r="A429">
        <v>36</v>
      </c>
      <c r="B429">
        <v>428</v>
      </c>
      <c r="C429" s="25">
        <v>0</v>
      </c>
      <c r="D429" s="25">
        <v>701</v>
      </c>
      <c r="E429" s="25">
        <v>0</v>
      </c>
      <c r="F429">
        <v>-1.4985037711010822</v>
      </c>
      <c r="G429">
        <v>-1.0767277176787022</v>
      </c>
      <c r="H429">
        <v>-0.42177605342238</v>
      </c>
      <c r="I429" t="s">
        <v>577</v>
      </c>
      <c r="J429" t="s">
        <v>227</v>
      </c>
      <c r="K429" t="s">
        <v>64</v>
      </c>
      <c r="L429" t="s">
        <v>258</v>
      </c>
      <c r="M429" s="26">
        <v>23.1</v>
      </c>
      <c r="N429" s="27">
        <v>2</v>
      </c>
      <c r="O429">
        <v>6.8416666666666668</v>
      </c>
      <c r="P429">
        <v>0</v>
      </c>
      <c r="Q429">
        <v>0</v>
      </c>
      <c r="R429">
        <v>0.5</v>
      </c>
      <c r="S429">
        <v>1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0.5</v>
      </c>
      <c r="AA429">
        <v>-2.5086317595642935</v>
      </c>
      <c r="AB429">
        <v>-1.505394204441822</v>
      </c>
      <c r="AC429">
        <v>-1.9210987457066317</v>
      </c>
      <c r="AD429">
        <v>-1.0557719960645469</v>
      </c>
      <c r="AE429">
        <v>-2.3019492332709612</v>
      </c>
      <c r="AF429">
        <v>-1.1576754038515964</v>
      </c>
      <c r="AG429">
        <v>-0.6658254902877333</v>
      </c>
      <c r="AH429">
        <v>-3.9005054807722372E-2</v>
      </c>
      <c r="AI429">
        <v>1.4648024288869892</v>
      </c>
    </row>
    <row r="430" spans="1:35" x14ac:dyDescent="0.2">
      <c r="A430">
        <v>36</v>
      </c>
      <c r="B430">
        <v>429</v>
      </c>
      <c r="C430" s="25">
        <v>0</v>
      </c>
      <c r="D430" s="25">
        <v>487</v>
      </c>
      <c r="E430" s="25">
        <v>0</v>
      </c>
      <c r="F430">
        <v>-1.4985165491002768</v>
      </c>
      <c r="G430">
        <v>-0.95525706586615933</v>
      </c>
      <c r="H430">
        <v>-0.54325948323411744</v>
      </c>
      <c r="I430" t="s">
        <v>575</v>
      </c>
      <c r="J430" t="s">
        <v>227</v>
      </c>
      <c r="K430" t="s">
        <v>35</v>
      </c>
      <c r="L430" t="s">
        <v>258</v>
      </c>
      <c r="M430" s="26">
        <v>29.9</v>
      </c>
      <c r="N430" s="27">
        <v>3</v>
      </c>
      <c r="O430">
        <v>3.15</v>
      </c>
      <c r="P430">
        <v>1</v>
      </c>
      <c r="Q430">
        <v>0.33333333333333331</v>
      </c>
      <c r="R430">
        <v>0</v>
      </c>
      <c r="S430">
        <v>0.33333333333333331</v>
      </c>
      <c r="T430">
        <v>0</v>
      </c>
      <c r="U430">
        <v>0</v>
      </c>
      <c r="V430">
        <v>1</v>
      </c>
      <c r="W430">
        <v>0.33333333333333331</v>
      </c>
      <c r="X430">
        <v>0</v>
      </c>
      <c r="Y430">
        <v>0</v>
      </c>
      <c r="Z430">
        <v>0.33333333333333331</v>
      </c>
      <c r="AA430">
        <v>-2.3462032642853328</v>
      </c>
      <c r="AB430">
        <v>-1.1848100572109093</v>
      </c>
      <c r="AC430">
        <v>-2.0984188066455718</v>
      </c>
      <c r="AD430">
        <v>-1.3615540236298427</v>
      </c>
      <c r="AE430">
        <v>-2.3019492332709612</v>
      </c>
      <c r="AF430">
        <v>-1.1576754038515964</v>
      </c>
      <c r="AG430">
        <v>0.25911194333767945</v>
      </c>
      <c r="AH430">
        <v>-3.9005054807722372E-2</v>
      </c>
      <c r="AI430">
        <v>1.6331903075688243</v>
      </c>
    </row>
    <row r="431" spans="1:35" x14ac:dyDescent="0.2">
      <c r="A431">
        <v>36</v>
      </c>
      <c r="B431">
        <v>430</v>
      </c>
      <c r="C431" s="25">
        <v>0</v>
      </c>
      <c r="D431" s="25">
        <v>516</v>
      </c>
      <c r="E431" s="25">
        <v>0</v>
      </c>
      <c r="F431">
        <v>-1.4985165491002768</v>
      </c>
      <c r="G431">
        <v>-1.0426757220186071</v>
      </c>
      <c r="H431">
        <v>-0.45584082708166962</v>
      </c>
      <c r="I431" t="s">
        <v>576</v>
      </c>
      <c r="J431" t="s">
        <v>227</v>
      </c>
      <c r="K431" t="s">
        <v>53</v>
      </c>
      <c r="L431" t="s">
        <v>258</v>
      </c>
      <c r="M431" s="26">
        <v>24</v>
      </c>
      <c r="N431" s="27">
        <v>3</v>
      </c>
      <c r="O431">
        <v>4.427777777777778</v>
      </c>
      <c r="P431">
        <v>1</v>
      </c>
      <c r="Q431">
        <v>0.33333333333333331</v>
      </c>
      <c r="R431">
        <v>0</v>
      </c>
      <c r="S431">
        <v>0.33333333333333331</v>
      </c>
      <c r="T431">
        <v>0</v>
      </c>
      <c r="U431">
        <v>0</v>
      </c>
      <c r="V431">
        <v>0.33333333333333331</v>
      </c>
      <c r="W431">
        <v>1</v>
      </c>
      <c r="X431">
        <v>0</v>
      </c>
      <c r="Y431">
        <v>0</v>
      </c>
      <c r="Z431">
        <v>0.66666666666666663</v>
      </c>
      <c r="AA431">
        <v>-2.3462032642853328</v>
      </c>
      <c r="AB431">
        <v>-1.1848100572109093</v>
      </c>
      <c r="AC431">
        <v>-2.0984188066455718</v>
      </c>
      <c r="AD431">
        <v>-1.3615540236298427</v>
      </c>
      <c r="AE431">
        <v>-2.3019492332709612</v>
      </c>
      <c r="AF431">
        <v>-1.1576754038515964</v>
      </c>
      <c r="AG431">
        <v>-0.1908802046706799</v>
      </c>
      <c r="AH431">
        <v>-3.9005054807722372E-2</v>
      </c>
      <c r="AI431">
        <v>1.2964145502051538</v>
      </c>
    </row>
    <row r="432" spans="1:35" x14ac:dyDescent="0.2">
      <c r="A432">
        <v>36</v>
      </c>
      <c r="B432">
        <v>431</v>
      </c>
      <c r="C432" s="25">
        <v>134.80000000000001</v>
      </c>
      <c r="D432" s="25">
        <v>681</v>
      </c>
      <c r="E432" s="25">
        <v>0</v>
      </c>
      <c r="F432">
        <v>-1.5028043444649444</v>
      </c>
      <c r="G432">
        <v>-0.98081901074928801</v>
      </c>
      <c r="H432">
        <v>-0.52198533371565636</v>
      </c>
      <c r="I432" t="s">
        <v>568</v>
      </c>
      <c r="J432" t="s">
        <v>1678</v>
      </c>
      <c r="K432" t="s">
        <v>71</v>
      </c>
      <c r="L432" t="s">
        <v>259</v>
      </c>
      <c r="M432" s="26">
        <v>27.4</v>
      </c>
      <c r="N432" s="27">
        <v>3</v>
      </c>
      <c r="O432">
        <v>4.1722222222222216</v>
      </c>
      <c r="P432">
        <v>1.3333333333333333</v>
      </c>
      <c r="Q432">
        <v>0</v>
      </c>
      <c r="R432">
        <v>0.66666666666666663</v>
      </c>
      <c r="S432">
        <v>0.33333333333333331</v>
      </c>
      <c r="T432">
        <v>0</v>
      </c>
      <c r="U432">
        <v>0</v>
      </c>
      <c r="V432">
        <v>0.5</v>
      </c>
      <c r="W432">
        <v>1.3333333333333333</v>
      </c>
      <c r="X432">
        <v>0</v>
      </c>
      <c r="Y432">
        <v>0</v>
      </c>
      <c r="Z432">
        <v>0.33333333333333331</v>
      </c>
      <c r="AA432">
        <v>-2.292060432525679</v>
      </c>
      <c r="AB432">
        <v>-1.505394204441822</v>
      </c>
      <c r="AC432">
        <v>-1.8619920587269851</v>
      </c>
      <c r="AD432">
        <v>-1.3615540236298427</v>
      </c>
      <c r="AE432">
        <v>-2.3019492332709612</v>
      </c>
      <c r="AF432">
        <v>-1.1576754038515964</v>
      </c>
      <c r="AG432">
        <v>5.9069006942193934E-2</v>
      </c>
      <c r="AH432">
        <v>-3.9005054807722372E-2</v>
      </c>
      <c r="AI432">
        <v>1.6331903075688243</v>
      </c>
    </row>
    <row r="433" spans="1:35" x14ac:dyDescent="0.2">
      <c r="A433">
        <v>36</v>
      </c>
      <c r="B433">
        <v>432</v>
      </c>
      <c r="C433" s="25">
        <v>0</v>
      </c>
      <c r="D433" s="25">
        <v>758</v>
      </c>
      <c r="E433" s="25">
        <v>0</v>
      </c>
      <c r="F433">
        <v>-1.5080620604432264</v>
      </c>
      <c r="G433">
        <v>-1.0613731392278947</v>
      </c>
      <c r="H433">
        <v>-0.44668892121533177</v>
      </c>
      <c r="I433" t="s">
        <v>574</v>
      </c>
      <c r="J433" t="s">
        <v>32</v>
      </c>
      <c r="K433" t="s">
        <v>78</v>
      </c>
      <c r="L433" t="s">
        <v>259</v>
      </c>
      <c r="M433" s="26">
        <v>23.2</v>
      </c>
      <c r="N433" s="27">
        <v>2</v>
      </c>
      <c r="O433">
        <v>3.833333333333333</v>
      </c>
      <c r="P433">
        <v>1</v>
      </c>
      <c r="Q433">
        <v>0</v>
      </c>
      <c r="R433">
        <v>0.5</v>
      </c>
      <c r="S433">
        <v>0.5</v>
      </c>
      <c r="T433">
        <v>0</v>
      </c>
      <c r="U433">
        <v>0</v>
      </c>
      <c r="V433">
        <v>0.2</v>
      </c>
      <c r="W433">
        <v>2.5</v>
      </c>
      <c r="X433">
        <v>0</v>
      </c>
      <c r="Y433">
        <v>0</v>
      </c>
      <c r="Z433">
        <v>0</v>
      </c>
      <c r="AA433">
        <v>-2.3462032642853328</v>
      </c>
      <c r="AB433">
        <v>-1.505394204441822</v>
      </c>
      <c r="AC433">
        <v>-1.9210987457066317</v>
      </c>
      <c r="AD433">
        <v>-1.2851085167385188</v>
      </c>
      <c r="AE433">
        <v>-2.3019492332709612</v>
      </c>
      <c r="AF433">
        <v>-1.1576754038515964</v>
      </c>
      <c r="AG433">
        <v>-0.96588989488096166</v>
      </c>
      <c r="AH433">
        <v>-3.9005054807722372E-2</v>
      </c>
      <c r="AI433">
        <v>1.9699660649324946</v>
      </c>
    </row>
    <row r="434" spans="1:35" x14ac:dyDescent="0.2">
      <c r="A434">
        <v>37</v>
      </c>
      <c r="B434">
        <v>433</v>
      </c>
      <c r="C434" s="25">
        <v>0</v>
      </c>
      <c r="D434" s="25">
        <v>558</v>
      </c>
      <c r="E434" s="25">
        <v>0</v>
      </c>
      <c r="F434">
        <v>-1.5080620604432264</v>
      </c>
      <c r="G434">
        <v>-0.91137575655844161</v>
      </c>
      <c r="H434">
        <v>-0.59668630388478483</v>
      </c>
      <c r="I434" t="s">
        <v>599</v>
      </c>
      <c r="J434" t="s">
        <v>227</v>
      </c>
      <c r="K434" t="s">
        <v>119</v>
      </c>
      <c r="L434" t="s">
        <v>259</v>
      </c>
      <c r="M434" s="26">
        <v>22.6</v>
      </c>
      <c r="N434" s="27">
        <v>2</v>
      </c>
      <c r="O434">
        <v>5.4333333333333336</v>
      </c>
      <c r="P434">
        <v>1</v>
      </c>
      <c r="Q434">
        <v>0</v>
      </c>
      <c r="R434">
        <v>0.5</v>
      </c>
      <c r="S434">
        <v>0.5</v>
      </c>
      <c r="T434">
        <v>0</v>
      </c>
      <c r="U434">
        <v>0</v>
      </c>
      <c r="V434">
        <v>1</v>
      </c>
      <c r="W434">
        <v>0.5</v>
      </c>
      <c r="X434">
        <v>0</v>
      </c>
      <c r="Y434">
        <v>0</v>
      </c>
      <c r="Z434">
        <v>0</v>
      </c>
      <c r="AA434">
        <v>-2.3462032642853328</v>
      </c>
      <c r="AB434">
        <v>-1.505394204441822</v>
      </c>
      <c r="AC434">
        <v>-1.9210987457066317</v>
      </c>
      <c r="AD434">
        <v>-1.2851085167385188</v>
      </c>
      <c r="AE434">
        <v>-2.3019492332709612</v>
      </c>
      <c r="AF434">
        <v>-1.1576754038515964</v>
      </c>
      <c r="AG434">
        <v>0.38408654914411644</v>
      </c>
      <c r="AH434">
        <v>-3.9005054807722372E-2</v>
      </c>
      <c r="AI434">
        <v>1.9699660649324946</v>
      </c>
    </row>
    <row r="435" spans="1:35" x14ac:dyDescent="0.2">
      <c r="A435">
        <v>37</v>
      </c>
      <c r="B435">
        <v>434</v>
      </c>
      <c r="C435" s="25">
        <v>0</v>
      </c>
      <c r="D435" s="25">
        <v>499</v>
      </c>
      <c r="E435" s="25">
        <v>0</v>
      </c>
      <c r="F435">
        <v>-1.515492983262517</v>
      </c>
      <c r="G435">
        <v>-1.0482833474243392</v>
      </c>
      <c r="H435">
        <v>-0.46720963583817787</v>
      </c>
      <c r="I435" t="s">
        <v>572</v>
      </c>
      <c r="J435" t="s">
        <v>32</v>
      </c>
      <c r="K435" t="s">
        <v>94</v>
      </c>
      <c r="L435" t="s">
        <v>45</v>
      </c>
      <c r="M435" s="26">
        <v>22.5</v>
      </c>
      <c r="N435" s="27">
        <v>2</v>
      </c>
      <c r="O435">
        <v>4.7416666666666663</v>
      </c>
      <c r="P435">
        <v>1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0.33333333333333331</v>
      </c>
      <c r="W435">
        <v>1.5</v>
      </c>
      <c r="X435">
        <v>0</v>
      </c>
      <c r="Y435">
        <v>0</v>
      </c>
      <c r="Z435">
        <v>0.5</v>
      </c>
      <c r="AA435">
        <v>-2.3462032642853328</v>
      </c>
      <c r="AB435">
        <v>-1.505394204441822</v>
      </c>
      <c r="AC435">
        <v>-1.7437786847676917</v>
      </c>
      <c r="AD435">
        <v>-1.5144450374124907</v>
      </c>
      <c r="AE435">
        <v>-2.3019492332709612</v>
      </c>
      <c r="AF435">
        <v>-1.1576754038515964</v>
      </c>
      <c r="AG435">
        <v>-0.29090167286842267</v>
      </c>
      <c r="AH435">
        <v>-3.9005054807722372E-2</v>
      </c>
      <c r="AI435">
        <v>1.4648024288869892</v>
      </c>
    </row>
    <row r="436" spans="1:35" x14ac:dyDescent="0.2">
      <c r="A436">
        <v>37</v>
      </c>
      <c r="B436">
        <v>435</v>
      </c>
      <c r="C436" s="25">
        <v>0</v>
      </c>
      <c r="D436" s="25">
        <v>480</v>
      </c>
      <c r="E436" s="25">
        <v>0</v>
      </c>
      <c r="F436">
        <v>-1.5337431054704607</v>
      </c>
      <c r="G436">
        <v>-1.0104276332221773</v>
      </c>
      <c r="H436">
        <v>-0.52331547224828334</v>
      </c>
      <c r="I436" t="s">
        <v>582</v>
      </c>
      <c r="J436" t="s">
        <v>227</v>
      </c>
      <c r="K436" t="s">
        <v>86</v>
      </c>
      <c r="L436" t="s">
        <v>259</v>
      </c>
      <c r="M436" s="26">
        <v>20.7</v>
      </c>
      <c r="N436" s="27">
        <v>3</v>
      </c>
      <c r="O436">
        <v>3.0722222222222224</v>
      </c>
      <c r="P436">
        <v>0</v>
      </c>
      <c r="Q436">
        <v>0</v>
      </c>
      <c r="R436">
        <v>0.66666666666666663</v>
      </c>
      <c r="S436">
        <v>0.33333333333333331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0.33333333333333331</v>
      </c>
      <c r="AA436">
        <v>-2.5086317595642935</v>
      </c>
      <c r="AB436">
        <v>-1.505394204441822</v>
      </c>
      <c r="AC436">
        <v>-1.8619920587269851</v>
      </c>
      <c r="AD436">
        <v>-1.3615540236298427</v>
      </c>
      <c r="AE436">
        <v>-2.3019492332709612</v>
      </c>
      <c r="AF436">
        <v>-1.1576754038515964</v>
      </c>
      <c r="AG436">
        <v>9.1627317248056724E-3</v>
      </c>
      <c r="AH436">
        <v>-3.9005054807722372E-2</v>
      </c>
      <c r="AI436">
        <v>1.6331903075688243</v>
      </c>
    </row>
    <row r="437" spans="1:35" x14ac:dyDescent="0.2">
      <c r="A437">
        <v>37</v>
      </c>
      <c r="B437">
        <v>436</v>
      </c>
      <c r="C437" s="25">
        <v>0</v>
      </c>
      <c r="D437" s="25">
        <v>660</v>
      </c>
      <c r="E437" s="25">
        <v>0</v>
      </c>
      <c r="F437">
        <v>-1.5349815926070089</v>
      </c>
      <c r="G437">
        <v>-1.0863496837940747</v>
      </c>
      <c r="H437">
        <v>-0.44863190881293424</v>
      </c>
      <c r="I437" t="s">
        <v>583</v>
      </c>
      <c r="J437" t="s">
        <v>32</v>
      </c>
      <c r="K437" t="s">
        <v>1654</v>
      </c>
      <c r="L437" t="s">
        <v>259</v>
      </c>
      <c r="M437" s="26">
        <v>27.7</v>
      </c>
      <c r="N437" s="27">
        <v>4</v>
      </c>
      <c r="O437">
        <v>3.8208333333333333</v>
      </c>
      <c r="P437">
        <v>0</v>
      </c>
      <c r="Q437">
        <v>0</v>
      </c>
      <c r="R437">
        <v>0.75</v>
      </c>
      <c r="S437">
        <v>0.25</v>
      </c>
      <c r="T437">
        <v>0</v>
      </c>
      <c r="U437">
        <v>0</v>
      </c>
      <c r="V437">
        <v>0</v>
      </c>
      <c r="W437">
        <v>0.75</v>
      </c>
      <c r="X437">
        <v>0</v>
      </c>
      <c r="Y437">
        <v>0</v>
      </c>
      <c r="Z437">
        <v>0.5</v>
      </c>
      <c r="AA437">
        <v>-2.5086317595642935</v>
      </c>
      <c r="AB437">
        <v>-1.505394204441822</v>
      </c>
      <c r="AC437">
        <v>-1.8324387152371617</v>
      </c>
      <c r="AD437">
        <v>-1.3997767770755047</v>
      </c>
      <c r="AE437">
        <v>-2.3019492332709612</v>
      </c>
      <c r="AF437">
        <v>-1.1576754038515964</v>
      </c>
      <c r="AG437">
        <v>-0.49707843478459857</v>
      </c>
      <c r="AH437">
        <v>-3.9005054807722372E-2</v>
      </c>
      <c r="AI437">
        <v>1.4648024288869892</v>
      </c>
    </row>
    <row r="438" spans="1:35" x14ac:dyDescent="0.2">
      <c r="A438">
        <v>37</v>
      </c>
      <c r="B438">
        <v>437</v>
      </c>
      <c r="C438" s="25">
        <v>0</v>
      </c>
      <c r="D438" s="25">
        <v>0</v>
      </c>
      <c r="E438" s="25">
        <v>0</v>
      </c>
      <c r="F438">
        <v>-1.538697054016654</v>
      </c>
      <c r="G438">
        <v>-0.97686117571769771</v>
      </c>
      <c r="H438">
        <v>-0.56183587829895631</v>
      </c>
      <c r="I438" t="s">
        <v>1503</v>
      </c>
      <c r="J438" t="s">
        <v>32</v>
      </c>
      <c r="K438" t="s">
        <v>81</v>
      </c>
      <c r="L438" t="s">
        <v>259</v>
      </c>
      <c r="M438" s="26">
        <v>22.6</v>
      </c>
      <c r="N438" s="27">
        <v>1</v>
      </c>
      <c r="O438">
        <v>2.9666666666666668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-2.5086317595642935</v>
      </c>
      <c r="AB438">
        <v>-1.505394204441822</v>
      </c>
      <c r="AC438">
        <v>-1.7437786847676917</v>
      </c>
      <c r="AD438">
        <v>-1.5144450374124907</v>
      </c>
      <c r="AE438">
        <v>-2.3019492332709612</v>
      </c>
      <c r="AF438">
        <v>-1.1576754038515964</v>
      </c>
      <c r="AG438">
        <v>9.1627317248056724E-3</v>
      </c>
      <c r="AH438">
        <v>-3.9005054807722372E-2</v>
      </c>
      <c r="AI438">
        <v>1.9699660649324946</v>
      </c>
    </row>
    <row r="439" spans="1:35" x14ac:dyDescent="0.2">
      <c r="A439">
        <v>37</v>
      </c>
      <c r="B439">
        <v>438</v>
      </c>
      <c r="C439" s="25">
        <v>0</v>
      </c>
      <c r="D439" s="25">
        <v>617</v>
      </c>
      <c r="E439" s="25">
        <v>0</v>
      </c>
      <c r="F439">
        <v>-1.5584211675651207</v>
      </c>
      <c r="G439">
        <v>-1.0864956322014088</v>
      </c>
      <c r="H439">
        <v>-0.47192553536371196</v>
      </c>
      <c r="I439" t="s">
        <v>602</v>
      </c>
      <c r="J439" t="s">
        <v>227</v>
      </c>
      <c r="K439" t="s">
        <v>55</v>
      </c>
      <c r="L439" t="s">
        <v>258</v>
      </c>
      <c r="M439" s="26">
        <v>22.1</v>
      </c>
      <c r="N439" s="27">
        <v>3</v>
      </c>
      <c r="O439">
        <v>2.0722222222222224</v>
      </c>
      <c r="P439">
        <v>1.3333333333333333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0.4</v>
      </c>
      <c r="W439">
        <v>1.6666666666666667</v>
      </c>
      <c r="X439">
        <v>0</v>
      </c>
      <c r="Y439">
        <v>0</v>
      </c>
      <c r="Z439">
        <v>0.66666666666666663</v>
      </c>
      <c r="AA439">
        <v>-2.292060432525679</v>
      </c>
      <c r="AB439">
        <v>-1.505394204441822</v>
      </c>
      <c r="AC439">
        <v>-2.0984188066455718</v>
      </c>
      <c r="AD439">
        <v>-1.5144450374124907</v>
      </c>
      <c r="AE439">
        <v>-2.3019492332709612</v>
      </c>
      <c r="AF439">
        <v>-1.1576754038515964</v>
      </c>
      <c r="AG439">
        <v>-0.16592706706198584</v>
      </c>
      <c r="AH439">
        <v>-3.9005054807722372E-2</v>
      </c>
      <c r="AI439">
        <v>1.2964145502051538</v>
      </c>
    </row>
    <row r="440" spans="1:35" x14ac:dyDescent="0.2">
      <c r="A440">
        <v>37</v>
      </c>
      <c r="B440">
        <v>440</v>
      </c>
      <c r="C440" s="25">
        <v>0</v>
      </c>
      <c r="D440" s="25">
        <v>607</v>
      </c>
      <c r="E440" s="25">
        <v>0</v>
      </c>
      <c r="F440">
        <v>-1.5640284912936455</v>
      </c>
      <c r="G440">
        <v>-1.0526926976048583</v>
      </c>
      <c r="H440">
        <v>-0.51133579368878723</v>
      </c>
      <c r="I440" t="s">
        <v>591</v>
      </c>
      <c r="J440" t="s">
        <v>1710</v>
      </c>
      <c r="K440" t="s">
        <v>53</v>
      </c>
      <c r="L440" t="s">
        <v>259</v>
      </c>
      <c r="M440" s="26">
        <v>20.6</v>
      </c>
      <c r="N440" s="27">
        <v>2</v>
      </c>
      <c r="O440">
        <v>1.3166666666666669</v>
      </c>
      <c r="P440">
        <v>0</v>
      </c>
      <c r="Q440">
        <v>0</v>
      </c>
      <c r="R440">
        <v>0.5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0.5</v>
      </c>
      <c r="AA440">
        <v>-2.5086317595642935</v>
      </c>
      <c r="AB440">
        <v>-1.505394204441822</v>
      </c>
      <c r="AC440">
        <v>-1.9210987457066317</v>
      </c>
      <c r="AD440">
        <v>-1.5144450374124907</v>
      </c>
      <c r="AE440">
        <v>-2.3019492332709612</v>
      </c>
      <c r="AF440">
        <v>-1.1576754038515964</v>
      </c>
      <c r="AG440">
        <v>9.1627317248056724E-3</v>
      </c>
      <c r="AH440">
        <v>-3.9005054807722372E-2</v>
      </c>
      <c r="AI440">
        <v>1.4648024288869892</v>
      </c>
    </row>
    <row r="441" spans="1:35" x14ac:dyDescent="0.2">
      <c r="A441">
        <v>37</v>
      </c>
      <c r="B441">
        <v>441</v>
      </c>
      <c r="C441" s="25">
        <v>0</v>
      </c>
      <c r="D441" s="25">
        <v>756</v>
      </c>
      <c r="E441" s="25">
        <v>0</v>
      </c>
      <c r="F441">
        <v>-1.5640284912936455</v>
      </c>
      <c r="G441">
        <v>-0.9965634047109132</v>
      </c>
      <c r="H441">
        <v>-0.56746508658273231</v>
      </c>
      <c r="I441" t="s">
        <v>589</v>
      </c>
      <c r="J441" t="s">
        <v>227</v>
      </c>
      <c r="K441" t="s">
        <v>42</v>
      </c>
      <c r="L441" t="s">
        <v>259</v>
      </c>
      <c r="M441" s="26">
        <v>22</v>
      </c>
      <c r="N441" s="27">
        <v>2</v>
      </c>
      <c r="O441">
        <v>1.4000000000000001</v>
      </c>
      <c r="P441">
        <v>0</v>
      </c>
      <c r="Q441">
        <v>0</v>
      </c>
      <c r="R441">
        <v>0.5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-2.5086317595642935</v>
      </c>
      <c r="AB441">
        <v>-1.505394204441822</v>
      </c>
      <c r="AC441">
        <v>-1.9210987457066317</v>
      </c>
      <c r="AD441">
        <v>-1.5144450374124907</v>
      </c>
      <c r="AE441">
        <v>-2.3019492332709612</v>
      </c>
      <c r="AF441">
        <v>-1.1576754038515964</v>
      </c>
      <c r="AG441">
        <v>9.1627317248056724E-3</v>
      </c>
      <c r="AH441">
        <v>-3.9005054807722372E-2</v>
      </c>
      <c r="AI441">
        <v>1.9699660649324946</v>
      </c>
    </row>
    <row r="442" spans="1:35" x14ac:dyDescent="0.2">
      <c r="A442">
        <v>37</v>
      </c>
      <c r="B442">
        <v>439</v>
      </c>
      <c r="C442" s="25">
        <v>0</v>
      </c>
      <c r="D442" s="25">
        <v>594</v>
      </c>
      <c r="E442" s="25">
        <v>0</v>
      </c>
      <c r="F442">
        <v>-1.5640284912936455</v>
      </c>
      <c r="G442">
        <v>-1.0340627503782764</v>
      </c>
      <c r="H442">
        <v>-0.52996574091536908</v>
      </c>
      <c r="I442" t="s">
        <v>590</v>
      </c>
      <c r="J442" t="s">
        <v>227</v>
      </c>
      <c r="K442" t="s">
        <v>42</v>
      </c>
      <c r="L442" t="s">
        <v>259</v>
      </c>
      <c r="M442" s="26">
        <v>22</v>
      </c>
      <c r="N442" s="27">
        <v>2</v>
      </c>
      <c r="O442">
        <v>2.4249999999999998</v>
      </c>
      <c r="P442">
        <v>0</v>
      </c>
      <c r="Q442">
        <v>0</v>
      </c>
      <c r="R442">
        <v>0.5</v>
      </c>
      <c r="S442">
        <v>0</v>
      </c>
      <c r="T442">
        <v>0</v>
      </c>
      <c r="U442">
        <v>0</v>
      </c>
      <c r="V442">
        <v>0</v>
      </c>
      <c r="W442">
        <v>0.5</v>
      </c>
      <c r="X442">
        <v>0</v>
      </c>
      <c r="Y442">
        <v>0</v>
      </c>
      <c r="Z442">
        <v>0</v>
      </c>
      <c r="AA442">
        <v>-2.5086317595642935</v>
      </c>
      <c r="AB442">
        <v>-1.505394204441822</v>
      </c>
      <c r="AC442">
        <v>-1.9210987457066317</v>
      </c>
      <c r="AD442">
        <v>-1.5144450374124907</v>
      </c>
      <c r="AE442">
        <v>-2.3019492332709612</v>
      </c>
      <c r="AF442">
        <v>-1.1576754038515964</v>
      </c>
      <c r="AG442">
        <v>-0.32833137928146383</v>
      </c>
      <c r="AH442">
        <v>-3.9005054807722372E-2</v>
      </c>
      <c r="AI442">
        <v>1.9699660649324946</v>
      </c>
    </row>
    <row r="443" spans="1:35" x14ac:dyDescent="0.2">
      <c r="A443">
        <v>37</v>
      </c>
      <c r="B443">
        <v>442</v>
      </c>
      <c r="C443" s="25">
        <v>0</v>
      </c>
      <c r="D443" s="25">
        <v>686</v>
      </c>
      <c r="E443" s="25">
        <v>0</v>
      </c>
      <c r="F443">
        <v>-1.5729787485224962</v>
      </c>
      <c r="G443">
        <v>-1.0690887080032438</v>
      </c>
      <c r="H443">
        <v>-0.50389004051925235</v>
      </c>
      <c r="I443" t="s">
        <v>592</v>
      </c>
      <c r="J443" t="s">
        <v>1711</v>
      </c>
      <c r="K443" t="s">
        <v>81</v>
      </c>
      <c r="L443" t="s">
        <v>258</v>
      </c>
      <c r="M443" s="26">
        <v>25.2</v>
      </c>
      <c r="N443" s="27">
        <v>4</v>
      </c>
      <c r="O443">
        <v>2.0958333333333332</v>
      </c>
      <c r="P443">
        <v>0</v>
      </c>
      <c r="Q443">
        <v>0</v>
      </c>
      <c r="R443">
        <v>0</v>
      </c>
      <c r="S443">
        <v>0.25</v>
      </c>
      <c r="T443">
        <v>0</v>
      </c>
      <c r="U443">
        <v>0</v>
      </c>
      <c r="V443">
        <v>0</v>
      </c>
      <c r="W443">
        <v>0.5</v>
      </c>
      <c r="X443">
        <v>0</v>
      </c>
      <c r="Y443">
        <v>0</v>
      </c>
      <c r="Z443">
        <v>0.25</v>
      </c>
      <c r="AA443">
        <v>-2.5086317595642935</v>
      </c>
      <c r="AB443">
        <v>-1.505394204441822</v>
      </c>
      <c r="AC443">
        <v>-2.0984188066455718</v>
      </c>
      <c r="AD443">
        <v>-1.3997767770755047</v>
      </c>
      <c r="AE443">
        <v>-2.3019492332709612</v>
      </c>
      <c r="AF443">
        <v>-1.1576754038515964</v>
      </c>
      <c r="AG443">
        <v>-0.32833137928146383</v>
      </c>
      <c r="AH443">
        <v>-3.9005054807722372E-2</v>
      </c>
      <c r="AI443">
        <v>1.7173842469097418</v>
      </c>
    </row>
    <row r="444" spans="1:35" x14ac:dyDescent="0.2">
      <c r="A444">
        <v>37</v>
      </c>
      <c r="B444">
        <v>443</v>
      </c>
      <c r="C444" s="25">
        <v>0</v>
      </c>
      <c r="D444" s="25">
        <v>264</v>
      </c>
      <c r="E444" s="25">
        <v>0</v>
      </c>
      <c r="F444">
        <v>-1.5865000150439552</v>
      </c>
      <c r="G444">
        <v>-1.0789237124620799</v>
      </c>
      <c r="H444">
        <v>-0.50757630258187536</v>
      </c>
      <c r="I444" t="s">
        <v>581</v>
      </c>
      <c r="J444" t="s">
        <v>32</v>
      </c>
      <c r="K444" t="s">
        <v>113</v>
      </c>
      <c r="L444" t="s">
        <v>258</v>
      </c>
      <c r="M444" s="26">
        <v>21</v>
      </c>
      <c r="N444" s="27">
        <v>12</v>
      </c>
      <c r="O444">
        <v>5.3152777777777791</v>
      </c>
      <c r="P444">
        <v>1.8333333333333333</v>
      </c>
      <c r="Q444">
        <v>8.3333333333333329E-2</v>
      </c>
      <c r="R444">
        <v>0.91666666666666663</v>
      </c>
      <c r="S444">
        <v>0.33333333333333331</v>
      </c>
      <c r="T444">
        <v>0</v>
      </c>
      <c r="U444">
        <v>8.3333333333333329E-2</v>
      </c>
      <c r="V444">
        <v>0.37037037037037035</v>
      </c>
      <c r="W444">
        <v>2.25</v>
      </c>
      <c r="X444">
        <v>0.14285714285714285</v>
      </c>
      <c r="Y444">
        <v>0.58333333333333337</v>
      </c>
      <c r="Z444">
        <v>0.25</v>
      </c>
      <c r="AA444">
        <v>-2.2108461848861989</v>
      </c>
      <c r="AB444">
        <v>-1.425248167634094</v>
      </c>
      <c r="AC444">
        <v>-1.7733320282575149</v>
      </c>
      <c r="AD444">
        <v>-1.3615540236298427</v>
      </c>
      <c r="AE444">
        <v>-2.3019492332709612</v>
      </c>
      <c r="AF444">
        <v>-1.0260514474127007</v>
      </c>
      <c r="AG444">
        <v>-0.3221975537607733</v>
      </c>
      <c r="AH444">
        <v>-1.0065190202163725</v>
      </c>
      <c r="AI444">
        <v>1.7173842469097418</v>
      </c>
    </row>
    <row r="445" spans="1:35" x14ac:dyDescent="0.2">
      <c r="A445">
        <v>37</v>
      </c>
      <c r="B445">
        <v>444</v>
      </c>
      <c r="C445" s="25">
        <v>0</v>
      </c>
      <c r="D445" s="25">
        <v>694</v>
      </c>
      <c r="E445" s="25">
        <v>0</v>
      </c>
      <c r="F445">
        <v>-1.5893599285706372</v>
      </c>
      <c r="G445">
        <v>-1.0912643250388556</v>
      </c>
      <c r="H445">
        <v>-0.49809560353178162</v>
      </c>
      <c r="I445" t="s">
        <v>594</v>
      </c>
      <c r="J445" t="s">
        <v>32</v>
      </c>
      <c r="K445" t="s">
        <v>69</v>
      </c>
      <c r="L445" t="s">
        <v>258</v>
      </c>
      <c r="M445" s="26">
        <v>22.2</v>
      </c>
      <c r="N445" s="27">
        <v>1</v>
      </c>
      <c r="O445">
        <v>1.9833333333333334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-2.5086317595642935</v>
      </c>
      <c r="AB445">
        <v>-1.505394204441822</v>
      </c>
      <c r="AC445">
        <v>-2.0984188066455718</v>
      </c>
      <c r="AD445">
        <v>-1.5144450374124907</v>
      </c>
      <c r="AE445">
        <v>-2.3019492332709612</v>
      </c>
      <c r="AF445">
        <v>-1.1576754038515964</v>
      </c>
      <c r="AG445">
        <v>-0.6658254902877333</v>
      </c>
      <c r="AH445">
        <v>-3.9005054807722372E-2</v>
      </c>
      <c r="AI445">
        <v>1.9699660649324946</v>
      </c>
    </row>
    <row r="446" spans="1:35" x14ac:dyDescent="0.2">
      <c r="A446">
        <v>38</v>
      </c>
      <c r="B446">
        <v>445</v>
      </c>
      <c r="C446" s="25">
        <v>0</v>
      </c>
      <c r="D446" s="25">
        <v>736</v>
      </c>
      <c r="E446" s="25">
        <v>0</v>
      </c>
      <c r="F446">
        <v>-1.5893599285706372</v>
      </c>
      <c r="G446">
        <v>-1.0912643250388556</v>
      </c>
      <c r="H446">
        <v>-0.49809560353178162</v>
      </c>
      <c r="I446" t="s">
        <v>1400</v>
      </c>
      <c r="J446" t="s">
        <v>227</v>
      </c>
      <c r="K446" t="s">
        <v>55</v>
      </c>
      <c r="L446" t="s">
        <v>259</v>
      </c>
      <c r="M446" s="26">
        <v>18.899999999999999</v>
      </c>
      <c r="N446" s="27">
        <v>1</v>
      </c>
      <c r="O446">
        <v>2.2333333333333334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-2.5086317595642935</v>
      </c>
      <c r="AB446">
        <v>-1.505394204441822</v>
      </c>
      <c r="AC446">
        <v>-2.0984188066455718</v>
      </c>
      <c r="AD446">
        <v>-1.5144450374124907</v>
      </c>
      <c r="AE446">
        <v>-2.3019492332709612</v>
      </c>
      <c r="AF446">
        <v>-1.1576754038515964</v>
      </c>
      <c r="AG446">
        <v>-0.6658254902877333</v>
      </c>
      <c r="AH446">
        <v>-3.9005054807722372E-2</v>
      </c>
      <c r="AI446">
        <v>1.9699660649324946</v>
      </c>
    </row>
    <row r="447" spans="1:35" x14ac:dyDescent="0.2">
      <c r="A447">
        <v>38</v>
      </c>
      <c r="B447">
        <v>446</v>
      </c>
      <c r="C447" s="25">
        <v>0</v>
      </c>
      <c r="D447" s="25">
        <v>652</v>
      </c>
      <c r="E447" s="25">
        <v>0</v>
      </c>
      <c r="F447">
        <v>-1.5893599285706372</v>
      </c>
      <c r="G447">
        <v>-1.0912643250388556</v>
      </c>
      <c r="H447">
        <v>-0.49809560353178162</v>
      </c>
      <c r="I447" t="s">
        <v>1418</v>
      </c>
      <c r="J447" t="s">
        <v>227</v>
      </c>
      <c r="K447" t="s">
        <v>113</v>
      </c>
      <c r="L447" t="s">
        <v>259</v>
      </c>
      <c r="M447" s="26">
        <v>20</v>
      </c>
      <c r="N447" s="27">
        <v>1</v>
      </c>
      <c r="O447">
        <v>2.3166666666666664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-2.5086317595642935</v>
      </c>
      <c r="AB447">
        <v>-1.505394204441822</v>
      </c>
      <c r="AC447">
        <v>-2.0984188066455718</v>
      </c>
      <c r="AD447">
        <v>-1.5144450374124907</v>
      </c>
      <c r="AE447">
        <v>-2.3019492332709612</v>
      </c>
      <c r="AF447">
        <v>-1.1576754038515964</v>
      </c>
      <c r="AG447">
        <v>-0.6658254902877333</v>
      </c>
      <c r="AH447">
        <v>-3.9005054807722372E-2</v>
      </c>
      <c r="AI447">
        <v>1.9699660649324946</v>
      </c>
    </row>
    <row r="448" spans="1:35" x14ac:dyDescent="0.2">
      <c r="A448">
        <v>38</v>
      </c>
      <c r="B448">
        <v>447</v>
      </c>
      <c r="C448" s="25">
        <v>0</v>
      </c>
      <c r="D448" s="25">
        <v>422</v>
      </c>
      <c r="E448" s="25">
        <v>0</v>
      </c>
      <c r="F448">
        <v>-1.5893599285706372</v>
      </c>
      <c r="G448">
        <v>-1.0162656337041289</v>
      </c>
      <c r="H448">
        <v>-0.57309429486650831</v>
      </c>
      <c r="I448" t="s">
        <v>1016</v>
      </c>
      <c r="J448" t="s">
        <v>32</v>
      </c>
      <c r="K448" t="s">
        <v>47</v>
      </c>
      <c r="L448" t="s">
        <v>259</v>
      </c>
      <c r="M448" s="26">
        <v>22.9</v>
      </c>
      <c r="N448" s="27">
        <v>1</v>
      </c>
      <c r="O448">
        <v>3.3333333333333335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-2.5086317595642935</v>
      </c>
      <c r="AB448">
        <v>-1.505394204441822</v>
      </c>
      <c r="AC448">
        <v>-2.0984188066455718</v>
      </c>
      <c r="AD448">
        <v>-1.5144450374124907</v>
      </c>
      <c r="AE448">
        <v>-2.3019492332709612</v>
      </c>
      <c r="AF448">
        <v>-1.1576754038515964</v>
      </c>
      <c r="AG448">
        <v>9.1627317248056724E-3</v>
      </c>
      <c r="AH448">
        <v>-3.9005054807722372E-2</v>
      </c>
      <c r="AI448">
        <v>1.9699660649324946</v>
      </c>
    </row>
    <row r="449" spans="1:35" x14ac:dyDescent="0.2">
      <c r="A449">
        <v>38</v>
      </c>
      <c r="B449">
        <v>448</v>
      </c>
      <c r="C449" s="25">
        <v>0</v>
      </c>
      <c r="D449" s="25">
        <v>587</v>
      </c>
      <c r="E449" s="25">
        <v>0</v>
      </c>
      <c r="F449">
        <v>-1.5893599285706372</v>
      </c>
      <c r="G449">
        <v>-1.0723949265980741</v>
      </c>
      <c r="H449">
        <v>-0.51696500197256312</v>
      </c>
      <c r="I449" t="s">
        <v>600</v>
      </c>
      <c r="J449" t="s">
        <v>32</v>
      </c>
      <c r="K449" t="s">
        <v>81</v>
      </c>
      <c r="L449" t="s">
        <v>258</v>
      </c>
      <c r="M449" s="26">
        <v>22.3</v>
      </c>
      <c r="N449" s="27">
        <v>2</v>
      </c>
      <c r="O449">
        <v>2.2416666666666667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0.5</v>
      </c>
      <c r="AA449">
        <v>-2.5086317595642935</v>
      </c>
      <c r="AB449">
        <v>-1.505394204441822</v>
      </c>
      <c r="AC449">
        <v>-2.0984188066455718</v>
      </c>
      <c r="AD449">
        <v>-1.5144450374124907</v>
      </c>
      <c r="AE449">
        <v>-2.3019492332709612</v>
      </c>
      <c r="AF449">
        <v>-1.1576754038515964</v>
      </c>
      <c r="AG449">
        <v>9.1627317248056724E-3</v>
      </c>
      <c r="AH449">
        <v>-3.9005054807722372E-2</v>
      </c>
      <c r="AI449">
        <v>1.4648024288869892</v>
      </c>
    </row>
    <row r="450" spans="1:35" x14ac:dyDescent="0.2">
      <c r="A450">
        <v>38</v>
      </c>
      <c r="B450">
        <v>449</v>
      </c>
      <c r="C450" s="25">
        <v>0</v>
      </c>
      <c r="D450" s="25">
        <v>572</v>
      </c>
      <c r="E450" s="25">
        <v>0</v>
      </c>
      <c r="F450">
        <v>-1.5893599285706372</v>
      </c>
      <c r="G450">
        <v>-1.0162656337041289</v>
      </c>
      <c r="H450">
        <v>-0.57309429486650831</v>
      </c>
      <c r="I450" t="s">
        <v>598</v>
      </c>
      <c r="J450" t="s">
        <v>1712</v>
      </c>
      <c r="K450" t="s">
        <v>49</v>
      </c>
      <c r="L450" t="s">
        <v>258</v>
      </c>
      <c r="M450" s="26">
        <v>20.100000000000001</v>
      </c>
      <c r="N450" s="27">
        <v>1</v>
      </c>
      <c r="O450">
        <v>0.23333333333333334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-2.5086317595642935</v>
      </c>
      <c r="AB450">
        <v>-1.505394204441822</v>
      </c>
      <c r="AC450">
        <v>-2.0984188066455718</v>
      </c>
      <c r="AD450">
        <v>-1.5144450374124907</v>
      </c>
      <c r="AE450">
        <v>-2.3019492332709612</v>
      </c>
      <c r="AF450">
        <v>-1.1576754038515964</v>
      </c>
      <c r="AG450">
        <v>9.1627317248056724E-3</v>
      </c>
      <c r="AH450">
        <v>-3.9005054807722372E-2</v>
      </c>
      <c r="AI450">
        <v>1.9699660649324946</v>
      </c>
    </row>
    <row r="451" spans="1:35" x14ac:dyDescent="0.2">
      <c r="A451">
        <v>38</v>
      </c>
      <c r="B451">
        <v>450</v>
      </c>
      <c r="C451" s="25">
        <v>0</v>
      </c>
      <c r="D451" s="25">
        <v>593</v>
      </c>
      <c r="E451" s="25">
        <v>0</v>
      </c>
      <c r="F451">
        <v>-1.5893599285706372</v>
      </c>
      <c r="G451">
        <v>-1.0162656337041289</v>
      </c>
      <c r="H451">
        <v>-0.57309429486650831</v>
      </c>
      <c r="I451" t="s">
        <v>601</v>
      </c>
      <c r="J451" t="s">
        <v>227</v>
      </c>
      <c r="K451" t="s">
        <v>152</v>
      </c>
      <c r="L451" t="s">
        <v>258</v>
      </c>
      <c r="M451" s="26">
        <v>23.7</v>
      </c>
      <c r="N451" s="27">
        <v>1</v>
      </c>
      <c r="O451">
        <v>6.7833333333333332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-2.5086317595642935</v>
      </c>
      <c r="AB451">
        <v>-1.505394204441822</v>
      </c>
      <c r="AC451">
        <v>-2.0984188066455718</v>
      </c>
      <c r="AD451">
        <v>-1.5144450374124907</v>
      </c>
      <c r="AE451">
        <v>-2.3019492332709612</v>
      </c>
      <c r="AF451">
        <v>-1.1576754038515964</v>
      </c>
      <c r="AG451">
        <v>9.1627317248056724E-3</v>
      </c>
      <c r="AH451">
        <v>-3.9005054807722372E-2</v>
      </c>
      <c r="AI451">
        <v>1.9699660649324946</v>
      </c>
    </row>
    <row r="452" spans="1:35" x14ac:dyDescent="0.2">
      <c r="A452">
        <v>38</v>
      </c>
      <c r="B452">
        <v>451</v>
      </c>
      <c r="C452" s="25">
        <v>0</v>
      </c>
      <c r="D452" s="25">
        <v>534</v>
      </c>
      <c r="E452" s="25">
        <v>0</v>
      </c>
      <c r="F452">
        <v>-1.5893599285706372</v>
      </c>
      <c r="G452">
        <v>-1.0162656337041289</v>
      </c>
      <c r="H452">
        <v>-0.57309429486650831</v>
      </c>
      <c r="I452" t="s">
        <v>595</v>
      </c>
      <c r="J452" t="s">
        <v>227</v>
      </c>
      <c r="K452" t="s">
        <v>86</v>
      </c>
      <c r="L452" t="s">
        <v>259</v>
      </c>
      <c r="M452" s="26">
        <v>22.6</v>
      </c>
      <c r="N452" s="27">
        <v>1</v>
      </c>
      <c r="O452">
        <v>1.9666666666666668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-2.5086317595642935</v>
      </c>
      <c r="AB452">
        <v>-1.505394204441822</v>
      </c>
      <c r="AC452">
        <v>-2.0984188066455718</v>
      </c>
      <c r="AD452">
        <v>-1.5144450374124907</v>
      </c>
      <c r="AE452">
        <v>-2.3019492332709612</v>
      </c>
      <c r="AF452">
        <v>-1.1576754038515964</v>
      </c>
      <c r="AG452">
        <v>9.1627317248056724E-3</v>
      </c>
      <c r="AH452">
        <v>-3.9005054807722372E-2</v>
      </c>
      <c r="AI452">
        <v>1.9699660649324946</v>
      </c>
    </row>
    <row r="453" spans="1:35" x14ac:dyDescent="0.2">
      <c r="A453">
        <v>38</v>
      </c>
      <c r="B453">
        <v>452</v>
      </c>
      <c r="C453" s="25">
        <v>0</v>
      </c>
      <c r="D453" s="25">
        <v>354</v>
      </c>
      <c r="E453" s="25">
        <v>0</v>
      </c>
      <c r="F453">
        <v>-1.6325918000544415</v>
      </c>
      <c r="G453">
        <v>-1.1538312958876353</v>
      </c>
      <c r="H453">
        <v>-0.47876050416680616</v>
      </c>
      <c r="I453" t="s">
        <v>603</v>
      </c>
      <c r="J453" t="s">
        <v>154</v>
      </c>
      <c r="K453" t="s">
        <v>66</v>
      </c>
      <c r="L453" t="s">
        <v>45</v>
      </c>
      <c r="M453" s="26">
        <v>28.9</v>
      </c>
      <c r="N453" s="27">
        <v>1</v>
      </c>
      <c r="O453">
        <v>8.2833333333333332</v>
      </c>
      <c r="P453">
        <v>3</v>
      </c>
      <c r="Q453">
        <v>0</v>
      </c>
      <c r="R453">
        <v>3</v>
      </c>
      <c r="S453">
        <v>0</v>
      </c>
      <c r="T453">
        <v>2</v>
      </c>
      <c r="U453">
        <v>2</v>
      </c>
      <c r="V453">
        <v>0.5</v>
      </c>
      <c r="W453">
        <v>2</v>
      </c>
      <c r="X453">
        <v>0.16666666666666666</v>
      </c>
      <c r="Y453">
        <v>6</v>
      </c>
      <c r="Z453">
        <v>1</v>
      </c>
      <c r="AA453">
        <v>-2.0213462737274113</v>
      </c>
      <c r="AB453">
        <v>-1.505394204441822</v>
      </c>
      <c r="AC453">
        <v>-1.0344984410119313</v>
      </c>
      <c r="AD453">
        <v>-1.5144450374124907</v>
      </c>
      <c r="AE453">
        <v>2.2743154668528214</v>
      </c>
      <c r="AF453">
        <v>2.0012995506818996</v>
      </c>
      <c r="AG453">
        <v>8.4022144550888078E-2</v>
      </c>
      <c r="AH453">
        <v>-9.6280736613221549</v>
      </c>
      <c r="AI453">
        <v>0.95963879284148357</v>
      </c>
    </row>
    <row r="454" spans="1:35" x14ac:dyDescent="0.2">
      <c r="A454">
        <v>38</v>
      </c>
      <c r="B454">
        <v>454</v>
      </c>
      <c r="C454" s="25">
        <v>0</v>
      </c>
      <c r="D454" s="25">
        <v>461</v>
      </c>
      <c r="E454" s="25">
        <v>0</v>
      </c>
      <c r="F454">
        <v>-1.6852345141190652</v>
      </c>
      <c r="G454">
        <v>-1.0908347557973508</v>
      </c>
      <c r="H454">
        <v>-0.59439975832171443</v>
      </c>
      <c r="I454" t="s">
        <v>604</v>
      </c>
      <c r="J454" t="s">
        <v>1713</v>
      </c>
      <c r="K454" t="s">
        <v>55</v>
      </c>
      <c r="L454" t="s">
        <v>258</v>
      </c>
      <c r="M454" s="26">
        <v>23.6</v>
      </c>
      <c r="N454" s="27">
        <v>2</v>
      </c>
      <c r="O454">
        <v>2.8083333333333336</v>
      </c>
      <c r="P454">
        <v>0.5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0.5</v>
      </c>
      <c r="Y454">
        <v>1</v>
      </c>
      <c r="Z454">
        <v>0</v>
      </c>
      <c r="AA454">
        <v>-2.4274175119248134</v>
      </c>
      <c r="AB454">
        <v>-1.505394204441822</v>
      </c>
      <c r="AC454">
        <v>-2.0984188066455718</v>
      </c>
      <c r="AD454">
        <v>-1.5144450374124907</v>
      </c>
      <c r="AE454">
        <v>-2.3019492332709612</v>
      </c>
      <c r="AF454">
        <v>-1.1576754038515964</v>
      </c>
      <c r="AG454">
        <v>9.1627317248056724E-3</v>
      </c>
      <c r="AH454">
        <v>-0.79134140128620201</v>
      </c>
      <c r="AI454">
        <v>1.9699660649324946</v>
      </c>
    </row>
    <row r="455" spans="1:35" x14ac:dyDescent="0.2">
      <c r="A455">
        <v>38</v>
      </c>
      <c r="B455">
        <v>453</v>
      </c>
      <c r="C455" s="25">
        <v>0</v>
      </c>
      <c r="D455" s="25">
        <v>0</v>
      </c>
      <c r="E455" s="25">
        <v>0</v>
      </c>
      <c r="F455">
        <v>-1.6852345141190652</v>
      </c>
      <c r="G455">
        <v>-1.1658334471320773</v>
      </c>
      <c r="H455">
        <v>-0.51940106698698796</v>
      </c>
      <c r="I455" t="s">
        <v>1022</v>
      </c>
      <c r="J455" t="s">
        <v>32</v>
      </c>
      <c r="K455" t="s">
        <v>47</v>
      </c>
      <c r="L455" t="s">
        <v>258</v>
      </c>
      <c r="M455" s="26">
        <v>24.6</v>
      </c>
      <c r="N455" s="27">
        <v>2</v>
      </c>
      <c r="O455">
        <v>3.0166666666666666</v>
      </c>
      <c r="P455">
        <v>0.5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0.5</v>
      </c>
      <c r="Y455">
        <v>1</v>
      </c>
      <c r="Z455">
        <v>0</v>
      </c>
      <c r="AA455">
        <v>-2.4274175119248134</v>
      </c>
      <c r="AB455">
        <v>-1.505394204441822</v>
      </c>
      <c r="AC455">
        <v>-2.0984188066455718</v>
      </c>
      <c r="AD455">
        <v>-1.5144450374124907</v>
      </c>
      <c r="AE455">
        <v>-2.3019492332709612</v>
      </c>
      <c r="AF455">
        <v>-1.1576754038515964</v>
      </c>
      <c r="AG455">
        <v>-0.6658254902877333</v>
      </c>
      <c r="AH455">
        <v>-0.79134140128620201</v>
      </c>
      <c r="AI455">
        <v>1.9699660649324946</v>
      </c>
    </row>
    <row r="456" spans="1:35" x14ac:dyDescent="0.2">
      <c r="A456">
        <v>38</v>
      </c>
      <c r="B456">
        <v>455</v>
      </c>
      <c r="C456" s="25">
        <v>124.8</v>
      </c>
      <c r="D456" s="25">
        <v>358</v>
      </c>
      <c r="E456" s="25">
        <v>0</v>
      </c>
      <c r="F456">
        <v>-1.6914462582962744</v>
      </c>
      <c r="G456">
        <v>-1.1101372033380905</v>
      </c>
      <c r="H456">
        <v>-0.58130905495818386</v>
      </c>
      <c r="I456" t="s">
        <v>605</v>
      </c>
      <c r="J456" t="s">
        <v>227</v>
      </c>
      <c r="K456" t="s">
        <v>57</v>
      </c>
      <c r="L456" t="s">
        <v>259</v>
      </c>
      <c r="M456" s="26">
        <v>23.9</v>
      </c>
      <c r="N456" s="27">
        <v>2</v>
      </c>
      <c r="O456">
        <v>2.4166666666666665</v>
      </c>
      <c r="P456">
        <v>1</v>
      </c>
      <c r="Q456">
        <v>0</v>
      </c>
      <c r="R456">
        <v>0</v>
      </c>
      <c r="S456">
        <v>0</v>
      </c>
      <c r="T456">
        <v>0.5</v>
      </c>
      <c r="U456">
        <v>0</v>
      </c>
      <c r="V456">
        <v>1</v>
      </c>
      <c r="W456">
        <v>0.5</v>
      </c>
      <c r="X456">
        <v>0</v>
      </c>
      <c r="Y456">
        <v>1</v>
      </c>
      <c r="Z456">
        <v>0.5</v>
      </c>
      <c r="AA456">
        <v>-2.3462032642853328</v>
      </c>
      <c r="AB456">
        <v>-1.505394204441822</v>
      </c>
      <c r="AC456">
        <v>-2.0984188066455718</v>
      </c>
      <c r="AD456">
        <v>-1.5144450374124907</v>
      </c>
      <c r="AE456">
        <v>-1.1578830582400157</v>
      </c>
      <c r="AF456">
        <v>-1.1576754038515964</v>
      </c>
      <c r="AG456">
        <v>0.38408654914411644</v>
      </c>
      <c r="AH456">
        <v>-2.0601040331970908</v>
      </c>
      <c r="AI456">
        <v>1.4648024288869892</v>
      </c>
    </row>
  </sheetData>
  <autoFilter ref="A1:AI442" xr:uid="{00000000-0009-0000-0000-000005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456"/>
  <sheetViews>
    <sheetView workbookViewId="0">
      <selection activeCell="A2" sqref="A2:AI456"/>
    </sheetView>
  </sheetViews>
  <sheetFormatPr baseColWidth="10" defaultColWidth="8.83203125" defaultRowHeight="15" x14ac:dyDescent="0.2"/>
  <cols>
    <col min="1" max="1" width="6.83203125" bestFit="1" customWidth="1"/>
    <col min="2" max="2" width="5.5" bestFit="1" customWidth="1"/>
    <col min="3" max="3" width="7.1640625" bestFit="1" customWidth="1"/>
    <col min="4" max="4" width="8.6640625" bestFit="1" customWidth="1"/>
    <col min="5" max="5" width="4.5" bestFit="1" customWidth="1"/>
    <col min="6" max="6" width="6.33203125" bestFit="1" customWidth="1"/>
    <col min="7" max="7" width="6.5" bestFit="1" customWidth="1"/>
    <col min="8" max="8" width="6.1640625" bestFit="1" customWidth="1"/>
    <col min="9" max="9" width="21.1640625" bestFit="1" customWidth="1"/>
    <col min="10" max="10" width="6" customWidth="1"/>
    <col min="11" max="11" width="5.6640625" bestFit="1" customWidth="1"/>
    <col min="12" max="12" width="4.33203125" bestFit="1" customWidth="1"/>
    <col min="13" max="13" width="4.5" bestFit="1" customWidth="1"/>
    <col min="14" max="14" width="3" bestFit="1" customWidth="1"/>
    <col min="15" max="16" width="5.5" bestFit="1" customWidth="1"/>
    <col min="17" max="17" width="4.5" bestFit="1" customWidth="1"/>
    <col min="18" max="19" width="5.5" bestFit="1" customWidth="1"/>
    <col min="20" max="22" width="4.5" bestFit="1" customWidth="1"/>
    <col min="23" max="23" width="5.5" bestFit="1" customWidth="1"/>
    <col min="24" max="24" width="4.5" bestFit="1" customWidth="1"/>
    <col min="25" max="25" width="5.5" bestFit="1" customWidth="1"/>
    <col min="26" max="26" width="4.5" bestFit="1" customWidth="1"/>
    <col min="27" max="32" width="5.1640625" bestFit="1" customWidth="1"/>
    <col min="33" max="33" width="5.6640625" bestFit="1" customWidth="1"/>
    <col min="34" max="35" width="5.1640625" bestFit="1" customWidth="1"/>
  </cols>
  <sheetData>
    <row r="1" spans="1:35" x14ac:dyDescent="0.2">
      <c r="A1" s="4" t="s">
        <v>0</v>
      </c>
      <c r="B1" s="4" t="s">
        <v>1</v>
      </c>
      <c r="C1" s="4" t="s">
        <v>254</v>
      </c>
      <c r="D1" s="4" t="s">
        <v>255</v>
      </c>
      <c r="E1" s="4" t="s">
        <v>256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257</v>
      </c>
      <c r="N1" s="4" t="s">
        <v>9</v>
      </c>
      <c r="O1" s="4" t="s">
        <v>10</v>
      </c>
      <c r="P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  <c r="AD1" s="4" t="s">
        <v>25</v>
      </c>
      <c r="AE1" s="4" t="s">
        <v>26</v>
      </c>
      <c r="AF1" s="4" t="s">
        <v>27</v>
      </c>
      <c r="AG1" s="4" t="s">
        <v>28</v>
      </c>
      <c r="AH1" s="4" t="s">
        <v>29</v>
      </c>
      <c r="AI1" s="4" t="s">
        <v>30</v>
      </c>
    </row>
    <row r="2" spans="1:35" x14ac:dyDescent="0.2">
      <c r="A2">
        <v>1</v>
      </c>
      <c r="B2">
        <v>1</v>
      </c>
      <c r="C2" s="25">
        <v>3.4</v>
      </c>
      <c r="D2" s="25">
        <v>4</v>
      </c>
      <c r="E2" s="25">
        <v>100</v>
      </c>
      <c r="F2">
        <v>1.7390399416824616</v>
      </c>
      <c r="G2">
        <v>1.0234723641997183</v>
      </c>
      <c r="H2">
        <v>0.71556757748274324</v>
      </c>
      <c r="I2" t="s">
        <v>31</v>
      </c>
      <c r="J2" t="s">
        <v>32</v>
      </c>
      <c r="K2" t="s">
        <v>33</v>
      </c>
      <c r="L2" t="s">
        <v>258</v>
      </c>
      <c r="M2" s="26">
        <v>30.3</v>
      </c>
      <c r="N2" s="27">
        <v>10</v>
      </c>
      <c r="O2">
        <v>38.673333333333332</v>
      </c>
      <c r="P2">
        <v>38.700000000000003</v>
      </c>
      <c r="Q2">
        <v>5.6</v>
      </c>
      <c r="R2">
        <v>6.9</v>
      </c>
      <c r="S2">
        <v>7.6</v>
      </c>
      <c r="T2">
        <v>1.9</v>
      </c>
      <c r="U2">
        <v>0.3</v>
      </c>
      <c r="V2">
        <v>0.47107438016528924</v>
      </c>
      <c r="W2">
        <v>24.2</v>
      </c>
      <c r="X2">
        <v>0.82399999999999995</v>
      </c>
      <c r="Y2">
        <v>12.5</v>
      </c>
      <c r="Z2">
        <v>4.8</v>
      </c>
      <c r="AA2">
        <v>3.7773510077314887</v>
      </c>
      <c r="AB2">
        <v>3.8804194690375122</v>
      </c>
      <c r="AC2">
        <v>0.3485980343118017</v>
      </c>
      <c r="AD2">
        <v>1.9714700768318831</v>
      </c>
      <c r="AE2">
        <v>2.045502231846632</v>
      </c>
      <c r="AF2">
        <v>-0.68382916067157207</v>
      </c>
      <c r="AG2">
        <v>-8.242347287540816E-2</v>
      </c>
      <c r="AH2">
        <v>0.83376793268948457</v>
      </c>
      <c r="AI2">
        <v>-2.8796048411043582</v>
      </c>
    </row>
    <row r="3" spans="1:35" x14ac:dyDescent="0.2">
      <c r="A3">
        <v>1</v>
      </c>
      <c r="B3">
        <v>2</v>
      </c>
      <c r="C3" s="25">
        <v>18.3</v>
      </c>
      <c r="D3" s="25">
        <v>20</v>
      </c>
      <c r="E3" s="25">
        <v>100</v>
      </c>
      <c r="F3">
        <v>1.4158431412674648</v>
      </c>
      <c r="G3">
        <v>0.89039747622439469</v>
      </c>
      <c r="H3">
        <v>0.52544566504307011</v>
      </c>
      <c r="I3" t="s">
        <v>38</v>
      </c>
      <c r="J3" t="s">
        <v>32</v>
      </c>
      <c r="K3" t="s">
        <v>39</v>
      </c>
      <c r="L3" t="s">
        <v>258</v>
      </c>
      <c r="M3" s="26">
        <v>20.7</v>
      </c>
      <c r="N3" s="27">
        <v>10</v>
      </c>
      <c r="O3">
        <v>32.701666666666668</v>
      </c>
      <c r="P3">
        <v>32.5</v>
      </c>
      <c r="Q3">
        <v>3.2</v>
      </c>
      <c r="R3">
        <v>10.1</v>
      </c>
      <c r="S3">
        <v>9.8000000000000007</v>
      </c>
      <c r="T3">
        <v>1.5</v>
      </c>
      <c r="U3">
        <v>0.2</v>
      </c>
      <c r="V3">
        <v>0.5</v>
      </c>
      <c r="W3">
        <v>20.6</v>
      </c>
      <c r="X3">
        <v>0.82857142857142863</v>
      </c>
      <c r="Y3">
        <v>10.5</v>
      </c>
      <c r="Z3">
        <v>4.5999999999999996</v>
      </c>
      <c r="AA3">
        <v>2.7702943370019315</v>
      </c>
      <c r="AB3">
        <v>1.5722136089749408</v>
      </c>
      <c r="AC3">
        <v>1.4834464243210181</v>
      </c>
      <c r="AD3">
        <v>2.9805507677973604</v>
      </c>
      <c r="AE3">
        <v>1.1302492918218756</v>
      </c>
      <c r="AF3">
        <v>-0.84177790839824673</v>
      </c>
      <c r="AG3">
        <v>0.78021468383345438</v>
      </c>
      <c r="AH3">
        <v>0.81592546735337357</v>
      </c>
      <c r="AI3">
        <v>-2.6775393866861559</v>
      </c>
    </row>
    <row r="4" spans="1:35" x14ac:dyDescent="0.2">
      <c r="A4">
        <v>1</v>
      </c>
      <c r="B4">
        <v>3</v>
      </c>
      <c r="C4" s="25">
        <v>1.6</v>
      </c>
      <c r="D4" s="25">
        <v>1</v>
      </c>
      <c r="E4" s="25">
        <v>100</v>
      </c>
      <c r="F4">
        <v>1.3241609605890012</v>
      </c>
      <c r="G4">
        <v>1.0260772706304684</v>
      </c>
      <c r="H4">
        <v>0.29808368995853285</v>
      </c>
      <c r="I4" t="s">
        <v>41</v>
      </c>
      <c r="J4" t="s">
        <v>32</v>
      </c>
      <c r="K4" t="s">
        <v>42</v>
      </c>
      <c r="L4" t="s">
        <v>259</v>
      </c>
      <c r="M4" s="26">
        <v>26.7</v>
      </c>
      <c r="N4" s="27">
        <v>10</v>
      </c>
      <c r="O4">
        <v>35.070000000000007</v>
      </c>
      <c r="P4">
        <v>25.7</v>
      </c>
      <c r="Q4">
        <v>1.5</v>
      </c>
      <c r="R4">
        <v>7.7</v>
      </c>
      <c r="S4">
        <v>4.2</v>
      </c>
      <c r="T4">
        <v>2</v>
      </c>
      <c r="U4">
        <v>2.7</v>
      </c>
      <c r="V4">
        <v>0.489247311827957</v>
      </c>
      <c r="W4">
        <v>18.600000000000001</v>
      </c>
      <c r="X4">
        <v>0.86956521739130432</v>
      </c>
      <c r="Y4">
        <v>6.9</v>
      </c>
      <c r="Z4">
        <v>2.4</v>
      </c>
      <c r="AA4">
        <v>1.6657805691049981</v>
      </c>
      <c r="AB4">
        <v>-6.2765541902714522E-2</v>
      </c>
      <c r="AC4">
        <v>0.63231013181410578</v>
      </c>
      <c r="AD4">
        <v>0.41198173624887391</v>
      </c>
      <c r="AE4">
        <v>2.2743154668528214</v>
      </c>
      <c r="AF4">
        <v>3.1069407847686232</v>
      </c>
      <c r="AG4">
        <v>0.42038809963713875</v>
      </c>
      <c r="AH4">
        <v>1.2405635772363013</v>
      </c>
      <c r="AI4">
        <v>-0.45481938808593197</v>
      </c>
    </row>
    <row r="5" spans="1:35" x14ac:dyDescent="0.2">
      <c r="A5">
        <v>1</v>
      </c>
      <c r="B5">
        <v>4</v>
      </c>
      <c r="C5" s="25">
        <v>4.2</v>
      </c>
      <c r="D5" s="25">
        <v>2</v>
      </c>
      <c r="E5" s="25">
        <v>100</v>
      </c>
      <c r="F5">
        <v>1.1947152332215656</v>
      </c>
      <c r="G5">
        <v>0.8386761709885372</v>
      </c>
      <c r="H5">
        <v>0.35603906223302839</v>
      </c>
      <c r="I5" t="s">
        <v>43</v>
      </c>
      <c r="J5" t="s">
        <v>32</v>
      </c>
      <c r="K5" t="s">
        <v>44</v>
      </c>
      <c r="L5" t="s">
        <v>45</v>
      </c>
      <c r="M5" s="26">
        <v>24</v>
      </c>
      <c r="N5" s="27">
        <v>10</v>
      </c>
      <c r="O5">
        <v>33.443333333333328</v>
      </c>
      <c r="P5">
        <v>26.6</v>
      </c>
      <c r="Q5">
        <v>4</v>
      </c>
      <c r="R5">
        <v>12.9</v>
      </c>
      <c r="S5">
        <v>4.3</v>
      </c>
      <c r="T5">
        <v>0.7</v>
      </c>
      <c r="U5">
        <v>1.4</v>
      </c>
      <c r="V5">
        <v>0.52023121387283233</v>
      </c>
      <c r="W5">
        <v>17.3</v>
      </c>
      <c r="X5">
        <v>0.86792452830188682</v>
      </c>
      <c r="Y5">
        <v>5.3</v>
      </c>
      <c r="Z5">
        <v>3.9</v>
      </c>
      <c r="AA5">
        <v>1.8119662148560629</v>
      </c>
      <c r="AB5">
        <v>2.3416155623291313</v>
      </c>
      <c r="AC5">
        <v>2.4764387655790832</v>
      </c>
      <c r="AD5">
        <v>0.45784904038366814</v>
      </c>
      <c r="AE5">
        <v>-0.70025658822763759</v>
      </c>
      <c r="AF5">
        <v>1.0536070643218507</v>
      </c>
      <c r="AG5">
        <v>1.1553892025683237</v>
      </c>
      <c r="AH5">
        <v>0.9217865733088012</v>
      </c>
      <c r="AI5">
        <v>-1.9703102962224488</v>
      </c>
    </row>
    <row r="6" spans="1:35" x14ac:dyDescent="0.2">
      <c r="A6">
        <v>1</v>
      </c>
      <c r="B6">
        <v>5</v>
      </c>
      <c r="C6" s="25">
        <v>16</v>
      </c>
      <c r="D6" s="25">
        <v>17</v>
      </c>
      <c r="E6" s="25">
        <v>100</v>
      </c>
      <c r="F6">
        <v>1.0563480064933164</v>
      </c>
      <c r="G6">
        <v>0.54333751981051015</v>
      </c>
      <c r="H6">
        <v>0.51301048668280624</v>
      </c>
      <c r="I6" t="s">
        <v>34</v>
      </c>
      <c r="J6" t="s">
        <v>32</v>
      </c>
      <c r="K6" t="s">
        <v>35</v>
      </c>
      <c r="L6" t="s">
        <v>259</v>
      </c>
      <c r="M6" s="26">
        <v>29.6</v>
      </c>
      <c r="N6" s="27">
        <v>8</v>
      </c>
      <c r="O6">
        <v>29.077083333333334</v>
      </c>
      <c r="P6">
        <v>24.75</v>
      </c>
      <c r="Q6">
        <v>4.125</v>
      </c>
      <c r="R6">
        <v>5.875</v>
      </c>
      <c r="S6">
        <v>4</v>
      </c>
      <c r="T6">
        <v>1.75</v>
      </c>
      <c r="U6">
        <v>0.375</v>
      </c>
      <c r="V6">
        <v>0.44525547445255476</v>
      </c>
      <c r="W6">
        <v>17.125</v>
      </c>
      <c r="X6">
        <v>0.93478260869565222</v>
      </c>
      <c r="Y6">
        <v>5.75</v>
      </c>
      <c r="Z6">
        <v>3.75</v>
      </c>
      <c r="AA6">
        <v>1.5114734985899854</v>
      </c>
      <c r="AB6">
        <v>2.4618346175407235</v>
      </c>
      <c r="AC6">
        <v>-1.4908090613025671E-2</v>
      </c>
      <c r="AD6">
        <v>0.32024712797928501</v>
      </c>
      <c r="AE6">
        <v>1.7022823793373485</v>
      </c>
      <c r="AF6">
        <v>-0.56536759987656593</v>
      </c>
      <c r="AG6">
        <v>-0.68563716174982636</v>
      </c>
      <c r="AH6">
        <v>1.9788741124954647</v>
      </c>
      <c r="AI6">
        <v>-1.8187612054087972</v>
      </c>
    </row>
    <row r="7" spans="1:35" x14ac:dyDescent="0.2">
      <c r="A7">
        <v>1</v>
      </c>
      <c r="B7">
        <v>6</v>
      </c>
      <c r="C7" s="25">
        <v>10.5</v>
      </c>
      <c r="D7" s="25">
        <v>13</v>
      </c>
      <c r="E7" s="25">
        <v>100</v>
      </c>
      <c r="F7">
        <v>1.011620748844118</v>
      </c>
      <c r="G7">
        <v>0.42539439950459929</v>
      </c>
      <c r="H7">
        <v>0.58622634933951878</v>
      </c>
      <c r="I7" t="s">
        <v>40</v>
      </c>
      <c r="J7" t="s">
        <v>1661</v>
      </c>
      <c r="K7" t="s">
        <v>35</v>
      </c>
      <c r="L7" t="s">
        <v>259</v>
      </c>
      <c r="M7" s="26">
        <v>28.4</v>
      </c>
      <c r="N7" s="27">
        <v>10</v>
      </c>
      <c r="O7">
        <v>32.88333333333334</v>
      </c>
      <c r="P7">
        <v>25.8</v>
      </c>
      <c r="Q7">
        <v>1.7</v>
      </c>
      <c r="R7">
        <v>8.5</v>
      </c>
      <c r="S7">
        <v>4.5999999999999996</v>
      </c>
      <c r="T7">
        <v>2.1</v>
      </c>
      <c r="U7">
        <v>0.9</v>
      </c>
      <c r="V7">
        <v>0.4238095238095238</v>
      </c>
      <c r="W7">
        <v>21</v>
      </c>
      <c r="X7">
        <v>0.85135135135135132</v>
      </c>
      <c r="Y7">
        <v>7.4</v>
      </c>
      <c r="Z7">
        <v>3.7</v>
      </c>
      <c r="AA7">
        <v>1.6820234186328942</v>
      </c>
      <c r="AB7">
        <v>0.1295849464358331</v>
      </c>
      <c r="AC7">
        <v>0.91602222931640986</v>
      </c>
      <c r="AD7">
        <v>0.59545095278805127</v>
      </c>
      <c r="AE7">
        <v>2.5031287018590107</v>
      </c>
      <c r="AF7">
        <v>0.26386332568847681</v>
      </c>
      <c r="AG7">
        <v>-1.4845508045631859</v>
      </c>
      <c r="AH7">
        <v>0.99127166718815007</v>
      </c>
      <c r="AI7">
        <v>-1.7682448418042467</v>
      </c>
    </row>
    <row r="8" spans="1:35" x14ac:dyDescent="0.2">
      <c r="A8">
        <v>1</v>
      </c>
      <c r="B8">
        <v>7</v>
      </c>
      <c r="C8" s="25">
        <v>8.6</v>
      </c>
      <c r="D8" s="25">
        <v>8</v>
      </c>
      <c r="E8" s="25">
        <v>100</v>
      </c>
      <c r="F8">
        <v>1.0053056518746268</v>
      </c>
      <c r="G8">
        <v>0.49071199254053344</v>
      </c>
      <c r="H8">
        <v>0.5145936593340934</v>
      </c>
      <c r="I8" t="s">
        <v>36</v>
      </c>
      <c r="J8" t="s">
        <v>32</v>
      </c>
      <c r="K8" t="s">
        <v>37</v>
      </c>
      <c r="L8" t="s">
        <v>258</v>
      </c>
      <c r="M8" s="26">
        <v>29.4</v>
      </c>
      <c r="N8" s="27">
        <v>10</v>
      </c>
      <c r="O8">
        <v>36.548333333333332</v>
      </c>
      <c r="P8">
        <v>24.6</v>
      </c>
      <c r="Q8">
        <v>2.9</v>
      </c>
      <c r="R8">
        <v>4.9000000000000004</v>
      </c>
      <c r="S8">
        <v>7.4</v>
      </c>
      <c r="T8">
        <v>1</v>
      </c>
      <c r="U8">
        <v>0.5</v>
      </c>
      <c r="V8">
        <v>0.40229885057471265</v>
      </c>
      <c r="W8">
        <v>17.399999999999999</v>
      </c>
      <c r="X8">
        <v>0.95061728395061729</v>
      </c>
      <c r="Y8">
        <v>8.1</v>
      </c>
      <c r="Z8">
        <v>2.8</v>
      </c>
      <c r="AA8">
        <v>1.4871092242981414</v>
      </c>
      <c r="AB8">
        <v>1.2836878764671191</v>
      </c>
      <c r="AC8">
        <v>-0.36068220944395873</v>
      </c>
      <c r="AD8">
        <v>1.8797354685622947</v>
      </c>
      <c r="AE8">
        <v>-1.3816883209070051E-2</v>
      </c>
      <c r="AF8">
        <v>-0.36793166521822246</v>
      </c>
      <c r="AG8">
        <v>-1.7617813333352499</v>
      </c>
      <c r="AH8">
        <v>3.1290377516660839</v>
      </c>
      <c r="AI8">
        <v>-0.85895029692233638</v>
      </c>
    </row>
    <row r="9" spans="1:35" x14ac:dyDescent="0.2">
      <c r="A9">
        <v>1</v>
      </c>
      <c r="B9">
        <v>8</v>
      </c>
      <c r="C9" s="25">
        <v>19.399999999999999</v>
      </c>
      <c r="D9" s="25">
        <v>16</v>
      </c>
      <c r="E9" s="25">
        <v>100</v>
      </c>
      <c r="F9">
        <v>0.93027878586318902</v>
      </c>
      <c r="G9">
        <v>0.19364476912969508</v>
      </c>
      <c r="H9">
        <v>0.73663401673349393</v>
      </c>
      <c r="I9" t="s">
        <v>50</v>
      </c>
      <c r="J9" t="s">
        <v>32</v>
      </c>
      <c r="K9" t="s">
        <v>51</v>
      </c>
      <c r="L9" t="s">
        <v>258</v>
      </c>
      <c r="M9" s="26">
        <v>21.2</v>
      </c>
      <c r="N9" s="27">
        <v>10</v>
      </c>
      <c r="O9">
        <v>36.375</v>
      </c>
      <c r="P9">
        <v>27.9</v>
      </c>
      <c r="Q9">
        <v>3</v>
      </c>
      <c r="R9">
        <v>4.9000000000000004</v>
      </c>
      <c r="S9">
        <v>8.9</v>
      </c>
      <c r="T9">
        <v>1.4</v>
      </c>
      <c r="U9">
        <v>0.1</v>
      </c>
      <c r="V9">
        <v>0.41203703703703703</v>
      </c>
      <c r="W9">
        <v>21.6</v>
      </c>
      <c r="X9">
        <v>0.84523809523809523</v>
      </c>
      <c r="Y9">
        <v>8.4</v>
      </c>
      <c r="Z9">
        <v>4.8</v>
      </c>
      <c r="AA9">
        <v>2.0231232587187113</v>
      </c>
      <c r="AB9">
        <v>1.3798631206363929</v>
      </c>
      <c r="AC9">
        <v>-0.36068220944395873</v>
      </c>
      <c r="AD9">
        <v>2.5677450305842107</v>
      </c>
      <c r="AE9">
        <v>0.90143605681568628</v>
      </c>
      <c r="AF9">
        <v>-0.99972665612492173</v>
      </c>
      <c r="AG9">
        <v>-1.8895437377707094</v>
      </c>
      <c r="AH9">
        <v>1.000192899856202</v>
      </c>
      <c r="AI9">
        <v>-2.8796048411043582</v>
      </c>
    </row>
    <row r="10" spans="1:35" x14ac:dyDescent="0.2">
      <c r="A10">
        <v>1</v>
      </c>
      <c r="B10">
        <v>9</v>
      </c>
      <c r="C10" s="25">
        <v>17.8</v>
      </c>
      <c r="D10" s="25">
        <v>14</v>
      </c>
      <c r="E10" s="25">
        <v>100</v>
      </c>
      <c r="F10">
        <v>0.90560737759202325</v>
      </c>
      <c r="G10">
        <v>0.36857283200372537</v>
      </c>
      <c r="H10">
        <v>0.53703454558829788</v>
      </c>
      <c r="I10" t="s">
        <v>72</v>
      </c>
      <c r="J10" t="s">
        <v>32</v>
      </c>
      <c r="K10" t="s">
        <v>73</v>
      </c>
      <c r="L10" t="s">
        <v>258</v>
      </c>
      <c r="M10" s="26">
        <v>29.5</v>
      </c>
      <c r="N10" s="27">
        <v>10</v>
      </c>
      <c r="O10">
        <v>36.868333333333325</v>
      </c>
      <c r="P10">
        <v>22.2</v>
      </c>
      <c r="Q10">
        <v>2</v>
      </c>
      <c r="R10">
        <v>5.5</v>
      </c>
      <c r="S10">
        <v>8.1</v>
      </c>
      <c r="T10">
        <v>2.2000000000000002</v>
      </c>
      <c r="U10">
        <v>0.7</v>
      </c>
      <c r="V10">
        <v>0.4607329842931937</v>
      </c>
      <c r="W10">
        <v>19.100000000000001</v>
      </c>
      <c r="X10">
        <v>0.8125</v>
      </c>
      <c r="Y10">
        <v>3.2</v>
      </c>
      <c r="Z10">
        <v>4.5999999999999996</v>
      </c>
      <c r="AA10">
        <v>1.0972808356286352</v>
      </c>
      <c r="AB10">
        <v>0.41811067894365467</v>
      </c>
      <c r="AC10">
        <v>-0.14789813631723076</v>
      </c>
      <c r="AD10">
        <v>2.2008065975058551</v>
      </c>
      <c r="AE10">
        <v>2.7319419368652</v>
      </c>
      <c r="AF10">
        <v>-5.2034169764872906E-2</v>
      </c>
      <c r="AG10">
        <v>-0.34455676842447813</v>
      </c>
      <c r="AH10">
        <v>9.1043900282920698E-2</v>
      </c>
      <c r="AI10">
        <v>-2.6775393866861559</v>
      </c>
    </row>
    <row r="11" spans="1:35" x14ac:dyDescent="0.2">
      <c r="A11">
        <v>1</v>
      </c>
      <c r="B11">
        <v>10</v>
      </c>
      <c r="C11" s="25">
        <v>11.9</v>
      </c>
      <c r="D11" s="25">
        <v>11</v>
      </c>
      <c r="E11" s="25">
        <v>100</v>
      </c>
      <c r="F11">
        <v>0.8704590638668489</v>
      </c>
      <c r="G11">
        <v>0.46657665714444818</v>
      </c>
      <c r="H11">
        <v>0.40388240672240072</v>
      </c>
      <c r="I11" t="s">
        <v>46</v>
      </c>
      <c r="J11" t="s">
        <v>1660</v>
      </c>
      <c r="K11" t="s">
        <v>47</v>
      </c>
      <c r="L11" t="s">
        <v>258</v>
      </c>
      <c r="M11" s="26">
        <v>27.7</v>
      </c>
      <c r="N11" s="27">
        <v>10</v>
      </c>
      <c r="O11">
        <v>33.376666666666665</v>
      </c>
      <c r="P11">
        <v>26.4</v>
      </c>
      <c r="Q11">
        <v>2.4</v>
      </c>
      <c r="R11">
        <v>5.0999999999999996</v>
      </c>
      <c r="S11">
        <v>7.2</v>
      </c>
      <c r="T11">
        <v>1.2</v>
      </c>
      <c r="U11">
        <v>0.5</v>
      </c>
      <c r="V11">
        <v>0.43378995433789952</v>
      </c>
      <c r="W11">
        <v>21.9</v>
      </c>
      <c r="X11">
        <v>0.94339622641509435</v>
      </c>
      <c r="Y11">
        <v>5.3</v>
      </c>
      <c r="Z11">
        <v>2.6</v>
      </c>
      <c r="AA11">
        <v>1.7794805158002704</v>
      </c>
      <c r="AB11">
        <v>0.80281165562074996</v>
      </c>
      <c r="AC11">
        <v>-0.28975418506838296</v>
      </c>
      <c r="AD11">
        <v>1.7880008602927058</v>
      </c>
      <c r="AE11">
        <v>0.44380958680330812</v>
      </c>
      <c r="AF11">
        <v>-0.36793166521822246</v>
      </c>
      <c r="AG11">
        <v>-1.2371386902637735</v>
      </c>
      <c r="AH11">
        <v>1.9367966788375133</v>
      </c>
      <c r="AI11">
        <v>-0.65688484250413437</v>
      </c>
    </row>
    <row r="12" spans="1:35" x14ac:dyDescent="0.2">
      <c r="A12">
        <v>1</v>
      </c>
      <c r="B12">
        <v>11</v>
      </c>
      <c r="C12" s="25">
        <v>15.2</v>
      </c>
      <c r="D12" s="25">
        <v>12</v>
      </c>
      <c r="E12" s="25">
        <v>100</v>
      </c>
      <c r="F12">
        <v>0.86843701477469348</v>
      </c>
      <c r="G12">
        <v>0.57667803920407834</v>
      </c>
      <c r="H12">
        <v>0.29175897557061514</v>
      </c>
      <c r="I12" t="s">
        <v>52</v>
      </c>
      <c r="J12" t="s">
        <v>159</v>
      </c>
      <c r="K12" t="s">
        <v>53</v>
      </c>
      <c r="L12" t="s">
        <v>259</v>
      </c>
      <c r="M12" s="26">
        <v>30.2</v>
      </c>
      <c r="N12" s="27">
        <v>10</v>
      </c>
      <c r="O12">
        <v>34.486666666666665</v>
      </c>
      <c r="P12">
        <v>20.2</v>
      </c>
      <c r="Q12">
        <v>0.6</v>
      </c>
      <c r="R12">
        <v>4.9000000000000004</v>
      </c>
      <c r="S12">
        <v>6.5</v>
      </c>
      <c r="T12">
        <v>2.1</v>
      </c>
      <c r="U12">
        <v>0.7</v>
      </c>
      <c r="V12">
        <v>0.44961240310077522</v>
      </c>
      <c r="W12">
        <v>12.9</v>
      </c>
      <c r="X12">
        <v>0.91954022988505746</v>
      </c>
      <c r="Y12">
        <v>8.6999999999999993</v>
      </c>
      <c r="Z12">
        <v>2.4</v>
      </c>
      <c r="AA12">
        <v>0.77242384507071371</v>
      </c>
      <c r="AB12">
        <v>-0.92834273942617906</v>
      </c>
      <c r="AC12">
        <v>-0.36068220944395873</v>
      </c>
      <c r="AD12">
        <v>1.4669297313491449</v>
      </c>
      <c r="AE12">
        <v>2.5031287018590107</v>
      </c>
      <c r="AF12">
        <v>-5.2034169764872906E-2</v>
      </c>
      <c r="AG12">
        <v>-0.43413736250021773</v>
      </c>
      <c r="AH12">
        <v>2.6776359437789954</v>
      </c>
      <c r="AI12">
        <v>-0.45481938808593197</v>
      </c>
    </row>
    <row r="13" spans="1:35" x14ac:dyDescent="0.2">
      <c r="A13">
        <v>1</v>
      </c>
      <c r="B13">
        <v>12</v>
      </c>
      <c r="C13" s="25">
        <v>3.3</v>
      </c>
      <c r="D13" s="25">
        <v>3</v>
      </c>
      <c r="E13" s="25">
        <v>93</v>
      </c>
      <c r="F13">
        <v>0.72228619457439636</v>
      </c>
      <c r="G13">
        <v>0.19186013987502482</v>
      </c>
      <c r="H13">
        <v>0.53042605469937154</v>
      </c>
      <c r="I13" t="s">
        <v>58</v>
      </c>
      <c r="J13" t="s">
        <v>1662</v>
      </c>
      <c r="K13" t="s">
        <v>59</v>
      </c>
      <c r="L13" t="s">
        <v>258</v>
      </c>
      <c r="M13" s="26">
        <v>31.7</v>
      </c>
      <c r="N13" s="27">
        <v>4</v>
      </c>
      <c r="O13">
        <v>28.020833333333332</v>
      </c>
      <c r="P13">
        <v>20.25</v>
      </c>
      <c r="Q13">
        <v>2.25</v>
      </c>
      <c r="R13">
        <v>5</v>
      </c>
      <c r="S13">
        <v>6.5</v>
      </c>
      <c r="T13">
        <v>1.25</v>
      </c>
      <c r="U13">
        <v>0.5</v>
      </c>
      <c r="V13">
        <v>0.40909090909090912</v>
      </c>
      <c r="W13">
        <v>16.5</v>
      </c>
      <c r="X13">
        <v>1</v>
      </c>
      <c r="Y13">
        <v>4.5</v>
      </c>
      <c r="Z13">
        <v>3.75</v>
      </c>
      <c r="AA13">
        <v>0.78054526983466188</v>
      </c>
      <c r="AB13">
        <v>0.65854878936683925</v>
      </c>
      <c r="AC13">
        <v>-0.32521819725617085</v>
      </c>
      <c r="AD13">
        <v>1.4669297313491449</v>
      </c>
      <c r="AE13">
        <v>0.55821620430640273</v>
      </c>
      <c r="AF13">
        <v>-0.36793166521822246</v>
      </c>
      <c r="AG13">
        <v>-1.5105008977367547</v>
      </c>
      <c r="AH13">
        <v>2.2849132296381192</v>
      </c>
      <c r="AI13">
        <v>-1.8187612054087972</v>
      </c>
    </row>
    <row r="14" spans="1:35" x14ac:dyDescent="0.2">
      <c r="A14">
        <v>2</v>
      </c>
      <c r="B14">
        <v>13</v>
      </c>
      <c r="C14" s="25">
        <v>88.5</v>
      </c>
      <c r="D14" s="25">
        <v>85</v>
      </c>
      <c r="E14" s="25">
        <v>91</v>
      </c>
      <c r="F14">
        <v>0.6962345683228055</v>
      </c>
      <c r="G14">
        <v>0.29453870579028063</v>
      </c>
      <c r="H14">
        <v>0.40169586253252487</v>
      </c>
      <c r="I14" t="s">
        <v>67</v>
      </c>
      <c r="J14" t="s">
        <v>32</v>
      </c>
      <c r="K14" t="s">
        <v>62</v>
      </c>
      <c r="L14" t="s">
        <v>258</v>
      </c>
      <c r="M14" s="26">
        <v>25.8</v>
      </c>
      <c r="N14" s="27">
        <v>10</v>
      </c>
      <c r="O14">
        <v>37.656666666666666</v>
      </c>
      <c r="P14">
        <v>20.2</v>
      </c>
      <c r="Q14">
        <v>2.6</v>
      </c>
      <c r="R14">
        <v>3.7</v>
      </c>
      <c r="S14">
        <v>7.9</v>
      </c>
      <c r="T14">
        <v>2</v>
      </c>
      <c r="U14">
        <v>0.1</v>
      </c>
      <c r="V14">
        <v>0.42331288343558282</v>
      </c>
      <c r="W14">
        <v>16.3</v>
      </c>
      <c r="X14">
        <v>0.84444444444444444</v>
      </c>
      <c r="Y14">
        <v>4.5</v>
      </c>
      <c r="Z14">
        <v>3</v>
      </c>
      <c r="AA14">
        <v>0.77242384507071371</v>
      </c>
      <c r="AB14">
        <v>0.99516214395929781</v>
      </c>
      <c r="AC14">
        <v>-0.78625035569741508</v>
      </c>
      <c r="AD14">
        <v>2.1090719892362668</v>
      </c>
      <c r="AE14">
        <v>2.2743154668528214</v>
      </c>
      <c r="AF14">
        <v>-0.99972665612492173</v>
      </c>
      <c r="AG14">
        <v>-1.1617778748065735</v>
      </c>
      <c r="AH14">
        <v>0.50864554496287495</v>
      </c>
      <c r="AI14">
        <v>-1.0610157513405387</v>
      </c>
    </row>
    <row r="15" spans="1:35" x14ac:dyDescent="0.2">
      <c r="A15">
        <v>2</v>
      </c>
      <c r="B15">
        <v>14</v>
      </c>
      <c r="C15" s="25">
        <v>56.4</v>
      </c>
      <c r="D15" s="25">
        <v>56</v>
      </c>
      <c r="E15" s="25">
        <v>94</v>
      </c>
      <c r="F15">
        <v>0.66771279523256233</v>
      </c>
      <c r="G15">
        <v>0.36963302419958821</v>
      </c>
      <c r="H15">
        <v>0.29807977103297412</v>
      </c>
      <c r="I15" t="s">
        <v>61</v>
      </c>
      <c r="J15" t="s">
        <v>1663</v>
      </c>
      <c r="K15" t="s">
        <v>62</v>
      </c>
      <c r="L15" t="s">
        <v>258</v>
      </c>
      <c r="M15" s="26">
        <v>33.700000000000003</v>
      </c>
      <c r="N15" s="27">
        <v>8</v>
      </c>
      <c r="O15">
        <v>36.15</v>
      </c>
      <c r="P15">
        <v>21.75</v>
      </c>
      <c r="Q15">
        <v>3.625</v>
      </c>
      <c r="R15">
        <v>4.25</v>
      </c>
      <c r="S15">
        <v>6.5</v>
      </c>
      <c r="T15">
        <v>1.125</v>
      </c>
      <c r="U15">
        <v>0.375</v>
      </c>
      <c r="V15">
        <v>0.47787610619469029</v>
      </c>
      <c r="W15">
        <v>14.125</v>
      </c>
      <c r="X15">
        <v>0.88095238095238093</v>
      </c>
      <c r="Y15">
        <v>5.25</v>
      </c>
      <c r="Z15">
        <v>3.375</v>
      </c>
      <c r="AA15">
        <v>1.0241880127531031</v>
      </c>
      <c r="AB15">
        <v>1.9809583966943543</v>
      </c>
      <c r="AC15">
        <v>-0.59119828866458102</v>
      </c>
      <c r="AD15">
        <v>1.4669297313491449</v>
      </c>
      <c r="AE15">
        <v>0.27219966054866634</v>
      </c>
      <c r="AF15">
        <v>-0.56536759987656593</v>
      </c>
      <c r="AG15">
        <v>9.2596129543025416E-2</v>
      </c>
      <c r="AH15">
        <v>1.0862796538238149</v>
      </c>
      <c r="AI15">
        <v>-1.4398884783746679</v>
      </c>
    </row>
    <row r="16" spans="1:35" x14ac:dyDescent="0.2">
      <c r="A16">
        <v>2</v>
      </c>
      <c r="B16">
        <v>15</v>
      </c>
      <c r="C16" s="25">
        <v>25.6</v>
      </c>
      <c r="D16" s="25">
        <v>24</v>
      </c>
      <c r="E16" s="25">
        <v>92</v>
      </c>
      <c r="F16">
        <v>0.61504528783034307</v>
      </c>
      <c r="G16">
        <v>1.0731259349949556</v>
      </c>
      <c r="H16">
        <v>-0.4580806471646125</v>
      </c>
      <c r="I16" t="s">
        <v>68</v>
      </c>
      <c r="J16" t="s">
        <v>1664</v>
      </c>
      <c r="K16" t="s">
        <v>69</v>
      </c>
      <c r="L16" t="s">
        <v>45</v>
      </c>
      <c r="M16" s="26">
        <v>21.4</v>
      </c>
      <c r="N16" s="27">
        <v>1</v>
      </c>
      <c r="O16">
        <v>33.4</v>
      </c>
      <c r="P16">
        <v>18</v>
      </c>
      <c r="Q16">
        <v>0</v>
      </c>
      <c r="R16">
        <v>11</v>
      </c>
      <c r="S16">
        <v>0</v>
      </c>
      <c r="T16">
        <v>1</v>
      </c>
      <c r="U16">
        <v>4</v>
      </c>
      <c r="V16">
        <v>0.6428571428571429</v>
      </c>
      <c r="W16">
        <v>14</v>
      </c>
      <c r="X16">
        <v>0</v>
      </c>
      <c r="Y16">
        <v>0</v>
      </c>
      <c r="Z16">
        <v>0</v>
      </c>
      <c r="AA16">
        <v>0.41508115545700019</v>
      </c>
      <c r="AB16">
        <v>-1.505394204441822</v>
      </c>
      <c r="AC16">
        <v>1.8026225340111104</v>
      </c>
      <c r="AD16">
        <v>-1.5144450374124907</v>
      </c>
      <c r="AE16">
        <v>-1.3816883209070051E-2</v>
      </c>
      <c r="AF16">
        <v>5.160274505215396</v>
      </c>
      <c r="AG16">
        <v>3.3828503352097044</v>
      </c>
      <c r="AH16">
        <v>-3.9005054807722372E-2</v>
      </c>
      <c r="AI16">
        <v>1.9699660649324946</v>
      </c>
    </row>
    <row r="17" spans="1:35" x14ac:dyDescent="0.2">
      <c r="A17">
        <v>2</v>
      </c>
      <c r="B17">
        <v>16</v>
      </c>
      <c r="C17" s="25">
        <v>54.3</v>
      </c>
      <c r="D17" s="25">
        <v>54</v>
      </c>
      <c r="E17" s="25">
        <v>95</v>
      </c>
      <c r="F17">
        <v>0.58713267013159098</v>
      </c>
      <c r="G17">
        <v>0.27922901515224008</v>
      </c>
      <c r="H17">
        <v>0.3079036549793509</v>
      </c>
      <c r="I17" t="s">
        <v>122</v>
      </c>
      <c r="J17" t="s">
        <v>32</v>
      </c>
      <c r="K17" t="s">
        <v>86</v>
      </c>
      <c r="L17" t="s">
        <v>258</v>
      </c>
      <c r="M17" s="26">
        <v>22.8</v>
      </c>
      <c r="N17" s="27">
        <v>10</v>
      </c>
      <c r="O17">
        <v>32.936666666666667</v>
      </c>
      <c r="P17">
        <v>18.899999999999999</v>
      </c>
      <c r="Q17">
        <v>2.1</v>
      </c>
      <c r="R17">
        <v>4.4000000000000004</v>
      </c>
      <c r="S17">
        <v>5.6</v>
      </c>
      <c r="T17">
        <v>2.1</v>
      </c>
      <c r="U17">
        <v>0.5</v>
      </c>
      <c r="V17">
        <v>0.44705882352941179</v>
      </c>
      <c r="W17">
        <v>17</v>
      </c>
      <c r="X17">
        <v>0.88888888888888884</v>
      </c>
      <c r="Y17">
        <v>1.8</v>
      </c>
      <c r="Z17">
        <v>2.9</v>
      </c>
      <c r="AA17">
        <v>0.5612668012080646</v>
      </c>
      <c r="AB17">
        <v>0.51428592311292853</v>
      </c>
      <c r="AC17">
        <v>-0.53800227038289883</v>
      </c>
      <c r="AD17">
        <v>1.0541239941359952</v>
      </c>
      <c r="AE17">
        <v>2.5031287018590107</v>
      </c>
      <c r="AF17">
        <v>-0.36793166521822246</v>
      </c>
      <c r="AG17">
        <v>-0.63688453041953907</v>
      </c>
      <c r="AH17">
        <v>0.38305720620625905</v>
      </c>
      <c r="AI17">
        <v>-0.95998302413143755</v>
      </c>
    </row>
    <row r="18" spans="1:35" x14ac:dyDescent="0.2">
      <c r="A18">
        <v>2</v>
      </c>
      <c r="B18">
        <v>17</v>
      </c>
      <c r="C18" s="25">
        <v>68</v>
      </c>
      <c r="D18" s="25">
        <v>63</v>
      </c>
      <c r="E18" s="25">
        <v>91</v>
      </c>
      <c r="F18">
        <v>0.56347906941615078</v>
      </c>
      <c r="G18">
        <v>0.52674580327005083</v>
      </c>
      <c r="H18">
        <v>3.6733266146099952E-2</v>
      </c>
      <c r="I18" t="s">
        <v>77</v>
      </c>
      <c r="J18" t="s">
        <v>32</v>
      </c>
      <c r="K18" t="s">
        <v>78</v>
      </c>
      <c r="L18" t="s">
        <v>259</v>
      </c>
      <c r="M18" s="26">
        <v>22.2</v>
      </c>
      <c r="N18" s="27">
        <v>10</v>
      </c>
      <c r="O18">
        <v>31.553333333333331</v>
      </c>
      <c r="P18">
        <v>14.4</v>
      </c>
      <c r="Q18">
        <v>1.3</v>
      </c>
      <c r="R18">
        <v>7.6</v>
      </c>
      <c r="S18">
        <v>1.7</v>
      </c>
      <c r="T18">
        <v>1.6</v>
      </c>
      <c r="U18">
        <v>2.9</v>
      </c>
      <c r="V18">
        <v>0.48739495798319327</v>
      </c>
      <c r="W18">
        <v>11.9</v>
      </c>
      <c r="X18">
        <v>0.75</v>
      </c>
      <c r="Y18">
        <v>2</v>
      </c>
      <c r="Z18">
        <v>1.4</v>
      </c>
      <c r="AA18">
        <v>-0.16966142754725852</v>
      </c>
      <c r="AB18">
        <v>-0.25511603024126217</v>
      </c>
      <c r="AC18">
        <v>0.59684611962631762</v>
      </c>
      <c r="AD18">
        <v>-0.73470086712098603</v>
      </c>
      <c r="AE18">
        <v>1.3590625268280649</v>
      </c>
      <c r="AF18">
        <v>3.4228382802219728</v>
      </c>
      <c r="AG18">
        <v>0.24085085951232171</v>
      </c>
      <c r="AH18">
        <v>-0.27491511585379264</v>
      </c>
      <c r="AI18">
        <v>0.55550788400507911</v>
      </c>
    </row>
    <row r="19" spans="1:35" x14ac:dyDescent="0.2">
      <c r="A19">
        <v>2</v>
      </c>
      <c r="B19">
        <v>18</v>
      </c>
      <c r="C19" s="25">
        <v>11.3</v>
      </c>
      <c r="D19" s="25">
        <v>10</v>
      </c>
      <c r="E19" s="25">
        <v>100</v>
      </c>
      <c r="F19">
        <v>0.5550477826879473</v>
      </c>
      <c r="G19">
        <v>0.48377222599573433</v>
      </c>
      <c r="H19">
        <v>7.1275556692212971E-2</v>
      </c>
      <c r="I19" t="s">
        <v>63</v>
      </c>
      <c r="J19" t="s">
        <v>32</v>
      </c>
      <c r="K19" t="s">
        <v>64</v>
      </c>
      <c r="L19" t="s">
        <v>258</v>
      </c>
      <c r="M19" s="26">
        <v>26.4</v>
      </c>
      <c r="N19" s="27">
        <v>10</v>
      </c>
      <c r="O19">
        <v>38.686666666666667</v>
      </c>
      <c r="P19">
        <v>30.4</v>
      </c>
      <c r="Q19">
        <v>2.9</v>
      </c>
      <c r="R19">
        <v>4.2</v>
      </c>
      <c r="S19">
        <v>7.4</v>
      </c>
      <c r="T19">
        <v>0.6</v>
      </c>
      <c r="U19">
        <v>0.2</v>
      </c>
      <c r="V19">
        <v>0.51598173515981738</v>
      </c>
      <c r="W19">
        <v>21.9</v>
      </c>
      <c r="X19">
        <v>0.84482758620689657</v>
      </c>
      <c r="Y19">
        <v>5.8</v>
      </c>
      <c r="Z19">
        <v>2.8</v>
      </c>
      <c r="AA19">
        <v>2.4291944969161134</v>
      </c>
      <c r="AB19">
        <v>1.2836878764671191</v>
      </c>
      <c r="AC19">
        <v>-0.60893029475847493</v>
      </c>
      <c r="AD19">
        <v>1.8797354685622947</v>
      </c>
      <c r="AE19">
        <v>-0.92906982323382659</v>
      </c>
      <c r="AF19">
        <v>-0.84177790839824673</v>
      </c>
      <c r="AG19">
        <v>1.3275658520683147</v>
      </c>
      <c r="AH19">
        <v>0.67249466326065344</v>
      </c>
      <c r="AI19">
        <v>-0.85895029692233638</v>
      </c>
    </row>
    <row r="20" spans="1:35" x14ac:dyDescent="0.2">
      <c r="A20">
        <v>2</v>
      </c>
      <c r="B20">
        <v>19</v>
      </c>
      <c r="C20" s="25">
        <v>114</v>
      </c>
      <c r="D20" s="25">
        <v>107</v>
      </c>
      <c r="E20" s="25">
        <v>81</v>
      </c>
      <c r="F20">
        <v>0.54982378272887067</v>
      </c>
      <c r="G20">
        <v>0.35341587410050646</v>
      </c>
      <c r="H20">
        <v>0.19640790862836421</v>
      </c>
      <c r="I20" t="s">
        <v>138</v>
      </c>
      <c r="J20" t="s">
        <v>32</v>
      </c>
      <c r="K20" t="s">
        <v>119</v>
      </c>
      <c r="L20" t="s">
        <v>258</v>
      </c>
      <c r="M20" s="26">
        <v>27.3</v>
      </c>
      <c r="N20" s="27">
        <v>10</v>
      </c>
      <c r="O20">
        <v>29.986666666666668</v>
      </c>
      <c r="P20">
        <v>18.5</v>
      </c>
      <c r="Q20">
        <v>3.5</v>
      </c>
      <c r="R20">
        <v>2.9</v>
      </c>
      <c r="S20">
        <v>5.8</v>
      </c>
      <c r="T20">
        <v>2</v>
      </c>
      <c r="U20">
        <v>0.2</v>
      </c>
      <c r="V20">
        <v>0.45774647887323944</v>
      </c>
      <c r="W20">
        <v>14.2</v>
      </c>
      <c r="X20">
        <v>0.8</v>
      </c>
      <c r="Y20">
        <v>2.5</v>
      </c>
      <c r="Z20">
        <v>2.2999999999999998</v>
      </c>
      <c r="AA20">
        <v>0.49629540309648057</v>
      </c>
      <c r="AB20">
        <v>1.8607393414827622</v>
      </c>
      <c r="AC20">
        <v>-1.0699624531997194</v>
      </c>
      <c r="AD20">
        <v>1.1458586024055841</v>
      </c>
      <c r="AE20">
        <v>2.2743154668528214</v>
      </c>
      <c r="AF20">
        <v>-0.84177790839824673</v>
      </c>
      <c r="AG20">
        <v>-0.3142369513207055</v>
      </c>
      <c r="AH20">
        <v>-1.6701973137587752E-2</v>
      </c>
      <c r="AI20">
        <v>-0.35378666087683081</v>
      </c>
    </row>
    <row r="21" spans="1:35" x14ac:dyDescent="0.2">
      <c r="A21">
        <v>2</v>
      </c>
      <c r="B21">
        <v>20</v>
      </c>
      <c r="C21" s="25">
        <v>28.8</v>
      </c>
      <c r="D21" s="25">
        <v>31</v>
      </c>
      <c r="E21" s="25">
        <v>100</v>
      </c>
      <c r="F21">
        <v>0.50464304998841836</v>
      </c>
      <c r="G21">
        <v>0.10455908569896159</v>
      </c>
      <c r="H21">
        <v>0.40008396428945675</v>
      </c>
      <c r="I21" t="s">
        <v>80</v>
      </c>
      <c r="J21" t="s">
        <v>32</v>
      </c>
      <c r="K21" t="s">
        <v>81</v>
      </c>
      <c r="L21" t="s">
        <v>258</v>
      </c>
      <c r="M21" s="26">
        <v>23.2</v>
      </c>
      <c r="N21" s="27">
        <v>10</v>
      </c>
      <c r="O21">
        <v>35.25</v>
      </c>
      <c r="P21">
        <v>25.7</v>
      </c>
      <c r="Q21">
        <v>2.9</v>
      </c>
      <c r="R21">
        <v>5.4</v>
      </c>
      <c r="S21">
        <v>3.6</v>
      </c>
      <c r="T21">
        <v>0.8</v>
      </c>
      <c r="U21">
        <v>0.4</v>
      </c>
      <c r="V21">
        <v>0.41255605381165922</v>
      </c>
      <c r="W21">
        <v>22.3</v>
      </c>
      <c r="X21">
        <v>0.93617021276595747</v>
      </c>
      <c r="Y21">
        <v>4.7</v>
      </c>
      <c r="Z21">
        <v>2.6</v>
      </c>
      <c r="AA21">
        <v>1.6657805691049981</v>
      </c>
      <c r="AB21">
        <v>1.2836878764671191</v>
      </c>
      <c r="AC21">
        <v>-0.18336214850501864</v>
      </c>
      <c r="AD21">
        <v>0.13677791144010748</v>
      </c>
      <c r="AE21">
        <v>-0.4714433532214482</v>
      </c>
      <c r="AF21">
        <v>-0.52588041294489718</v>
      </c>
      <c r="AG21">
        <v>-1.9345847361241397</v>
      </c>
      <c r="AH21">
        <v>1.6269409075780681</v>
      </c>
      <c r="AI21">
        <v>-0.65688484250413437</v>
      </c>
    </row>
    <row r="22" spans="1:35" x14ac:dyDescent="0.2">
      <c r="A22">
        <v>2</v>
      </c>
      <c r="B22">
        <v>21</v>
      </c>
      <c r="C22" s="25">
        <v>7.9</v>
      </c>
      <c r="D22" s="25">
        <v>9</v>
      </c>
      <c r="E22" s="25">
        <v>100</v>
      </c>
      <c r="F22">
        <v>0.50075869523438077</v>
      </c>
      <c r="G22">
        <v>0.3208753013887144</v>
      </c>
      <c r="H22">
        <v>0.17988339384566637</v>
      </c>
      <c r="I22" t="s">
        <v>60</v>
      </c>
      <c r="J22" t="s">
        <v>32</v>
      </c>
      <c r="K22" t="s">
        <v>42</v>
      </c>
      <c r="L22" t="s">
        <v>259</v>
      </c>
      <c r="M22" s="26">
        <v>34.9</v>
      </c>
      <c r="N22" s="27">
        <v>10</v>
      </c>
      <c r="O22">
        <v>35.49666666666667</v>
      </c>
      <c r="P22">
        <v>25.7</v>
      </c>
      <c r="Q22">
        <v>2.1</v>
      </c>
      <c r="R22">
        <v>6.8</v>
      </c>
      <c r="S22">
        <v>11.4</v>
      </c>
      <c r="T22">
        <v>1.2</v>
      </c>
      <c r="U22">
        <v>0.6</v>
      </c>
      <c r="V22">
        <v>0.5024390243902439</v>
      </c>
      <c r="W22">
        <v>20.5</v>
      </c>
      <c r="X22">
        <v>0.57692307692307687</v>
      </c>
      <c r="Y22">
        <v>5.2</v>
      </c>
      <c r="Z22">
        <v>3.4</v>
      </c>
      <c r="AA22">
        <v>1.6657805691049981</v>
      </c>
      <c r="AB22">
        <v>0.51428592311292853</v>
      </c>
      <c r="AC22">
        <v>0.31313402212401348</v>
      </c>
      <c r="AD22">
        <v>3.7144276339540707</v>
      </c>
      <c r="AE22">
        <v>0.44380958680330812</v>
      </c>
      <c r="AF22">
        <v>-0.20998291749154768</v>
      </c>
      <c r="AG22">
        <v>0.8477135060347083</v>
      </c>
      <c r="AH22">
        <v>-2.9361439509671059</v>
      </c>
      <c r="AI22">
        <v>-1.4651466601769432</v>
      </c>
    </row>
    <row r="23" spans="1:35" x14ac:dyDescent="0.2">
      <c r="A23">
        <v>2</v>
      </c>
      <c r="B23">
        <v>22</v>
      </c>
      <c r="C23" s="25">
        <v>27</v>
      </c>
      <c r="D23" s="25">
        <v>29</v>
      </c>
      <c r="E23" s="25">
        <v>100</v>
      </c>
      <c r="F23">
        <v>0.49932123138846546</v>
      </c>
      <c r="G23">
        <v>0.28623915143325962</v>
      </c>
      <c r="H23">
        <v>0.21308207995520584</v>
      </c>
      <c r="I23" t="s">
        <v>76</v>
      </c>
      <c r="J23" t="s">
        <v>32</v>
      </c>
      <c r="K23" t="s">
        <v>62</v>
      </c>
      <c r="L23" t="s">
        <v>259</v>
      </c>
      <c r="M23" s="26">
        <v>25.8</v>
      </c>
      <c r="N23" s="27">
        <v>10</v>
      </c>
      <c r="O23">
        <v>38.68</v>
      </c>
      <c r="P23">
        <v>26.3</v>
      </c>
      <c r="Q23">
        <v>2.8</v>
      </c>
      <c r="R23">
        <v>7.8</v>
      </c>
      <c r="S23">
        <v>4.0999999999999996</v>
      </c>
      <c r="T23">
        <v>0.8</v>
      </c>
      <c r="U23">
        <v>1.2</v>
      </c>
      <c r="V23">
        <v>0.46478873239436619</v>
      </c>
      <c r="W23">
        <v>21.3</v>
      </c>
      <c r="X23">
        <v>0.74</v>
      </c>
      <c r="Y23">
        <v>5</v>
      </c>
      <c r="Z23">
        <v>2.6</v>
      </c>
      <c r="AA23">
        <v>1.7632376662723748</v>
      </c>
      <c r="AB23">
        <v>1.1875126322978451</v>
      </c>
      <c r="AC23">
        <v>0.66777414400189372</v>
      </c>
      <c r="AD23">
        <v>0.36611443211407924</v>
      </c>
      <c r="AE23">
        <v>-0.4714433532214482</v>
      </c>
      <c r="AF23">
        <v>0.73770956886850114</v>
      </c>
      <c r="AG23">
        <v>-0.26221141431578737</v>
      </c>
      <c r="AH23">
        <v>-0.75565647061398711</v>
      </c>
      <c r="AI23">
        <v>-0.65688484250413437</v>
      </c>
    </row>
    <row r="24" spans="1:35" x14ac:dyDescent="0.2">
      <c r="A24">
        <v>2</v>
      </c>
      <c r="B24">
        <v>23</v>
      </c>
      <c r="C24" s="25">
        <v>35.9</v>
      </c>
      <c r="D24" s="25">
        <v>33</v>
      </c>
      <c r="E24" s="25">
        <v>98</v>
      </c>
      <c r="F24">
        <v>0.48086081989170143</v>
      </c>
      <c r="G24">
        <v>0.38921383401725851</v>
      </c>
      <c r="H24">
        <v>9.1646985874442921E-2</v>
      </c>
      <c r="I24" t="s">
        <v>93</v>
      </c>
      <c r="J24" t="s">
        <v>32</v>
      </c>
      <c r="K24" t="s">
        <v>94</v>
      </c>
      <c r="L24" t="s">
        <v>258</v>
      </c>
      <c r="M24" s="26">
        <v>34.6</v>
      </c>
      <c r="N24" s="27">
        <v>10</v>
      </c>
      <c r="O24">
        <v>31.196666666666669</v>
      </c>
      <c r="P24">
        <v>16.600000000000001</v>
      </c>
      <c r="Q24">
        <v>1.4</v>
      </c>
      <c r="R24">
        <v>4.7</v>
      </c>
      <c r="S24">
        <v>6.3</v>
      </c>
      <c r="T24">
        <v>1.8</v>
      </c>
      <c r="U24">
        <v>0</v>
      </c>
      <c r="V24">
        <v>0.45945945945945948</v>
      </c>
      <c r="W24">
        <v>11.1</v>
      </c>
      <c r="X24">
        <v>0.92592592592592593</v>
      </c>
      <c r="Y24">
        <v>5.4</v>
      </c>
      <c r="Z24">
        <v>1.6</v>
      </c>
      <c r="AA24">
        <v>0.18768126206645536</v>
      </c>
      <c r="AB24">
        <v>-0.15894078607198844</v>
      </c>
      <c r="AC24">
        <v>-0.43161023381953484</v>
      </c>
      <c r="AD24">
        <v>1.375195123079556</v>
      </c>
      <c r="AE24">
        <v>1.8166889968404432</v>
      </c>
      <c r="AF24">
        <v>-1.1576754038515964</v>
      </c>
      <c r="AG24">
        <v>-0.21654366267345967</v>
      </c>
      <c r="AH24">
        <v>1.7346867809985751</v>
      </c>
      <c r="AI24">
        <v>0.35344242958687677</v>
      </c>
    </row>
    <row r="25" spans="1:35" x14ac:dyDescent="0.2">
      <c r="A25">
        <v>2</v>
      </c>
      <c r="B25">
        <v>24</v>
      </c>
      <c r="C25" s="25">
        <v>27.2</v>
      </c>
      <c r="D25" s="25">
        <v>32</v>
      </c>
      <c r="E25" s="25">
        <v>100</v>
      </c>
      <c r="F25">
        <v>0.46946269877305352</v>
      </c>
      <c r="G25">
        <v>0.13479415546458562</v>
      </c>
      <c r="H25">
        <v>0.3346685433084679</v>
      </c>
      <c r="I25" t="s">
        <v>82</v>
      </c>
      <c r="J25" t="s">
        <v>32</v>
      </c>
      <c r="K25" t="s">
        <v>69</v>
      </c>
      <c r="L25" t="s">
        <v>258</v>
      </c>
      <c r="M25" s="26">
        <v>23.1</v>
      </c>
      <c r="N25" s="27">
        <v>10</v>
      </c>
      <c r="O25">
        <v>35.910000000000004</v>
      </c>
      <c r="P25">
        <v>24</v>
      </c>
      <c r="Q25">
        <v>1.9</v>
      </c>
      <c r="R25">
        <v>3.6</v>
      </c>
      <c r="S25">
        <v>7.1</v>
      </c>
      <c r="T25">
        <v>0.5</v>
      </c>
      <c r="U25">
        <v>0.3</v>
      </c>
      <c r="V25">
        <v>0.50299401197604787</v>
      </c>
      <c r="W25">
        <v>16.7</v>
      </c>
      <c r="X25">
        <v>0.98148148148148151</v>
      </c>
      <c r="Y25">
        <v>5.4</v>
      </c>
      <c r="Z25">
        <v>4.7</v>
      </c>
      <c r="AA25">
        <v>1.3896521271307647</v>
      </c>
      <c r="AB25">
        <v>0.32193543477438075</v>
      </c>
      <c r="AC25">
        <v>-0.82171436788520313</v>
      </c>
      <c r="AD25">
        <v>1.742133556157911</v>
      </c>
      <c r="AE25">
        <v>-1.1578830582400157</v>
      </c>
      <c r="AF25">
        <v>-0.68382916067157207</v>
      </c>
      <c r="AG25">
        <v>0.70548062166515357</v>
      </c>
      <c r="AH25">
        <v>2.495944360145109</v>
      </c>
      <c r="AI25">
        <v>-2.7785721138952577</v>
      </c>
    </row>
    <row r="26" spans="1:35" x14ac:dyDescent="0.2">
      <c r="A26">
        <v>3</v>
      </c>
      <c r="B26">
        <v>25</v>
      </c>
      <c r="C26" s="25">
        <v>52.7</v>
      </c>
      <c r="D26" s="25">
        <v>59</v>
      </c>
      <c r="E26" s="25">
        <v>97</v>
      </c>
      <c r="F26">
        <v>0.4688571534720789</v>
      </c>
      <c r="G26">
        <v>7.9041436633831771E-2</v>
      </c>
      <c r="H26">
        <v>0.38981571683824712</v>
      </c>
      <c r="I26" t="s">
        <v>87</v>
      </c>
      <c r="J26" t="s">
        <v>32</v>
      </c>
      <c r="K26" t="s">
        <v>88</v>
      </c>
      <c r="L26" t="s">
        <v>258</v>
      </c>
      <c r="M26" s="26">
        <v>24.7</v>
      </c>
      <c r="N26" s="27">
        <v>10</v>
      </c>
      <c r="O26">
        <v>31.388333333333332</v>
      </c>
      <c r="P26">
        <v>23.1</v>
      </c>
      <c r="Q26">
        <v>3.2</v>
      </c>
      <c r="R26">
        <v>3.3</v>
      </c>
      <c r="S26">
        <v>3.8</v>
      </c>
      <c r="T26">
        <v>1.3</v>
      </c>
      <c r="U26">
        <v>0.5</v>
      </c>
      <c r="V26">
        <v>0.43548387096774194</v>
      </c>
      <c r="W26">
        <v>18.600000000000001</v>
      </c>
      <c r="X26">
        <v>0.88095238095238093</v>
      </c>
      <c r="Y26">
        <v>4.2</v>
      </c>
      <c r="Z26">
        <v>3.5</v>
      </c>
      <c r="AA26">
        <v>1.2434664813797003</v>
      </c>
      <c r="AB26">
        <v>1.5722136089749408</v>
      </c>
      <c r="AC26">
        <v>-0.92810640444856729</v>
      </c>
      <c r="AD26">
        <v>0.22851251970969616</v>
      </c>
      <c r="AE26">
        <v>0.6726228218094974</v>
      </c>
      <c r="AF26">
        <v>-0.36793166521822246</v>
      </c>
      <c r="AG26">
        <v>-1.004447757214022</v>
      </c>
      <c r="AH26">
        <v>0.86122271209750745</v>
      </c>
      <c r="AI26">
        <v>-1.5661793873860443</v>
      </c>
    </row>
    <row r="27" spans="1:35" x14ac:dyDescent="0.2">
      <c r="A27">
        <v>3</v>
      </c>
      <c r="B27">
        <v>26</v>
      </c>
      <c r="C27" s="25">
        <v>18.3</v>
      </c>
      <c r="D27" s="25">
        <v>18</v>
      </c>
      <c r="E27" s="25">
        <v>100</v>
      </c>
      <c r="F27">
        <v>0.45308449224527464</v>
      </c>
      <c r="G27">
        <v>0.21974301267816135</v>
      </c>
      <c r="H27">
        <v>0.23334147956711329</v>
      </c>
      <c r="I27" t="s">
        <v>48</v>
      </c>
      <c r="J27" t="s">
        <v>32</v>
      </c>
      <c r="K27" t="s">
        <v>49</v>
      </c>
      <c r="L27" t="s">
        <v>258</v>
      </c>
      <c r="M27" s="26">
        <v>29.6</v>
      </c>
      <c r="N27" s="27">
        <v>10</v>
      </c>
      <c r="O27">
        <v>30.85166666666667</v>
      </c>
      <c r="P27">
        <v>20</v>
      </c>
      <c r="Q27">
        <v>3.4</v>
      </c>
      <c r="R27">
        <v>4.0999999999999996</v>
      </c>
      <c r="S27">
        <v>5.2</v>
      </c>
      <c r="T27">
        <v>0.9</v>
      </c>
      <c r="U27">
        <v>0.4</v>
      </c>
      <c r="V27">
        <v>0.41875000000000001</v>
      </c>
      <c r="W27">
        <v>16</v>
      </c>
      <c r="X27">
        <v>0.94117647058823528</v>
      </c>
      <c r="Y27">
        <v>3.4</v>
      </c>
      <c r="Z27">
        <v>1.9</v>
      </c>
      <c r="AA27">
        <v>0.73993814601492169</v>
      </c>
      <c r="AB27">
        <v>1.7645640973134882</v>
      </c>
      <c r="AC27">
        <v>-0.64439430694626321</v>
      </c>
      <c r="AD27">
        <v>0.87065477759681786</v>
      </c>
      <c r="AE27">
        <v>-0.24263011821525912</v>
      </c>
      <c r="AF27">
        <v>-0.52588041294489718</v>
      </c>
      <c r="AG27">
        <v>-1.2442485795730436</v>
      </c>
      <c r="AH27">
        <v>1.2093392628981143</v>
      </c>
      <c r="AI27">
        <v>5.0344247959573582E-2</v>
      </c>
    </row>
    <row r="28" spans="1:35" x14ac:dyDescent="0.2">
      <c r="A28">
        <v>3</v>
      </c>
      <c r="B28">
        <v>27</v>
      </c>
      <c r="C28" s="25">
        <v>44.7</v>
      </c>
      <c r="D28" s="25">
        <v>44</v>
      </c>
      <c r="E28" s="25">
        <v>99</v>
      </c>
      <c r="F28">
        <v>0.44181597804093642</v>
      </c>
      <c r="G28">
        <v>0.41170793519167148</v>
      </c>
      <c r="H28">
        <v>3.0108042849264938E-2</v>
      </c>
      <c r="I28" t="s">
        <v>128</v>
      </c>
      <c r="J28" t="s">
        <v>32</v>
      </c>
      <c r="K28" t="s">
        <v>37</v>
      </c>
      <c r="L28" t="s">
        <v>258</v>
      </c>
      <c r="M28" s="26">
        <v>28.2</v>
      </c>
      <c r="N28" s="27">
        <v>10</v>
      </c>
      <c r="O28">
        <v>36.306666666666672</v>
      </c>
      <c r="P28">
        <v>24.5</v>
      </c>
      <c r="Q28">
        <v>3.3</v>
      </c>
      <c r="R28">
        <v>5.0999999999999996</v>
      </c>
      <c r="S28">
        <v>4.7</v>
      </c>
      <c r="T28">
        <v>0.9</v>
      </c>
      <c r="U28">
        <v>1.1000000000000001</v>
      </c>
      <c r="V28">
        <v>0.48557692307692307</v>
      </c>
      <c r="W28">
        <v>20.8</v>
      </c>
      <c r="X28">
        <v>0.625</v>
      </c>
      <c r="Y28">
        <v>1.6</v>
      </c>
      <c r="Z28">
        <v>1.7</v>
      </c>
      <c r="AA28">
        <v>1.4708663747702451</v>
      </c>
      <c r="AB28">
        <v>1.6683888531442144</v>
      </c>
      <c r="AC28">
        <v>-0.28975418506838296</v>
      </c>
      <c r="AD28">
        <v>0.64131825692284583</v>
      </c>
      <c r="AE28">
        <v>-0.24263011821525912</v>
      </c>
      <c r="AF28">
        <v>0.57976082114182648</v>
      </c>
      <c r="AG28">
        <v>0.3602498680607128</v>
      </c>
      <c r="AH28">
        <v>-0.73523815640893431</v>
      </c>
      <c r="AI28">
        <v>0.25240970237777577</v>
      </c>
    </row>
    <row r="29" spans="1:35" x14ac:dyDescent="0.2">
      <c r="A29">
        <v>3</v>
      </c>
      <c r="B29">
        <v>28</v>
      </c>
      <c r="C29" s="25">
        <v>38.200000000000003</v>
      </c>
      <c r="D29" s="25">
        <v>36</v>
      </c>
      <c r="E29" s="25">
        <v>98</v>
      </c>
      <c r="F29">
        <v>0.40011492155723027</v>
      </c>
      <c r="G29">
        <v>7.7098898207781763E-2</v>
      </c>
      <c r="H29">
        <v>0.32301602334944851</v>
      </c>
      <c r="I29" t="s">
        <v>118</v>
      </c>
      <c r="J29" t="s">
        <v>32</v>
      </c>
      <c r="K29" t="s">
        <v>119</v>
      </c>
      <c r="L29" t="s">
        <v>258</v>
      </c>
      <c r="M29" s="26">
        <v>26.9</v>
      </c>
      <c r="N29" s="27">
        <v>10</v>
      </c>
      <c r="O29">
        <v>34.678333333333335</v>
      </c>
      <c r="P29">
        <v>22.8</v>
      </c>
      <c r="Q29">
        <v>4.2</v>
      </c>
      <c r="R29">
        <v>5</v>
      </c>
      <c r="S29">
        <v>2.7</v>
      </c>
      <c r="T29">
        <v>0.7</v>
      </c>
      <c r="U29">
        <v>0.4</v>
      </c>
      <c r="V29">
        <v>0.43010752688172044</v>
      </c>
      <c r="W29">
        <v>18.600000000000001</v>
      </c>
      <c r="X29">
        <v>0.9285714285714286</v>
      </c>
      <c r="Y29">
        <v>2.8</v>
      </c>
      <c r="Z29">
        <v>2.9</v>
      </c>
      <c r="AA29">
        <v>1.1947379327960119</v>
      </c>
      <c r="AB29">
        <v>2.5339660506676789</v>
      </c>
      <c r="AC29">
        <v>-0.32521819725617085</v>
      </c>
      <c r="AD29">
        <v>-0.27602782577304202</v>
      </c>
      <c r="AE29">
        <v>-0.70025658822763759</v>
      </c>
      <c r="AF29">
        <v>-0.52588041294489718</v>
      </c>
      <c r="AG29">
        <v>-1.1469313428991381</v>
      </c>
      <c r="AH29">
        <v>0.89948349163866881</v>
      </c>
      <c r="AI29">
        <v>-0.95998302413143755</v>
      </c>
    </row>
    <row r="30" spans="1:35" x14ac:dyDescent="0.2">
      <c r="A30">
        <v>3</v>
      </c>
      <c r="B30">
        <v>29</v>
      </c>
      <c r="C30" s="25">
        <v>101.9</v>
      </c>
      <c r="D30" s="25">
        <v>120</v>
      </c>
      <c r="E30" s="25">
        <v>93</v>
      </c>
      <c r="F30">
        <v>0.38777639460589847</v>
      </c>
      <c r="G30">
        <v>0.14841913673029233</v>
      </c>
      <c r="H30">
        <v>0.23935725787560613</v>
      </c>
      <c r="I30" t="s">
        <v>89</v>
      </c>
      <c r="J30" t="s">
        <v>32</v>
      </c>
      <c r="K30" t="s">
        <v>73</v>
      </c>
      <c r="L30" t="s">
        <v>259</v>
      </c>
      <c r="M30" s="26">
        <v>22.2</v>
      </c>
      <c r="N30" s="27">
        <v>10</v>
      </c>
      <c r="O30">
        <v>33.173333333333332</v>
      </c>
      <c r="P30">
        <v>25.3</v>
      </c>
      <c r="Q30">
        <v>2.2000000000000002</v>
      </c>
      <c r="R30">
        <v>6.5</v>
      </c>
      <c r="S30">
        <v>3.7</v>
      </c>
      <c r="T30">
        <v>0.8</v>
      </c>
      <c r="U30">
        <v>0.8</v>
      </c>
      <c r="V30">
        <v>0.47282608695652173</v>
      </c>
      <c r="W30">
        <v>18.399999999999999</v>
      </c>
      <c r="X30">
        <v>0.82608695652173914</v>
      </c>
      <c r="Y30">
        <v>6.9</v>
      </c>
      <c r="Z30">
        <v>3.3</v>
      </c>
      <c r="AA30">
        <v>1.6008091709934138</v>
      </c>
      <c r="AB30">
        <v>0.61046116728220245</v>
      </c>
      <c r="AC30">
        <v>0.20674198556064946</v>
      </c>
      <c r="AD30">
        <v>0.18264521557490193</v>
      </c>
      <c r="AE30">
        <v>-0.4714433532214482</v>
      </c>
      <c r="AF30">
        <v>0.10591457796180204</v>
      </c>
      <c r="AG30">
        <v>-1.4548598700816704E-2</v>
      </c>
      <c r="AH30">
        <v>0.47930599808976848</v>
      </c>
      <c r="AI30">
        <v>-1.364113932967842</v>
      </c>
    </row>
    <row r="31" spans="1:35" x14ac:dyDescent="0.2">
      <c r="A31">
        <v>3</v>
      </c>
      <c r="B31">
        <v>30</v>
      </c>
      <c r="C31" s="25">
        <v>100.7</v>
      </c>
      <c r="D31" s="25">
        <v>95</v>
      </c>
      <c r="E31" s="25">
        <v>80</v>
      </c>
      <c r="F31">
        <v>0.38070834794102393</v>
      </c>
      <c r="G31">
        <v>0.2849481993702554</v>
      </c>
      <c r="H31">
        <v>9.5760148570768533E-2</v>
      </c>
      <c r="I31" t="s">
        <v>120</v>
      </c>
      <c r="J31" t="s">
        <v>32</v>
      </c>
      <c r="K31" t="s">
        <v>49</v>
      </c>
      <c r="L31" t="s">
        <v>258</v>
      </c>
      <c r="M31" s="26">
        <v>25.7</v>
      </c>
      <c r="N31" s="27">
        <v>10</v>
      </c>
      <c r="O31">
        <v>34.008333333333333</v>
      </c>
      <c r="P31">
        <v>14.4</v>
      </c>
      <c r="Q31">
        <v>2.6</v>
      </c>
      <c r="R31">
        <v>3.5</v>
      </c>
      <c r="S31">
        <v>5.4</v>
      </c>
      <c r="T31">
        <v>1.6</v>
      </c>
      <c r="U31">
        <v>0.6</v>
      </c>
      <c r="V31">
        <v>0.41803278688524592</v>
      </c>
      <c r="W31">
        <v>12.2</v>
      </c>
      <c r="X31">
        <v>0.94117647058823528</v>
      </c>
      <c r="Y31">
        <v>1.7</v>
      </c>
      <c r="Z31">
        <v>1.1000000000000001</v>
      </c>
      <c r="AA31">
        <v>-0.16966142754725852</v>
      </c>
      <c r="AB31">
        <v>0.99516214395929781</v>
      </c>
      <c r="AC31">
        <v>-0.85717838007299119</v>
      </c>
      <c r="AD31">
        <v>0.96238938586640665</v>
      </c>
      <c r="AE31">
        <v>1.3590625268280649</v>
      </c>
      <c r="AF31">
        <v>-0.20998291749154768</v>
      </c>
      <c r="AG31">
        <v>-0.95903070688725167</v>
      </c>
      <c r="AH31">
        <v>0.58516710404519601</v>
      </c>
      <c r="AI31">
        <v>0.85860606563238229</v>
      </c>
    </row>
    <row r="32" spans="1:35" x14ac:dyDescent="0.2">
      <c r="A32">
        <v>3</v>
      </c>
      <c r="B32">
        <v>31</v>
      </c>
      <c r="C32" s="25">
        <v>23.3</v>
      </c>
      <c r="D32" s="25">
        <v>21</v>
      </c>
      <c r="E32" s="25">
        <v>99</v>
      </c>
      <c r="F32">
        <v>0.36847865732202528</v>
      </c>
      <c r="G32">
        <v>0.35594025609178093</v>
      </c>
      <c r="H32">
        <v>1.2538401230244356E-2</v>
      </c>
      <c r="I32" t="s">
        <v>92</v>
      </c>
      <c r="J32" t="s">
        <v>1666</v>
      </c>
      <c r="K32" t="s">
        <v>78</v>
      </c>
      <c r="L32" t="s">
        <v>45</v>
      </c>
      <c r="M32" s="26">
        <v>29.1</v>
      </c>
      <c r="N32" s="27">
        <v>10</v>
      </c>
      <c r="O32">
        <v>30.665000000000003</v>
      </c>
      <c r="P32">
        <v>17.600000000000001</v>
      </c>
      <c r="Q32">
        <v>1.2</v>
      </c>
      <c r="R32">
        <v>11.7</v>
      </c>
      <c r="S32">
        <v>3.9</v>
      </c>
      <c r="T32">
        <v>0.6</v>
      </c>
      <c r="U32">
        <v>1.3</v>
      </c>
      <c r="V32">
        <v>0.4863013698630137</v>
      </c>
      <c r="W32">
        <v>14.6</v>
      </c>
      <c r="X32">
        <v>0.84615384615384615</v>
      </c>
      <c r="Y32">
        <v>2.6</v>
      </c>
      <c r="Z32">
        <v>1.6</v>
      </c>
      <c r="AA32">
        <v>0.35010975734541611</v>
      </c>
      <c r="AB32">
        <v>-0.35129127441053609</v>
      </c>
      <c r="AC32">
        <v>2.0508706193256265</v>
      </c>
      <c r="AD32">
        <v>0.27437982384449061</v>
      </c>
      <c r="AE32">
        <v>-0.92906982323382659</v>
      </c>
      <c r="AF32">
        <v>0.89565831659517603</v>
      </c>
      <c r="AG32">
        <v>0.27066927398497509</v>
      </c>
      <c r="AH32">
        <v>0.28869318178783065</v>
      </c>
      <c r="AI32">
        <v>0.35344242958687677</v>
      </c>
    </row>
    <row r="33" spans="1:35" x14ac:dyDescent="0.2">
      <c r="A33">
        <v>3</v>
      </c>
      <c r="B33">
        <v>32</v>
      </c>
      <c r="C33" s="25">
        <v>125.8</v>
      </c>
      <c r="D33" s="25">
        <v>126</v>
      </c>
      <c r="E33" s="25">
        <v>80</v>
      </c>
      <c r="F33">
        <v>0.35539709606057623</v>
      </c>
      <c r="G33">
        <v>7.8760418316344824E-2</v>
      </c>
      <c r="H33">
        <v>0.2766366777442314</v>
      </c>
      <c r="I33" t="s">
        <v>157</v>
      </c>
      <c r="J33" t="s">
        <v>32</v>
      </c>
      <c r="K33" t="s">
        <v>47</v>
      </c>
      <c r="L33" t="s">
        <v>258</v>
      </c>
      <c r="M33" s="26">
        <v>26.6</v>
      </c>
      <c r="N33" s="27">
        <v>10</v>
      </c>
      <c r="O33">
        <v>31.033333333333331</v>
      </c>
      <c r="P33">
        <v>22</v>
      </c>
      <c r="Q33">
        <v>1.6</v>
      </c>
      <c r="R33">
        <v>2.4</v>
      </c>
      <c r="S33">
        <v>6.5</v>
      </c>
      <c r="T33">
        <v>0.8</v>
      </c>
      <c r="U33">
        <v>0.6</v>
      </c>
      <c r="V33">
        <v>0.4</v>
      </c>
      <c r="W33">
        <v>17.5</v>
      </c>
      <c r="X33">
        <v>0.90140845070422537</v>
      </c>
      <c r="Y33">
        <v>7.1</v>
      </c>
      <c r="Z33">
        <v>1.9</v>
      </c>
      <c r="AA33">
        <v>1.0647951365728432</v>
      </c>
      <c r="AB33">
        <v>3.3409702266559399E-2</v>
      </c>
      <c r="AC33">
        <v>-1.2472825141386594</v>
      </c>
      <c r="AD33">
        <v>1.4669297313491449</v>
      </c>
      <c r="AE33">
        <v>-0.4714433532214482</v>
      </c>
      <c r="AF33">
        <v>-0.20998291749154768</v>
      </c>
      <c r="AG33">
        <v>-1.8292801555365037</v>
      </c>
      <c r="AH33">
        <v>1.8513538870871413</v>
      </c>
      <c r="AI33">
        <v>5.0344247959573582E-2</v>
      </c>
    </row>
    <row r="34" spans="1:35" x14ac:dyDescent="0.2">
      <c r="A34">
        <v>3</v>
      </c>
      <c r="B34">
        <v>33</v>
      </c>
      <c r="C34" s="25">
        <v>6.6</v>
      </c>
      <c r="D34" s="25">
        <v>6</v>
      </c>
      <c r="E34" s="25">
        <v>100</v>
      </c>
      <c r="F34">
        <v>0.31260591654810627</v>
      </c>
      <c r="G34">
        <v>0.17224017430773791</v>
      </c>
      <c r="H34">
        <v>0.14036574224036835</v>
      </c>
      <c r="I34" t="s">
        <v>85</v>
      </c>
      <c r="J34" t="s">
        <v>32</v>
      </c>
      <c r="K34" t="s">
        <v>86</v>
      </c>
      <c r="L34" t="s">
        <v>45</v>
      </c>
      <c r="M34" s="26">
        <v>24.2</v>
      </c>
      <c r="N34" s="27">
        <v>10</v>
      </c>
      <c r="O34">
        <v>30.594999999999999</v>
      </c>
      <c r="P34">
        <v>16.3</v>
      </c>
      <c r="Q34">
        <v>1</v>
      </c>
      <c r="R34">
        <v>10.3</v>
      </c>
      <c r="S34">
        <v>6</v>
      </c>
      <c r="T34">
        <v>1.2</v>
      </c>
      <c r="U34">
        <v>0.5</v>
      </c>
      <c r="V34">
        <v>0.46</v>
      </c>
      <c r="W34">
        <v>15</v>
      </c>
      <c r="X34">
        <v>0.75</v>
      </c>
      <c r="Y34">
        <v>2</v>
      </c>
      <c r="Z34">
        <v>2.2999999999999998</v>
      </c>
      <c r="AA34">
        <v>0.138952713482767</v>
      </c>
      <c r="AB34">
        <v>-0.54364176274908371</v>
      </c>
      <c r="AC34">
        <v>1.5543744486965945</v>
      </c>
      <c r="AD34">
        <v>1.2375932106751728</v>
      </c>
      <c r="AE34">
        <v>0.44380958680330812</v>
      </c>
      <c r="AF34">
        <v>-0.36793166521822246</v>
      </c>
      <c r="AG34">
        <v>-0.28429318619027216</v>
      </c>
      <c r="AH34">
        <v>-0.27491511585379264</v>
      </c>
      <c r="AI34">
        <v>-0.35378666087683081</v>
      </c>
    </row>
    <row r="35" spans="1:35" x14ac:dyDescent="0.2">
      <c r="A35">
        <v>3</v>
      </c>
      <c r="B35">
        <v>34</v>
      </c>
      <c r="C35" s="25">
        <v>20.5</v>
      </c>
      <c r="D35" s="25">
        <v>23</v>
      </c>
      <c r="E35" s="25">
        <v>100</v>
      </c>
      <c r="F35">
        <v>0.29579657258209696</v>
      </c>
      <c r="G35">
        <v>0.10955951973209761</v>
      </c>
      <c r="H35">
        <v>0.18623705284999936</v>
      </c>
      <c r="I35" t="s">
        <v>54</v>
      </c>
      <c r="J35" t="s">
        <v>32</v>
      </c>
      <c r="K35" t="s">
        <v>55</v>
      </c>
      <c r="L35" t="s">
        <v>45</v>
      </c>
      <c r="M35" s="26">
        <v>26.3</v>
      </c>
      <c r="N35" s="27">
        <v>10</v>
      </c>
      <c r="O35">
        <v>32.940000000000005</v>
      </c>
      <c r="P35">
        <v>14.7</v>
      </c>
      <c r="Q35">
        <v>0</v>
      </c>
      <c r="R35">
        <v>15.1</v>
      </c>
      <c r="S35">
        <v>3.6</v>
      </c>
      <c r="T35">
        <v>1.4</v>
      </c>
      <c r="U35">
        <v>1.1000000000000001</v>
      </c>
      <c r="V35">
        <v>0.52500000000000002</v>
      </c>
      <c r="W35">
        <v>12</v>
      </c>
      <c r="X35">
        <v>0.65625</v>
      </c>
      <c r="Y35">
        <v>3.2</v>
      </c>
      <c r="Z35">
        <v>3.9</v>
      </c>
      <c r="AA35">
        <v>-0.12093287896357045</v>
      </c>
      <c r="AB35">
        <v>-1.505394204441822</v>
      </c>
      <c r="AC35">
        <v>3.2566470337104194</v>
      </c>
      <c r="AD35">
        <v>0.13677791144010748</v>
      </c>
      <c r="AE35">
        <v>0.90143605681568628</v>
      </c>
      <c r="AF35">
        <v>0.57976082114182648</v>
      </c>
      <c r="AG35">
        <v>0.88576996573664857</v>
      </c>
      <c r="AH35">
        <v>-1.1777187316279683</v>
      </c>
      <c r="AI35">
        <v>-1.9703102962224488</v>
      </c>
    </row>
    <row r="36" spans="1:35" x14ac:dyDescent="0.2">
      <c r="A36">
        <v>3</v>
      </c>
      <c r="B36">
        <v>35</v>
      </c>
      <c r="C36" s="25">
        <v>38.700000000000003</v>
      </c>
      <c r="D36" s="25">
        <v>39</v>
      </c>
      <c r="E36" s="25">
        <v>98</v>
      </c>
      <c r="F36">
        <v>0.28269184588559437</v>
      </c>
      <c r="G36">
        <v>1.2982249274897909E-3</v>
      </c>
      <c r="H36">
        <v>0.28139362095810461</v>
      </c>
      <c r="I36" t="s">
        <v>90</v>
      </c>
      <c r="J36" t="s">
        <v>1665</v>
      </c>
      <c r="K36" t="s">
        <v>59</v>
      </c>
      <c r="L36" t="s">
        <v>258</v>
      </c>
      <c r="M36" s="26">
        <v>23.8</v>
      </c>
      <c r="N36" s="27">
        <v>10</v>
      </c>
      <c r="O36">
        <v>31.481666666666666</v>
      </c>
      <c r="P36">
        <v>24.3</v>
      </c>
      <c r="Q36">
        <v>2.8</v>
      </c>
      <c r="R36">
        <v>3.6</v>
      </c>
      <c r="S36">
        <v>6.7</v>
      </c>
      <c r="T36">
        <v>0.8</v>
      </c>
      <c r="U36">
        <v>0.5</v>
      </c>
      <c r="V36">
        <v>0.45454545454545453</v>
      </c>
      <c r="W36">
        <v>18.7</v>
      </c>
      <c r="X36">
        <v>0.76271186440677963</v>
      </c>
      <c r="Y36">
        <v>5.9</v>
      </c>
      <c r="Z36">
        <v>3.4</v>
      </c>
      <c r="AA36">
        <v>1.438380675714453</v>
      </c>
      <c r="AB36">
        <v>1.1875126322978451</v>
      </c>
      <c r="AC36">
        <v>-0.82171436788520313</v>
      </c>
      <c r="AD36">
        <v>1.5586643396187336</v>
      </c>
      <c r="AE36">
        <v>-0.4714433532214482</v>
      </c>
      <c r="AF36">
        <v>-0.36793166521822246</v>
      </c>
      <c r="AG36">
        <v>-0.5020122366748091</v>
      </c>
      <c r="AH36">
        <v>-0.54462534010699692</v>
      </c>
      <c r="AI36">
        <v>-1.4651466601769432</v>
      </c>
    </row>
    <row r="37" spans="1:35" x14ac:dyDescent="0.2">
      <c r="A37">
        <v>3</v>
      </c>
      <c r="B37">
        <v>36</v>
      </c>
      <c r="C37" s="25">
        <v>8.1999999999999993</v>
      </c>
      <c r="D37" s="25">
        <v>7</v>
      </c>
      <c r="E37" s="25">
        <v>100</v>
      </c>
      <c r="F37">
        <v>0.2807844467515852</v>
      </c>
      <c r="G37">
        <v>5.4342260748107857E-2</v>
      </c>
      <c r="H37">
        <v>0.22644218600347735</v>
      </c>
      <c r="I37" t="s">
        <v>56</v>
      </c>
      <c r="J37" t="s">
        <v>32</v>
      </c>
      <c r="K37" t="s">
        <v>57</v>
      </c>
      <c r="L37" t="s">
        <v>45</v>
      </c>
      <c r="M37" s="26">
        <v>25.7</v>
      </c>
      <c r="N37" s="27">
        <v>10</v>
      </c>
      <c r="O37">
        <v>30.076666666666664</v>
      </c>
      <c r="P37">
        <v>20.9</v>
      </c>
      <c r="Q37">
        <v>1.3</v>
      </c>
      <c r="R37">
        <v>12.2</v>
      </c>
      <c r="S37">
        <v>2.6</v>
      </c>
      <c r="T37">
        <v>0.8</v>
      </c>
      <c r="U37">
        <v>1.3</v>
      </c>
      <c r="V37">
        <v>0.45962732919254656</v>
      </c>
      <c r="W37">
        <v>16.100000000000001</v>
      </c>
      <c r="X37">
        <v>0.7384615384615385</v>
      </c>
      <c r="Y37">
        <v>6.5</v>
      </c>
      <c r="Z37">
        <v>3.1</v>
      </c>
      <c r="AA37">
        <v>0.88612379176598621</v>
      </c>
      <c r="AB37">
        <v>-0.25511603024126217</v>
      </c>
      <c r="AC37">
        <v>2.2281906802645666</v>
      </c>
      <c r="AD37">
        <v>-0.32189512990783647</v>
      </c>
      <c r="AE37">
        <v>-0.4714433532214482</v>
      </c>
      <c r="AF37">
        <v>0.89565831659517603</v>
      </c>
      <c r="AG37">
        <v>-0.3143623019784858</v>
      </c>
      <c r="AH37">
        <v>-0.99602714799408532</v>
      </c>
      <c r="AI37">
        <v>-1.1620484785496399</v>
      </c>
    </row>
    <row r="38" spans="1:35" x14ac:dyDescent="0.2">
      <c r="A38">
        <v>4</v>
      </c>
      <c r="B38">
        <v>37</v>
      </c>
      <c r="C38" s="25">
        <v>136.30000000000001</v>
      </c>
      <c r="D38" s="25">
        <v>194</v>
      </c>
      <c r="E38" s="25">
        <v>77</v>
      </c>
      <c r="F38">
        <v>0.27417982794354462</v>
      </c>
      <c r="G38">
        <v>0.2659674037485244</v>
      </c>
      <c r="H38">
        <v>8.2124241950202181E-3</v>
      </c>
      <c r="I38" t="s">
        <v>161</v>
      </c>
      <c r="J38" t="s">
        <v>32</v>
      </c>
      <c r="K38" t="s">
        <v>51</v>
      </c>
      <c r="L38" t="s">
        <v>259</v>
      </c>
      <c r="M38" s="26">
        <v>24.7</v>
      </c>
      <c r="N38" s="27">
        <v>10</v>
      </c>
      <c r="O38">
        <v>30.455000000000002</v>
      </c>
      <c r="P38">
        <v>18.899999999999999</v>
      </c>
      <c r="Q38">
        <v>1.2</v>
      </c>
      <c r="R38">
        <v>7.8</v>
      </c>
      <c r="S38">
        <v>2.7</v>
      </c>
      <c r="T38">
        <v>2.1</v>
      </c>
      <c r="U38">
        <v>0.6</v>
      </c>
      <c r="V38">
        <v>0.48749999999999999</v>
      </c>
      <c r="W38">
        <v>16</v>
      </c>
      <c r="X38">
        <v>0.67741935483870963</v>
      </c>
      <c r="Y38">
        <v>3.1</v>
      </c>
      <c r="Z38">
        <v>1.8</v>
      </c>
      <c r="AA38">
        <v>0.5612668012080646</v>
      </c>
      <c r="AB38">
        <v>-0.35129127441053609</v>
      </c>
      <c r="AC38">
        <v>0.66777414400189372</v>
      </c>
      <c r="AD38">
        <v>-0.27602782577304202</v>
      </c>
      <c r="AE38">
        <v>2.5031287018590107</v>
      </c>
      <c r="AF38">
        <v>-0.20998291749154768</v>
      </c>
      <c r="AG38">
        <v>0.32307086296323251</v>
      </c>
      <c r="AH38">
        <v>-0.97560883378903085</v>
      </c>
      <c r="AI38">
        <v>0.15137697516867457</v>
      </c>
    </row>
    <row r="39" spans="1:35" x14ac:dyDescent="0.2">
      <c r="A39">
        <v>4</v>
      </c>
      <c r="B39">
        <v>38</v>
      </c>
      <c r="C39" s="25">
        <v>31.8</v>
      </c>
      <c r="D39" s="25">
        <v>27</v>
      </c>
      <c r="E39" s="25">
        <v>87</v>
      </c>
      <c r="F39">
        <v>0.2695800949600945</v>
      </c>
      <c r="G39">
        <v>0.37064716174944412</v>
      </c>
      <c r="H39">
        <v>-0.10106706678934962</v>
      </c>
      <c r="I39" t="s">
        <v>91</v>
      </c>
      <c r="J39" t="s">
        <v>1667</v>
      </c>
      <c r="K39" t="s">
        <v>51</v>
      </c>
      <c r="L39" t="s">
        <v>259</v>
      </c>
      <c r="M39" s="26">
        <v>22.2</v>
      </c>
      <c r="N39" s="27">
        <v>5</v>
      </c>
      <c r="O39">
        <v>32.163333333333334</v>
      </c>
      <c r="P39">
        <v>17</v>
      </c>
      <c r="Q39">
        <v>1.8</v>
      </c>
      <c r="R39">
        <v>8.8000000000000007</v>
      </c>
      <c r="S39">
        <v>1.6</v>
      </c>
      <c r="T39">
        <v>1</v>
      </c>
      <c r="U39">
        <v>2</v>
      </c>
      <c r="V39">
        <v>0.52459016393442626</v>
      </c>
      <c r="W39">
        <v>12.2</v>
      </c>
      <c r="X39">
        <v>0.70588235294117652</v>
      </c>
      <c r="Y39">
        <v>3.4</v>
      </c>
      <c r="Z39">
        <v>1.4</v>
      </c>
      <c r="AA39">
        <v>0.25265266017803945</v>
      </c>
      <c r="AB39">
        <v>0.22576019060510702</v>
      </c>
      <c r="AC39">
        <v>1.0224142658797741</v>
      </c>
      <c r="AD39">
        <v>-0.78056817125578037</v>
      </c>
      <c r="AE39">
        <v>-1.3816883209070051E-2</v>
      </c>
      <c r="AF39">
        <v>2.0012995506818996</v>
      </c>
      <c r="AG39">
        <v>0.89325590701925672</v>
      </c>
      <c r="AH39">
        <v>-0.82068094815930814</v>
      </c>
      <c r="AI39">
        <v>0.55550788400507911</v>
      </c>
    </row>
    <row r="40" spans="1:35" x14ac:dyDescent="0.2">
      <c r="A40">
        <v>4</v>
      </c>
      <c r="B40">
        <v>39</v>
      </c>
      <c r="C40" s="25">
        <v>87.7</v>
      </c>
      <c r="D40" s="25">
        <v>100</v>
      </c>
      <c r="E40" s="25">
        <v>92</v>
      </c>
      <c r="F40">
        <v>0.21040158096468037</v>
      </c>
      <c r="G40">
        <v>-3.0351554488313108E-2</v>
      </c>
      <c r="H40">
        <v>0.24075313545299348</v>
      </c>
      <c r="I40" t="s">
        <v>104</v>
      </c>
      <c r="J40" t="s">
        <v>32</v>
      </c>
      <c r="K40" t="s">
        <v>35</v>
      </c>
      <c r="L40" t="s">
        <v>258</v>
      </c>
      <c r="M40" s="26">
        <v>33.1</v>
      </c>
      <c r="N40" s="27">
        <v>10</v>
      </c>
      <c r="O40">
        <v>32.936666666666667</v>
      </c>
      <c r="P40">
        <v>22.5</v>
      </c>
      <c r="Q40">
        <v>2.1</v>
      </c>
      <c r="R40">
        <v>3.5</v>
      </c>
      <c r="S40">
        <v>6.5</v>
      </c>
      <c r="T40">
        <v>0.8</v>
      </c>
      <c r="U40">
        <v>0</v>
      </c>
      <c r="V40">
        <v>0.4567901234567901</v>
      </c>
      <c r="W40">
        <v>16.2</v>
      </c>
      <c r="X40">
        <v>0.84848484848484851</v>
      </c>
      <c r="Y40">
        <v>6.6</v>
      </c>
      <c r="Z40">
        <v>3.3</v>
      </c>
      <c r="AA40">
        <v>1.1460093842123236</v>
      </c>
      <c r="AB40">
        <v>0.51428592311292853</v>
      </c>
      <c r="AC40">
        <v>-0.85717838007299119</v>
      </c>
      <c r="AD40">
        <v>1.4669297313491449</v>
      </c>
      <c r="AE40">
        <v>-0.4714433532214482</v>
      </c>
      <c r="AF40">
        <v>-1.1576754038515964</v>
      </c>
      <c r="AG40">
        <v>-0.38186112417973839</v>
      </c>
      <c r="AH40">
        <v>0.83188316522440131</v>
      </c>
      <c r="AI40">
        <v>-1.364113932967842</v>
      </c>
    </row>
    <row r="41" spans="1:35" x14ac:dyDescent="0.2">
      <c r="A41">
        <v>4</v>
      </c>
      <c r="B41">
        <v>40</v>
      </c>
      <c r="C41" s="25">
        <v>3.8</v>
      </c>
      <c r="D41" s="25">
        <v>5</v>
      </c>
      <c r="E41" s="25">
        <v>100</v>
      </c>
      <c r="F41">
        <v>0.20128283950353967</v>
      </c>
      <c r="G41">
        <v>0.10693484928785482</v>
      </c>
      <c r="H41">
        <v>9.4347990215684852E-2</v>
      </c>
      <c r="I41" t="s">
        <v>70</v>
      </c>
      <c r="J41" t="s">
        <v>32</v>
      </c>
      <c r="K41" t="s">
        <v>71</v>
      </c>
      <c r="L41" t="s">
        <v>259</v>
      </c>
      <c r="M41" s="26">
        <v>25</v>
      </c>
      <c r="N41" s="27">
        <v>10</v>
      </c>
      <c r="O41">
        <v>33.766666666666666</v>
      </c>
      <c r="P41">
        <v>32.700000000000003</v>
      </c>
      <c r="Q41">
        <v>1.7</v>
      </c>
      <c r="R41">
        <v>13.2</v>
      </c>
      <c r="S41">
        <v>5.0999999999999996</v>
      </c>
      <c r="T41">
        <v>1.8</v>
      </c>
      <c r="U41">
        <v>1.3</v>
      </c>
      <c r="V41">
        <v>0.5401785714285714</v>
      </c>
      <c r="W41">
        <v>22.4</v>
      </c>
      <c r="X41">
        <v>0.55284552845528456</v>
      </c>
      <c r="Y41">
        <v>12.3</v>
      </c>
      <c r="Z41">
        <v>4.5</v>
      </c>
      <c r="AA41">
        <v>2.8027800360577242</v>
      </c>
      <c r="AB41">
        <v>0.1295849464358331</v>
      </c>
      <c r="AC41">
        <v>2.5828308021424466</v>
      </c>
      <c r="AD41">
        <v>0.82478747346202319</v>
      </c>
      <c r="AE41">
        <v>1.8166889968404432</v>
      </c>
      <c r="AF41">
        <v>0.89565831659517603</v>
      </c>
      <c r="AG41">
        <v>2.129940426542972</v>
      </c>
      <c r="AH41">
        <v>-7.643350695008869</v>
      </c>
      <c r="AI41">
        <v>-2.5765066594770554</v>
      </c>
    </row>
    <row r="42" spans="1:35" x14ac:dyDescent="0.2">
      <c r="A42">
        <v>4</v>
      </c>
      <c r="B42">
        <v>41</v>
      </c>
      <c r="C42" s="25">
        <v>55.2</v>
      </c>
      <c r="D42" s="25">
        <v>58</v>
      </c>
      <c r="E42" s="25">
        <v>96</v>
      </c>
      <c r="F42">
        <v>0.20088571314804746</v>
      </c>
      <c r="G42">
        <v>0.28971218070759092</v>
      </c>
      <c r="H42">
        <v>-8.8826467559543459E-2</v>
      </c>
      <c r="I42" t="s">
        <v>124</v>
      </c>
      <c r="J42" t="s">
        <v>32</v>
      </c>
      <c r="K42" t="s">
        <v>53</v>
      </c>
      <c r="L42" t="s">
        <v>45</v>
      </c>
      <c r="M42" s="26">
        <v>22.4</v>
      </c>
      <c r="N42" s="27">
        <v>10</v>
      </c>
      <c r="O42">
        <v>33.734999999999999</v>
      </c>
      <c r="P42">
        <v>15.7</v>
      </c>
      <c r="Q42">
        <v>0</v>
      </c>
      <c r="R42">
        <v>11.2</v>
      </c>
      <c r="S42">
        <v>4.3</v>
      </c>
      <c r="T42">
        <v>1.9</v>
      </c>
      <c r="U42">
        <v>0.9</v>
      </c>
      <c r="V42">
        <v>0.64583333333333337</v>
      </c>
      <c r="W42">
        <v>9.6</v>
      </c>
      <c r="X42">
        <v>0.66</v>
      </c>
      <c r="Y42">
        <v>5</v>
      </c>
      <c r="Z42">
        <v>3.1</v>
      </c>
      <c r="AA42">
        <v>4.149561631539031E-2</v>
      </c>
      <c r="AB42">
        <v>-1.505394204441822</v>
      </c>
      <c r="AC42">
        <v>1.8735505583866863</v>
      </c>
      <c r="AD42">
        <v>0.45784904038366814</v>
      </c>
      <c r="AE42">
        <v>2.045502231846632</v>
      </c>
      <c r="AF42">
        <v>0.26386332568847681</v>
      </c>
      <c r="AG42">
        <v>2.3632581128816263</v>
      </c>
      <c r="AH42">
        <v>-1.7706665761426992</v>
      </c>
      <c r="AI42">
        <v>-1.1620484785496399</v>
      </c>
    </row>
    <row r="43" spans="1:35" x14ac:dyDescent="0.2">
      <c r="A43">
        <v>4</v>
      </c>
      <c r="B43">
        <v>42</v>
      </c>
      <c r="C43" s="25">
        <v>123.1</v>
      </c>
      <c r="D43" s="25">
        <v>392</v>
      </c>
      <c r="E43" s="25">
        <v>81</v>
      </c>
      <c r="F43">
        <v>0.19903259811259261</v>
      </c>
      <c r="G43">
        <v>-0.24236473598460423</v>
      </c>
      <c r="H43">
        <v>0.44139733409719684</v>
      </c>
      <c r="I43" t="s">
        <v>95</v>
      </c>
      <c r="J43" t="s">
        <v>32</v>
      </c>
      <c r="K43" t="s">
        <v>96</v>
      </c>
      <c r="L43" t="s">
        <v>258</v>
      </c>
      <c r="M43" s="26">
        <v>24.8</v>
      </c>
      <c r="N43" s="27">
        <v>10</v>
      </c>
      <c r="O43">
        <v>35.28</v>
      </c>
      <c r="P43">
        <v>18.2</v>
      </c>
      <c r="Q43">
        <v>3.6</v>
      </c>
      <c r="R43">
        <v>3.3</v>
      </c>
      <c r="S43">
        <v>7.8</v>
      </c>
      <c r="T43">
        <v>0.4</v>
      </c>
      <c r="U43">
        <v>0.2</v>
      </c>
      <c r="V43">
        <v>0.40251572327044027</v>
      </c>
      <c r="W43">
        <v>15.9</v>
      </c>
      <c r="X43">
        <v>0.81818181818181823</v>
      </c>
      <c r="Y43">
        <v>2.2000000000000002</v>
      </c>
      <c r="Z43">
        <v>3.9</v>
      </c>
      <c r="AA43">
        <v>0.44756685451279221</v>
      </c>
      <c r="AB43">
        <v>1.9569145856520362</v>
      </c>
      <c r="AC43">
        <v>-0.92810640444856729</v>
      </c>
      <c r="AD43">
        <v>2.0632046851014718</v>
      </c>
      <c r="AE43">
        <v>-1.3866962932462048</v>
      </c>
      <c r="AF43">
        <v>-0.84177790839824673</v>
      </c>
      <c r="AG43">
        <v>-1.6042005144271376</v>
      </c>
      <c r="AH43">
        <v>8.2122667614866626E-2</v>
      </c>
      <c r="AI43">
        <v>-1.9703102962224488</v>
      </c>
    </row>
    <row r="44" spans="1:35" x14ac:dyDescent="0.2">
      <c r="A44">
        <v>4</v>
      </c>
      <c r="B44">
        <v>43</v>
      </c>
      <c r="C44" s="25">
        <v>17</v>
      </c>
      <c r="D44" s="25">
        <v>19</v>
      </c>
      <c r="E44" s="25">
        <v>100</v>
      </c>
      <c r="F44">
        <v>0.19889775060326406</v>
      </c>
      <c r="G44">
        <v>-0.35613040528333451</v>
      </c>
      <c r="H44">
        <v>0.5550281558865986</v>
      </c>
      <c r="I44" t="s">
        <v>83</v>
      </c>
      <c r="J44" t="s">
        <v>32</v>
      </c>
      <c r="K44" t="s">
        <v>33</v>
      </c>
      <c r="L44" t="s">
        <v>258</v>
      </c>
      <c r="M44" s="26">
        <v>31</v>
      </c>
      <c r="N44" s="27">
        <v>10</v>
      </c>
      <c r="O44">
        <v>33.954999999999998</v>
      </c>
      <c r="P44">
        <v>23.3</v>
      </c>
      <c r="Q44">
        <v>1.3</v>
      </c>
      <c r="R44">
        <v>6.4</v>
      </c>
      <c r="S44">
        <v>5.4</v>
      </c>
      <c r="T44">
        <v>1.5</v>
      </c>
      <c r="U44">
        <v>0.1</v>
      </c>
      <c r="V44">
        <v>0.40284360189573459</v>
      </c>
      <c r="W44">
        <v>21.1</v>
      </c>
      <c r="X44">
        <v>0.74626865671641796</v>
      </c>
      <c r="Y44">
        <v>6.7</v>
      </c>
      <c r="Z44">
        <v>4.4000000000000004</v>
      </c>
      <c r="AA44">
        <v>1.2759521804354923</v>
      </c>
      <c r="AB44">
        <v>-0.25511603024126217</v>
      </c>
      <c r="AC44">
        <v>0.17127797337286157</v>
      </c>
      <c r="AD44">
        <v>0.96238938586640665</v>
      </c>
      <c r="AE44">
        <v>1.1302492918218756</v>
      </c>
      <c r="AF44">
        <v>-0.99972665612492173</v>
      </c>
      <c r="AG44">
        <v>-2.1219839695049041</v>
      </c>
      <c r="AH44">
        <v>-0.89274189090760347</v>
      </c>
      <c r="AI44">
        <v>-2.4754739322679544</v>
      </c>
    </row>
    <row r="45" spans="1:35" x14ac:dyDescent="0.2">
      <c r="A45">
        <v>4</v>
      </c>
      <c r="B45">
        <v>44</v>
      </c>
      <c r="C45" s="25">
        <v>74.7</v>
      </c>
      <c r="D45" s="25">
        <v>82</v>
      </c>
      <c r="E45" s="25">
        <v>94</v>
      </c>
      <c r="F45">
        <v>0.19544678887410999</v>
      </c>
      <c r="G45">
        <v>8.3274635762824054E-2</v>
      </c>
      <c r="H45">
        <v>0.11217215311128594</v>
      </c>
      <c r="I45" t="s">
        <v>97</v>
      </c>
      <c r="J45" t="s">
        <v>32</v>
      </c>
      <c r="K45" t="s">
        <v>75</v>
      </c>
      <c r="L45" t="s">
        <v>259</v>
      </c>
      <c r="M45" s="26">
        <v>23.6</v>
      </c>
      <c r="N45" s="27">
        <v>10</v>
      </c>
      <c r="O45">
        <v>32.923333333333332</v>
      </c>
      <c r="P45">
        <v>17.5</v>
      </c>
      <c r="Q45">
        <v>0.2</v>
      </c>
      <c r="R45">
        <v>14.2</v>
      </c>
      <c r="S45">
        <v>4.0999999999999996</v>
      </c>
      <c r="T45">
        <v>0.7</v>
      </c>
      <c r="U45">
        <v>0.6</v>
      </c>
      <c r="V45">
        <v>0.47517730496453903</v>
      </c>
      <c r="W45">
        <v>14.1</v>
      </c>
      <c r="X45">
        <v>0.79591836734693877</v>
      </c>
      <c r="Y45">
        <v>4.9000000000000004</v>
      </c>
      <c r="Z45">
        <v>2.6</v>
      </c>
      <c r="AA45">
        <v>0.33386690781751982</v>
      </c>
      <c r="AB45">
        <v>-1.3130437161032744</v>
      </c>
      <c r="AC45">
        <v>2.9374709240203267</v>
      </c>
      <c r="AD45">
        <v>0.36611443211407924</v>
      </c>
      <c r="AE45">
        <v>-0.70025658822763759</v>
      </c>
      <c r="AF45">
        <v>-0.20998291749154768</v>
      </c>
      <c r="AG45">
        <v>3.8229042250780845E-2</v>
      </c>
      <c r="AH45">
        <v>-4.6041520010696058E-2</v>
      </c>
      <c r="AI45">
        <v>-0.65688484250413437</v>
      </c>
    </row>
    <row r="46" spans="1:35" x14ac:dyDescent="0.2">
      <c r="A46">
        <v>4</v>
      </c>
      <c r="B46">
        <v>45</v>
      </c>
      <c r="C46" s="25">
        <v>130</v>
      </c>
      <c r="D46" s="25">
        <v>131</v>
      </c>
      <c r="E46" s="25">
        <v>74</v>
      </c>
      <c r="F46">
        <v>0.18958904822304756</v>
      </c>
      <c r="G46">
        <v>0.2130779040139264</v>
      </c>
      <c r="H46">
        <v>-2.3488855790878838E-2</v>
      </c>
      <c r="I46" t="s">
        <v>165</v>
      </c>
      <c r="J46" t="s">
        <v>32</v>
      </c>
      <c r="K46" t="s">
        <v>78</v>
      </c>
      <c r="L46" t="s">
        <v>258</v>
      </c>
      <c r="M46" s="26">
        <v>27.1</v>
      </c>
      <c r="N46" s="27">
        <v>10</v>
      </c>
      <c r="O46">
        <v>31.853333333333335</v>
      </c>
      <c r="P46">
        <v>20.8</v>
      </c>
      <c r="Q46">
        <v>3.1</v>
      </c>
      <c r="R46">
        <v>2.6</v>
      </c>
      <c r="S46">
        <v>3.8</v>
      </c>
      <c r="T46">
        <v>1.1000000000000001</v>
      </c>
      <c r="U46">
        <v>0.2</v>
      </c>
      <c r="V46">
        <v>0.48965517241379308</v>
      </c>
      <c r="W46">
        <v>14.5</v>
      </c>
      <c r="X46">
        <v>0.85365853658536583</v>
      </c>
      <c r="Y46">
        <v>4.0999999999999996</v>
      </c>
      <c r="Z46">
        <v>1.7</v>
      </c>
      <c r="AA46">
        <v>0.86988094223809043</v>
      </c>
      <c r="AB46">
        <v>1.476038364805667</v>
      </c>
      <c r="AC46">
        <v>-1.1763544897630833</v>
      </c>
      <c r="AD46">
        <v>0.22851251970969616</v>
      </c>
      <c r="AE46">
        <v>0.21499635179711929</v>
      </c>
      <c r="AF46">
        <v>-0.84177790839824673</v>
      </c>
      <c r="AG46">
        <v>0.33816809618622856</v>
      </c>
      <c r="AH46">
        <v>0.55582755717208998</v>
      </c>
      <c r="AI46">
        <v>0.25240970237777577</v>
      </c>
    </row>
    <row r="47" spans="1:35" x14ac:dyDescent="0.2">
      <c r="A47">
        <v>4</v>
      </c>
      <c r="B47">
        <v>46</v>
      </c>
      <c r="C47" s="25">
        <v>52.1</v>
      </c>
      <c r="D47" s="25">
        <v>51</v>
      </c>
      <c r="E47" s="25">
        <v>97</v>
      </c>
      <c r="F47">
        <v>0.17982432315931338</v>
      </c>
      <c r="G47">
        <v>-2.9288722372188849E-2</v>
      </c>
      <c r="H47">
        <v>0.20911304553150223</v>
      </c>
      <c r="I47" t="s">
        <v>65</v>
      </c>
      <c r="J47" t="s">
        <v>32</v>
      </c>
      <c r="K47" t="s">
        <v>66</v>
      </c>
      <c r="L47" t="s">
        <v>259</v>
      </c>
      <c r="M47" s="26">
        <v>31.2</v>
      </c>
      <c r="N47" s="27">
        <v>10</v>
      </c>
      <c r="O47">
        <v>30.608333333333331</v>
      </c>
      <c r="P47">
        <v>17.399999999999999</v>
      </c>
      <c r="Q47">
        <v>2</v>
      </c>
      <c r="R47">
        <v>8.6</v>
      </c>
      <c r="S47">
        <v>1.5</v>
      </c>
      <c r="T47">
        <v>0.6</v>
      </c>
      <c r="U47">
        <v>0.6</v>
      </c>
      <c r="V47">
        <v>0.41666666666666669</v>
      </c>
      <c r="W47">
        <v>12</v>
      </c>
      <c r="X47">
        <v>0.9</v>
      </c>
      <c r="Y47">
        <v>6</v>
      </c>
      <c r="Z47">
        <v>2.5</v>
      </c>
      <c r="AA47">
        <v>0.31762405828962348</v>
      </c>
      <c r="AB47">
        <v>0.41811067894365467</v>
      </c>
      <c r="AC47">
        <v>0.9514862415041978</v>
      </c>
      <c r="AD47">
        <v>-0.82643547539057483</v>
      </c>
      <c r="AE47">
        <v>-0.92906982323382659</v>
      </c>
      <c r="AF47">
        <v>-0.20998291749154768</v>
      </c>
      <c r="AG47">
        <v>-0.96651664816986005</v>
      </c>
      <c r="AH47">
        <v>1.5370374994936669</v>
      </c>
      <c r="AI47">
        <v>-0.5558521152950332</v>
      </c>
    </row>
    <row r="48" spans="1:35" x14ac:dyDescent="0.2">
      <c r="A48">
        <v>4</v>
      </c>
      <c r="B48">
        <v>47</v>
      </c>
      <c r="C48" s="25">
        <v>98.2</v>
      </c>
      <c r="D48" s="25">
        <v>115</v>
      </c>
      <c r="E48" s="25">
        <v>92</v>
      </c>
      <c r="F48">
        <v>0.17871163207840318</v>
      </c>
      <c r="G48">
        <v>0.17838427345062863</v>
      </c>
      <c r="H48">
        <v>3.2735862777455438E-4</v>
      </c>
      <c r="I48" t="s">
        <v>99</v>
      </c>
      <c r="J48" t="s">
        <v>32</v>
      </c>
      <c r="K48" t="s">
        <v>44</v>
      </c>
      <c r="L48" t="s">
        <v>259</v>
      </c>
      <c r="M48" s="26">
        <v>24.8</v>
      </c>
      <c r="N48" s="27">
        <v>10</v>
      </c>
      <c r="O48">
        <v>36.064999999999998</v>
      </c>
      <c r="P48">
        <v>27.7</v>
      </c>
      <c r="Q48">
        <v>2.6</v>
      </c>
      <c r="R48">
        <v>5.3</v>
      </c>
      <c r="S48">
        <v>3.9</v>
      </c>
      <c r="T48">
        <v>0.8</v>
      </c>
      <c r="U48">
        <v>1.4</v>
      </c>
      <c r="V48">
        <v>0.48636363636363639</v>
      </c>
      <c r="W48">
        <v>22</v>
      </c>
      <c r="X48">
        <v>0.63793103448275867</v>
      </c>
      <c r="Y48">
        <v>5.8</v>
      </c>
      <c r="Z48">
        <v>2</v>
      </c>
      <c r="AA48">
        <v>1.9906375596629196</v>
      </c>
      <c r="AB48">
        <v>0.99516214395929781</v>
      </c>
      <c r="AC48">
        <v>-0.21882616069280686</v>
      </c>
      <c r="AD48">
        <v>0.27437982384449061</v>
      </c>
      <c r="AE48">
        <v>-0.4714433532214482</v>
      </c>
      <c r="AF48">
        <v>1.0536070643218507</v>
      </c>
      <c r="AG48">
        <v>0.40516551575636295</v>
      </c>
      <c r="AH48">
        <v>-2.3725356533254809</v>
      </c>
      <c r="AI48">
        <v>-5.0688479249527622E-2</v>
      </c>
    </row>
    <row r="49" spans="1:35" x14ac:dyDescent="0.2">
      <c r="A49">
        <v>4</v>
      </c>
      <c r="B49">
        <v>48</v>
      </c>
      <c r="C49" s="25">
        <v>31.2</v>
      </c>
      <c r="D49" s="25">
        <v>35</v>
      </c>
      <c r="E49" s="25">
        <v>100</v>
      </c>
      <c r="F49">
        <v>0.16341380474103082</v>
      </c>
      <c r="G49">
        <v>1.4148108887430306E-3</v>
      </c>
      <c r="H49">
        <v>0.16199899385228778</v>
      </c>
      <c r="I49" t="s">
        <v>98</v>
      </c>
      <c r="J49" t="s">
        <v>1668</v>
      </c>
      <c r="K49" t="s">
        <v>39</v>
      </c>
      <c r="L49" t="s">
        <v>259</v>
      </c>
      <c r="M49" s="26">
        <v>24.3</v>
      </c>
      <c r="N49" s="27">
        <v>10</v>
      </c>
      <c r="O49">
        <v>30.518333333333334</v>
      </c>
      <c r="P49">
        <v>16.899999999999999</v>
      </c>
      <c r="Q49">
        <v>2.2000000000000002</v>
      </c>
      <c r="R49">
        <v>9.8000000000000007</v>
      </c>
      <c r="S49">
        <v>1.2</v>
      </c>
      <c r="T49">
        <v>0.6</v>
      </c>
      <c r="U49">
        <v>1.8</v>
      </c>
      <c r="V49">
        <v>0.39743589743589741</v>
      </c>
      <c r="W49">
        <v>15.6</v>
      </c>
      <c r="X49">
        <v>0.69696969696969702</v>
      </c>
      <c r="Y49">
        <v>3.3</v>
      </c>
      <c r="Z49">
        <v>1.4</v>
      </c>
      <c r="AA49">
        <v>0.2364098106501431</v>
      </c>
      <c r="AB49">
        <v>0.61046116728220245</v>
      </c>
      <c r="AC49">
        <v>1.3770543877576544</v>
      </c>
      <c r="AD49">
        <v>-0.96403738779495807</v>
      </c>
      <c r="AE49">
        <v>-0.92906982323382659</v>
      </c>
      <c r="AF49">
        <v>1.6854020552285502</v>
      </c>
      <c r="AG49">
        <v>-1.6866712191936075</v>
      </c>
      <c r="AH49">
        <v>-0.87232357670255001</v>
      </c>
      <c r="AI49">
        <v>0.55550788400507911</v>
      </c>
    </row>
    <row r="50" spans="1:35" x14ac:dyDescent="0.2">
      <c r="A50">
        <v>5</v>
      </c>
      <c r="B50">
        <v>49</v>
      </c>
      <c r="C50" s="25">
        <v>55.6</v>
      </c>
      <c r="D50" s="25">
        <v>53</v>
      </c>
      <c r="E50" s="25">
        <v>92</v>
      </c>
      <c r="F50">
        <v>0.16195740376808235</v>
      </c>
      <c r="G50">
        <v>0.19477786043998827</v>
      </c>
      <c r="H50">
        <v>-3.2820456671905918E-2</v>
      </c>
      <c r="I50" t="s">
        <v>130</v>
      </c>
      <c r="J50" t="s">
        <v>32</v>
      </c>
      <c r="K50" t="s">
        <v>71</v>
      </c>
      <c r="L50" t="s">
        <v>45</v>
      </c>
      <c r="M50" s="26">
        <v>31.7</v>
      </c>
      <c r="N50" s="27">
        <v>10</v>
      </c>
      <c r="O50">
        <v>26.198333333333334</v>
      </c>
      <c r="P50">
        <v>11.2</v>
      </c>
      <c r="Q50">
        <v>1.6</v>
      </c>
      <c r="R50">
        <v>5.2</v>
      </c>
      <c r="S50">
        <v>1.2</v>
      </c>
      <c r="T50">
        <v>0.8</v>
      </c>
      <c r="U50">
        <v>2.5</v>
      </c>
      <c r="V50">
        <v>0.43820224719101125</v>
      </c>
      <c r="W50">
        <v>8.9</v>
      </c>
      <c r="X50">
        <v>0.94736842105263153</v>
      </c>
      <c r="Y50">
        <v>1.9</v>
      </c>
      <c r="Z50">
        <v>0.9</v>
      </c>
      <c r="AA50">
        <v>-0.68943261243993315</v>
      </c>
      <c r="AB50">
        <v>3.3409702266559399E-2</v>
      </c>
      <c r="AC50">
        <v>-0.25429017288059474</v>
      </c>
      <c r="AD50">
        <v>-0.96403738779495807</v>
      </c>
      <c r="AE50">
        <v>-0.4714433532214482</v>
      </c>
      <c r="AF50">
        <v>2.7910432893152737</v>
      </c>
      <c r="AG50">
        <v>-0.4413726024672664</v>
      </c>
      <c r="AH50">
        <v>0.68845236113167774</v>
      </c>
      <c r="AI50">
        <v>1.0606715200505845</v>
      </c>
    </row>
    <row r="51" spans="1:35" x14ac:dyDescent="0.2">
      <c r="A51">
        <v>5</v>
      </c>
      <c r="B51">
        <v>50</v>
      </c>
      <c r="C51" s="25">
        <v>54.5</v>
      </c>
      <c r="D51" s="25">
        <v>49</v>
      </c>
      <c r="E51" s="25">
        <v>95</v>
      </c>
      <c r="F51">
        <v>0.16078065681636916</v>
      </c>
      <c r="G51">
        <v>3.9202013158948015E-2</v>
      </c>
      <c r="H51">
        <v>0.12157864365742115</v>
      </c>
      <c r="I51" t="s">
        <v>142</v>
      </c>
      <c r="J51" t="s">
        <v>32</v>
      </c>
      <c r="K51" t="s">
        <v>71</v>
      </c>
      <c r="L51" t="s">
        <v>258</v>
      </c>
      <c r="M51" s="26">
        <v>30</v>
      </c>
      <c r="N51" s="27">
        <v>10</v>
      </c>
      <c r="O51">
        <v>29.584999999999997</v>
      </c>
      <c r="P51">
        <v>18.7</v>
      </c>
      <c r="Q51">
        <v>1.2</v>
      </c>
      <c r="R51">
        <v>4.7</v>
      </c>
      <c r="S51">
        <v>6.3</v>
      </c>
      <c r="T51">
        <v>0.9</v>
      </c>
      <c r="U51">
        <v>0.6</v>
      </c>
      <c r="V51">
        <v>0.46308724832214765</v>
      </c>
      <c r="W51">
        <v>14.9</v>
      </c>
      <c r="X51">
        <v>0.84090909090909094</v>
      </c>
      <c r="Y51">
        <v>4.4000000000000004</v>
      </c>
      <c r="Z51">
        <v>2.5</v>
      </c>
      <c r="AA51">
        <v>0.52878110215227259</v>
      </c>
      <c r="AB51">
        <v>-0.35129127441053609</v>
      </c>
      <c r="AC51">
        <v>-0.43161023381953484</v>
      </c>
      <c r="AD51">
        <v>1.375195123079556</v>
      </c>
      <c r="AE51">
        <v>-0.24263011821525912</v>
      </c>
      <c r="AF51">
        <v>-0.20998291749154768</v>
      </c>
      <c r="AG51">
        <v>-0.21679436398901875</v>
      </c>
      <c r="AH51">
        <v>0.4570029164196332</v>
      </c>
      <c r="AI51">
        <v>-0.5558521152950332</v>
      </c>
    </row>
    <row r="52" spans="1:35" x14ac:dyDescent="0.2">
      <c r="A52">
        <v>5</v>
      </c>
      <c r="B52">
        <v>51</v>
      </c>
      <c r="C52" s="25">
        <v>48.2</v>
      </c>
      <c r="D52" s="25">
        <v>41</v>
      </c>
      <c r="E52" s="25">
        <v>93</v>
      </c>
      <c r="F52">
        <v>0.16017731241418579</v>
      </c>
      <c r="G52">
        <v>7.9423326404536837E-2</v>
      </c>
      <c r="H52">
        <v>8.0753986009648948E-2</v>
      </c>
      <c r="I52" t="s">
        <v>107</v>
      </c>
      <c r="J52" t="s">
        <v>32</v>
      </c>
      <c r="K52" t="s">
        <v>44</v>
      </c>
      <c r="L52" t="s">
        <v>259</v>
      </c>
      <c r="M52" s="26">
        <v>29</v>
      </c>
      <c r="N52" s="27">
        <v>10</v>
      </c>
      <c r="O52">
        <v>28.708333333333332</v>
      </c>
      <c r="P52">
        <v>11.6</v>
      </c>
      <c r="Q52">
        <v>1.7</v>
      </c>
      <c r="R52">
        <v>5.7</v>
      </c>
      <c r="S52">
        <v>1.3</v>
      </c>
      <c r="T52">
        <v>1.7</v>
      </c>
      <c r="U52">
        <v>1.1000000000000001</v>
      </c>
      <c r="V52">
        <v>0.42045454545454547</v>
      </c>
      <c r="W52">
        <v>8.8000000000000007</v>
      </c>
      <c r="X52">
        <v>0.86206896551724133</v>
      </c>
      <c r="Y52">
        <v>2.9</v>
      </c>
      <c r="Z52">
        <v>1.7</v>
      </c>
      <c r="AA52">
        <v>-0.62446121432834878</v>
      </c>
      <c r="AB52">
        <v>0.1295849464358331</v>
      </c>
      <c r="AC52">
        <v>-7.6970111941654651E-2</v>
      </c>
      <c r="AD52">
        <v>-0.91817008366016351</v>
      </c>
      <c r="AE52">
        <v>1.5878757618342538</v>
      </c>
      <c r="AF52">
        <v>0.57976082114182648</v>
      </c>
      <c r="AG52">
        <v>-0.65884095163624457</v>
      </c>
      <c r="AH52">
        <v>0.44362106741755386</v>
      </c>
      <c r="AI52">
        <v>0.25240970237777577</v>
      </c>
    </row>
    <row r="53" spans="1:35" x14ac:dyDescent="0.2">
      <c r="A53">
        <v>5</v>
      </c>
      <c r="B53">
        <v>52</v>
      </c>
      <c r="C53" s="25">
        <v>73.5</v>
      </c>
      <c r="D53" s="25">
        <v>72</v>
      </c>
      <c r="E53" s="25">
        <v>90</v>
      </c>
      <c r="F53">
        <v>0.14847676920997621</v>
      </c>
      <c r="G53">
        <v>-9.4826751333494264E-3</v>
      </c>
      <c r="H53">
        <v>0.15795944434332565</v>
      </c>
      <c r="I53" t="s">
        <v>100</v>
      </c>
      <c r="J53" t="s">
        <v>32</v>
      </c>
      <c r="K53" t="s">
        <v>96</v>
      </c>
      <c r="L53" t="s">
        <v>258</v>
      </c>
      <c r="M53" s="26">
        <v>25.7</v>
      </c>
      <c r="N53" s="27">
        <v>10</v>
      </c>
      <c r="O53">
        <v>32.190000000000005</v>
      </c>
      <c r="P53">
        <v>18.7</v>
      </c>
      <c r="Q53">
        <v>2.5</v>
      </c>
      <c r="R53">
        <v>3.8</v>
      </c>
      <c r="S53">
        <v>3.5</v>
      </c>
      <c r="T53">
        <v>1.3</v>
      </c>
      <c r="U53">
        <v>0.1</v>
      </c>
      <c r="V53">
        <v>0.45578231292517007</v>
      </c>
      <c r="W53">
        <v>14.7</v>
      </c>
      <c r="X53">
        <v>0.875</v>
      </c>
      <c r="Y53">
        <v>3.2</v>
      </c>
      <c r="Z53">
        <v>2.7</v>
      </c>
      <c r="AA53">
        <v>0.52878110215227259</v>
      </c>
      <c r="AB53">
        <v>0.89898689979002389</v>
      </c>
      <c r="AC53">
        <v>-0.75078634350962714</v>
      </c>
      <c r="AD53">
        <v>9.0910607305313057E-2</v>
      </c>
      <c r="AE53">
        <v>0.6726228218094974</v>
      </c>
      <c r="AF53">
        <v>-0.99972665612492173</v>
      </c>
      <c r="AG53">
        <v>-0.36676389095674278</v>
      </c>
      <c r="AH53">
        <v>0.5985489530472754</v>
      </c>
      <c r="AI53">
        <v>-0.75791756971323565</v>
      </c>
    </row>
    <row r="54" spans="1:35" x14ac:dyDescent="0.2">
      <c r="A54">
        <v>5</v>
      </c>
      <c r="B54">
        <v>53</v>
      </c>
      <c r="C54" s="25">
        <v>116.1</v>
      </c>
      <c r="D54" s="25">
        <v>118</v>
      </c>
      <c r="E54" s="25">
        <v>85</v>
      </c>
      <c r="F54">
        <v>0.13373516837462554</v>
      </c>
      <c r="G54">
        <v>0.14835313789831842</v>
      </c>
      <c r="H54">
        <v>-1.4617969523692875E-2</v>
      </c>
      <c r="I54" t="s">
        <v>132</v>
      </c>
      <c r="J54" t="s">
        <v>32</v>
      </c>
      <c r="K54" t="s">
        <v>49</v>
      </c>
      <c r="L54" t="s">
        <v>259</v>
      </c>
      <c r="M54" s="26">
        <v>23.1</v>
      </c>
      <c r="N54" s="27">
        <v>10</v>
      </c>
      <c r="O54">
        <v>34.739999999999995</v>
      </c>
      <c r="P54">
        <v>20.8</v>
      </c>
      <c r="Q54">
        <v>2.1</v>
      </c>
      <c r="R54">
        <v>7.8</v>
      </c>
      <c r="S54">
        <v>2.2999999999999998</v>
      </c>
      <c r="T54">
        <v>1.4</v>
      </c>
      <c r="U54">
        <v>0.1</v>
      </c>
      <c r="V54">
        <v>0.47530864197530864</v>
      </c>
      <c r="W54">
        <v>16.2</v>
      </c>
      <c r="X54">
        <v>0.75</v>
      </c>
      <c r="Y54">
        <v>4.4000000000000004</v>
      </c>
      <c r="Z54">
        <v>1.6</v>
      </c>
      <c r="AA54">
        <v>0.86988094223809043</v>
      </c>
      <c r="AB54">
        <v>0.51428592311292853</v>
      </c>
      <c r="AC54">
        <v>0.66777414400189372</v>
      </c>
      <c r="AD54">
        <v>-0.45949704231221977</v>
      </c>
      <c r="AE54">
        <v>0.90143605681568628</v>
      </c>
      <c r="AF54">
        <v>-0.99972665612492173</v>
      </c>
      <c r="AG54">
        <v>4.5589632875610263E-2</v>
      </c>
      <c r="AH54">
        <v>-0.55800718910907832</v>
      </c>
      <c r="AI54">
        <v>0.35344242958687677</v>
      </c>
    </row>
    <row r="55" spans="1:35" x14ac:dyDescent="0.2">
      <c r="A55">
        <v>5</v>
      </c>
      <c r="B55">
        <v>54</v>
      </c>
      <c r="C55" s="25">
        <v>38.5</v>
      </c>
      <c r="D55" s="25">
        <v>40</v>
      </c>
      <c r="E55" s="25">
        <v>100</v>
      </c>
      <c r="F55">
        <v>0.13095383351277043</v>
      </c>
      <c r="G55">
        <v>-0.16119504868562584</v>
      </c>
      <c r="H55">
        <v>0.2921488821983963</v>
      </c>
      <c r="I55" t="s">
        <v>79</v>
      </c>
      <c r="J55" t="s">
        <v>32</v>
      </c>
      <c r="K55" t="s">
        <v>49</v>
      </c>
      <c r="L55" t="s">
        <v>259</v>
      </c>
      <c r="M55" s="26">
        <v>21.7</v>
      </c>
      <c r="N55" s="27">
        <v>10</v>
      </c>
      <c r="O55">
        <v>34.088333333333331</v>
      </c>
      <c r="P55">
        <v>19.3</v>
      </c>
      <c r="Q55">
        <v>1.4</v>
      </c>
      <c r="R55">
        <v>6.6</v>
      </c>
      <c r="S55">
        <v>3.2</v>
      </c>
      <c r="T55">
        <v>1.1000000000000001</v>
      </c>
      <c r="U55">
        <v>0.4</v>
      </c>
      <c r="V55">
        <v>0.38202247191011235</v>
      </c>
      <c r="W55">
        <v>17.8</v>
      </c>
      <c r="X55">
        <v>0.84313725490196079</v>
      </c>
      <c r="Y55">
        <v>5.0999999999999996</v>
      </c>
      <c r="Z55">
        <v>2</v>
      </c>
      <c r="AA55">
        <v>0.6262381993196493</v>
      </c>
      <c r="AB55">
        <v>-0.15894078607198844</v>
      </c>
      <c r="AC55">
        <v>0.24220599774843737</v>
      </c>
      <c r="AD55">
        <v>-4.6691305099070046E-2</v>
      </c>
      <c r="AE55">
        <v>0.21499635179711929</v>
      </c>
      <c r="AF55">
        <v>-0.52588041294489718</v>
      </c>
      <c r="AG55">
        <v>-2.316743793510498</v>
      </c>
      <c r="AH55">
        <v>0.56474878984014276</v>
      </c>
      <c r="AI55">
        <v>-5.0688479249527622E-2</v>
      </c>
    </row>
    <row r="56" spans="1:35" x14ac:dyDescent="0.2">
      <c r="A56">
        <v>5</v>
      </c>
      <c r="B56">
        <v>55</v>
      </c>
      <c r="C56" s="25">
        <v>25.8</v>
      </c>
      <c r="D56" s="25">
        <v>30</v>
      </c>
      <c r="E56" s="25">
        <v>100</v>
      </c>
      <c r="F56">
        <v>0.12891317030335656</v>
      </c>
      <c r="G56">
        <v>8.0518776925429983E-2</v>
      </c>
      <c r="H56">
        <v>4.8394393377926573E-2</v>
      </c>
      <c r="I56" t="s">
        <v>109</v>
      </c>
      <c r="J56" t="s">
        <v>32</v>
      </c>
      <c r="K56" t="s">
        <v>57</v>
      </c>
      <c r="L56" t="s">
        <v>258</v>
      </c>
      <c r="M56" s="26">
        <v>23.4</v>
      </c>
      <c r="N56" s="27">
        <v>10</v>
      </c>
      <c r="O56">
        <v>32.961666666666659</v>
      </c>
      <c r="P56">
        <v>11.3</v>
      </c>
      <c r="Q56">
        <v>0.1</v>
      </c>
      <c r="R56">
        <v>7.7</v>
      </c>
      <c r="S56">
        <v>8.4</v>
      </c>
      <c r="T56">
        <v>1.6</v>
      </c>
      <c r="U56">
        <v>0.6</v>
      </c>
      <c r="V56">
        <v>0.59036144578313254</v>
      </c>
      <c r="W56">
        <v>8.3000000000000007</v>
      </c>
      <c r="X56">
        <v>0.60869565217391308</v>
      </c>
      <c r="Y56">
        <v>2.2999999999999998</v>
      </c>
      <c r="Z56">
        <v>3.5</v>
      </c>
      <c r="AA56">
        <v>-0.6731897629120368</v>
      </c>
      <c r="AB56">
        <v>-1.4092189602725482</v>
      </c>
      <c r="AC56">
        <v>0.63231013181410578</v>
      </c>
      <c r="AD56">
        <v>2.3384085099102387</v>
      </c>
      <c r="AE56">
        <v>1.3590625268280649</v>
      </c>
      <c r="AF56">
        <v>-0.20998291749154768</v>
      </c>
      <c r="AG56">
        <v>1.3884561875914183</v>
      </c>
      <c r="AH56">
        <v>-1.1349973357527807</v>
      </c>
      <c r="AI56">
        <v>-1.5661793873860443</v>
      </c>
    </row>
    <row r="57" spans="1:35" x14ac:dyDescent="0.2">
      <c r="A57">
        <v>5</v>
      </c>
      <c r="B57">
        <v>56</v>
      </c>
      <c r="C57" s="25">
        <v>94.1</v>
      </c>
      <c r="D57" s="25">
        <v>90</v>
      </c>
      <c r="E57" s="25">
        <v>77</v>
      </c>
      <c r="F57">
        <v>0.12532487039658624</v>
      </c>
      <c r="G57">
        <v>0.15508159267481958</v>
      </c>
      <c r="H57">
        <v>-2.9756722278233338E-2</v>
      </c>
      <c r="I57" t="s">
        <v>101</v>
      </c>
      <c r="J57" t="s">
        <v>32</v>
      </c>
      <c r="K57" t="s">
        <v>75</v>
      </c>
      <c r="L57" t="s">
        <v>258</v>
      </c>
      <c r="M57" s="26">
        <v>27.5</v>
      </c>
      <c r="N57" s="27">
        <v>8</v>
      </c>
      <c r="O57">
        <v>31.95</v>
      </c>
      <c r="P57">
        <v>17</v>
      </c>
      <c r="Q57">
        <v>1.375</v>
      </c>
      <c r="R57">
        <v>6.125</v>
      </c>
      <c r="S57">
        <v>2.75</v>
      </c>
      <c r="T57">
        <v>1.125</v>
      </c>
      <c r="U57">
        <v>0.75</v>
      </c>
      <c r="V57">
        <v>0.46363636363636362</v>
      </c>
      <c r="W57">
        <v>13.75</v>
      </c>
      <c r="X57">
        <v>0.88461538461538458</v>
      </c>
      <c r="Y57">
        <v>3.25</v>
      </c>
      <c r="Z57">
        <v>1.25</v>
      </c>
      <c r="AA57">
        <v>0.25265266017803945</v>
      </c>
      <c r="AB57">
        <v>-0.18298459711430681</v>
      </c>
      <c r="AC57">
        <v>7.375193985644439E-2</v>
      </c>
      <c r="AD57">
        <v>-0.25309417370564491</v>
      </c>
      <c r="AE57">
        <v>0.27219966054866634</v>
      </c>
      <c r="AF57">
        <v>2.6940204098464569E-2</v>
      </c>
      <c r="AG57">
        <v>-0.18859673352145828</v>
      </c>
      <c r="AH57">
        <v>0.68780839891444068</v>
      </c>
      <c r="AI57">
        <v>0.70705697481873075</v>
      </c>
    </row>
    <row r="58" spans="1:35" x14ac:dyDescent="0.2">
      <c r="A58">
        <v>5</v>
      </c>
      <c r="B58">
        <v>57</v>
      </c>
      <c r="C58" s="25">
        <v>18</v>
      </c>
      <c r="D58" s="25">
        <v>15</v>
      </c>
      <c r="E58" s="25">
        <v>100</v>
      </c>
      <c r="F58">
        <v>0.12262343499326445</v>
      </c>
      <c r="G58">
        <v>0.35395554440248733</v>
      </c>
      <c r="H58">
        <v>-0.23133210940922289</v>
      </c>
      <c r="I58" t="s">
        <v>160</v>
      </c>
      <c r="J58" t="s">
        <v>32</v>
      </c>
      <c r="K58" t="s">
        <v>81</v>
      </c>
      <c r="L58" t="s">
        <v>45</v>
      </c>
      <c r="M58" s="26">
        <v>27.4</v>
      </c>
      <c r="N58" s="27">
        <v>10</v>
      </c>
      <c r="O58">
        <v>35.161666666666669</v>
      </c>
      <c r="P58">
        <v>15</v>
      </c>
      <c r="Q58">
        <v>0</v>
      </c>
      <c r="R58">
        <v>15.4</v>
      </c>
      <c r="S58">
        <v>1</v>
      </c>
      <c r="T58">
        <v>0.9</v>
      </c>
      <c r="U58">
        <v>2.5</v>
      </c>
      <c r="V58">
        <v>0.65476190476190477</v>
      </c>
      <c r="W58">
        <v>8.4</v>
      </c>
      <c r="X58">
        <v>0.64516129032258063</v>
      </c>
      <c r="Y58">
        <v>6.2</v>
      </c>
      <c r="Z58">
        <v>1.8</v>
      </c>
      <c r="AA58">
        <v>-7.2204330379882109E-2</v>
      </c>
      <c r="AB58">
        <v>-1.505394204441822</v>
      </c>
      <c r="AC58">
        <v>3.3630390702737838</v>
      </c>
      <c r="AD58">
        <v>-1.0557719960645469</v>
      </c>
      <c r="AE58">
        <v>-0.24263011821525912</v>
      </c>
      <c r="AF58">
        <v>2.7910432893152737</v>
      </c>
      <c r="AG58">
        <v>2.1758588795008604</v>
      </c>
      <c r="AH58">
        <v>-2.4197176655346961</v>
      </c>
      <c r="AI58">
        <v>0.15137697516867457</v>
      </c>
    </row>
    <row r="59" spans="1:35" x14ac:dyDescent="0.2">
      <c r="A59">
        <v>5</v>
      </c>
      <c r="B59">
        <v>58</v>
      </c>
      <c r="C59" s="25">
        <v>137.6</v>
      </c>
      <c r="D59" s="25">
        <v>167</v>
      </c>
      <c r="E59" s="25">
        <v>79</v>
      </c>
      <c r="F59">
        <v>0.10659717480375283</v>
      </c>
      <c r="G59">
        <v>-6.4300066702970463E-2</v>
      </c>
      <c r="H59">
        <v>0.17089724150672331</v>
      </c>
      <c r="I59" t="s">
        <v>105</v>
      </c>
      <c r="J59" t="s">
        <v>32</v>
      </c>
      <c r="K59" t="s">
        <v>106</v>
      </c>
      <c r="L59" t="s">
        <v>259</v>
      </c>
      <c r="M59" s="26">
        <v>30.2</v>
      </c>
      <c r="N59" s="27">
        <v>10</v>
      </c>
      <c r="O59">
        <v>32.323333333333338</v>
      </c>
      <c r="P59">
        <v>19.2</v>
      </c>
      <c r="Q59">
        <v>3.1</v>
      </c>
      <c r="R59">
        <v>6.8</v>
      </c>
      <c r="S59">
        <v>1.6</v>
      </c>
      <c r="T59">
        <v>0.7</v>
      </c>
      <c r="U59">
        <v>0.4</v>
      </c>
      <c r="V59">
        <v>0.41447368421052633</v>
      </c>
      <c r="W59">
        <v>15.2</v>
      </c>
      <c r="X59">
        <v>0.83333333333333337</v>
      </c>
      <c r="Y59">
        <v>4.2</v>
      </c>
      <c r="Z59">
        <v>2</v>
      </c>
      <c r="AA59">
        <v>0.60999534979175296</v>
      </c>
      <c r="AB59">
        <v>1.476038364805667</v>
      </c>
      <c r="AC59">
        <v>0.31313402212401348</v>
      </c>
      <c r="AD59">
        <v>-0.78056817125578037</v>
      </c>
      <c r="AE59">
        <v>-0.70025658822763759</v>
      </c>
      <c r="AF59">
        <v>-0.52588041294489718</v>
      </c>
      <c r="AG59">
        <v>-1.2741923447034764</v>
      </c>
      <c r="AH59">
        <v>0.35371765933315141</v>
      </c>
      <c r="AI59">
        <v>-5.0688479249527622E-2</v>
      </c>
    </row>
    <row r="60" spans="1:35" x14ac:dyDescent="0.2">
      <c r="A60">
        <v>5</v>
      </c>
      <c r="B60">
        <v>59</v>
      </c>
      <c r="C60" s="25">
        <v>68.2</v>
      </c>
      <c r="D60" s="25">
        <v>74</v>
      </c>
      <c r="E60" s="25">
        <v>93</v>
      </c>
      <c r="F60">
        <v>0.10339993800212754</v>
      </c>
      <c r="G60">
        <v>-0.14199284123175848</v>
      </c>
      <c r="H60">
        <v>0.24539277923388603</v>
      </c>
      <c r="I60" t="s">
        <v>156</v>
      </c>
      <c r="J60" t="s">
        <v>32</v>
      </c>
      <c r="K60" t="s">
        <v>152</v>
      </c>
      <c r="L60" t="s">
        <v>258</v>
      </c>
      <c r="M60" s="26">
        <v>20.3</v>
      </c>
      <c r="N60" s="27">
        <v>10</v>
      </c>
      <c r="O60">
        <v>28.891666666666669</v>
      </c>
      <c r="P60">
        <v>18.899999999999999</v>
      </c>
      <c r="Q60">
        <v>0.8</v>
      </c>
      <c r="R60">
        <v>2.9</v>
      </c>
      <c r="S60">
        <v>7.2</v>
      </c>
      <c r="T60">
        <v>1.4</v>
      </c>
      <c r="U60">
        <v>0.3</v>
      </c>
      <c r="V60">
        <v>0.42675159235668791</v>
      </c>
      <c r="W60">
        <v>15.7</v>
      </c>
      <c r="X60">
        <v>0.79661016949152541</v>
      </c>
      <c r="Y60">
        <v>5.9</v>
      </c>
      <c r="Z60">
        <v>2.9</v>
      </c>
      <c r="AA60">
        <v>0.5612668012080646</v>
      </c>
      <c r="AB60">
        <v>-0.73599225108763133</v>
      </c>
      <c r="AC60">
        <v>-1.0699624531997194</v>
      </c>
      <c r="AD60">
        <v>1.7880008602927058</v>
      </c>
      <c r="AE60">
        <v>0.90143605681568628</v>
      </c>
      <c r="AF60">
        <v>-0.68382916067157207</v>
      </c>
      <c r="AG60">
        <v>-1.0417521129692817</v>
      </c>
      <c r="AH60">
        <v>-3.7120287342641084E-2</v>
      </c>
      <c r="AI60">
        <v>-0.95998302413143755</v>
      </c>
    </row>
    <row r="61" spans="1:35" x14ac:dyDescent="0.2">
      <c r="A61">
        <v>5</v>
      </c>
      <c r="B61">
        <v>60</v>
      </c>
      <c r="C61" s="25">
        <v>110.1</v>
      </c>
      <c r="D61" s="25">
        <v>108</v>
      </c>
      <c r="E61" s="25">
        <v>72</v>
      </c>
      <c r="F61">
        <v>0.10239030067612587</v>
      </c>
      <c r="G61">
        <v>0.15807813222396053</v>
      </c>
      <c r="H61">
        <v>-5.568783154783466E-2</v>
      </c>
      <c r="I61" t="s">
        <v>205</v>
      </c>
      <c r="J61" t="s">
        <v>32</v>
      </c>
      <c r="K61" t="s">
        <v>73</v>
      </c>
      <c r="L61" t="s">
        <v>258</v>
      </c>
      <c r="M61" s="26">
        <v>35.4</v>
      </c>
      <c r="N61" s="27">
        <v>10</v>
      </c>
      <c r="O61">
        <v>31.195</v>
      </c>
      <c r="P61">
        <v>18.600000000000001</v>
      </c>
      <c r="Q61">
        <v>4.0999999999999996</v>
      </c>
      <c r="R61">
        <v>3.9</v>
      </c>
      <c r="S61">
        <v>2.2000000000000002</v>
      </c>
      <c r="T61">
        <v>0.6</v>
      </c>
      <c r="U61">
        <v>0.2</v>
      </c>
      <c r="V61">
        <v>0.47008547008547008</v>
      </c>
      <c r="W61">
        <v>11.7</v>
      </c>
      <c r="X61">
        <v>0.875</v>
      </c>
      <c r="Y61">
        <v>4</v>
      </c>
      <c r="Z61">
        <v>1.2</v>
      </c>
      <c r="AA61">
        <v>0.51253825262437691</v>
      </c>
      <c r="AB61">
        <v>2.4377908064984046</v>
      </c>
      <c r="AC61">
        <v>-0.71532233132183909</v>
      </c>
      <c r="AD61">
        <v>-0.505364346447014</v>
      </c>
      <c r="AE61">
        <v>-0.92906982323382659</v>
      </c>
      <c r="AF61">
        <v>-0.84177790839824673</v>
      </c>
      <c r="AG61">
        <v>-5.1602253140517584E-2</v>
      </c>
      <c r="AH61">
        <v>0.75793745501102583</v>
      </c>
      <c r="AI61">
        <v>0.75757333842328134</v>
      </c>
    </row>
    <row r="62" spans="1:35" x14ac:dyDescent="0.2">
      <c r="A62">
        <v>6</v>
      </c>
      <c r="B62">
        <v>61</v>
      </c>
      <c r="C62" s="25">
        <v>64.7</v>
      </c>
      <c r="D62" s="25">
        <v>64</v>
      </c>
      <c r="E62" s="25">
        <v>91</v>
      </c>
      <c r="F62">
        <v>0.10215963547692676</v>
      </c>
      <c r="G62">
        <v>7.2952741971688023E-2</v>
      </c>
      <c r="H62">
        <v>2.9206893505238737E-2</v>
      </c>
      <c r="I62" t="s">
        <v>102</v>
      </c>
      <c r="J62" t="s">
        <v>32</v>
      </c>
      <c r="K62" t="s">
        <v>94</v>
      </c>
      <c r="L62" t="s">
        <v>259</v>
      </c>
      <c r="M62" s="26">
        <v>31.3</v>
      </c>
      <c r="N62" s="27">
        <v>10</v>
      </c>
      <c r="O62">
        <v>30.818333333333335</v>
      </c>
      <c r="P62">
        <v>18.7</v>
      </c>
      <c r="Q62">
        <v>2.6</v>
      </c>
      <c r="R62">
        <v>5.4</v>
      </c>
      <c r="S62">
        <v>2.2999999999999998</v>
      </c>
      <c r="T62">
        <v>0.7</v>
      </c>
      <c r="U62">
        <v>0</v>
      </c>
      <c r="V62">
        <v>0.43697478991596639</v>
      </c>
      <c r="W62">
        <v>11.9</v>
      </c>
      <c r="X62">
        <v>0.90476190476190477</v>
      </c>
      <c r="Y62">
        <v>6.3</v>
      </c>
      <c r="Z62">
        <v>1.4</v>
      </c>
      <c r="AA62">
        <v>0.52878110215227259</v>
      </c>
      <c r="AB62">
        <v>0.99516214395929781</v>
      </c>
      <c r="AC62">
        <v>-0.18336214850501864</v>
      </c>
      <c r="AD62">
        <v>-0.45949704231221977</v>
      </c>
      <c r="AE62">
        <v>-0.70025658822763759</v>
      </c>
      <c r="AF62">
        <v>-1.1576754038515964</v>
      </c>
      <c r="AG62">
        <v>-0.61405065459837427</v>
      </c>
      <c r="AH62">
        <v>1.6919653851233896</v>
      </c>
      <c r="AI62">
        <v>0.55550788400507911</v>
      </c>
    </row>
    <row r="63" spans="1:35" x14ac:dyDescent="0.2">
      <c r="A63">
        <v>6</v>
      </c>
      <c r="B63">
        <v>62</v>
      </c>
      <c r="C63" s="25">
        <v>44.6</v>
      </c>
      <c r="D63" s="25">
        <v>47</v>
      </c>
      <c r="E63" s="25">
        <v>99</v>
      </c>
      <c r="F63">
        <v>0.10140115773866951</v>
      </c>
      <c r="G63">
        <v>0.40733375638560371</v>
      </c>
      <c r="H63">
        <v>-0.30593259864693423</v>
      </c>
      <c r="I63" t="s">
        <v>144</v>
      </c>
      <c r="J63" t="s">
        <v>159</v>
      </c>
      <c r="K63" t="s">
        <v>33</v>
      </c>
      <c r="L63" t="s">
        <v>45</v>
      </c>
      <c r="M63" s="26">
        <v>25.5</v>
      </c>
      <c r="N63" s="27">
        <v>10</v>
      </c>
      <c r="O63">
        <v>34.343333333333327</v>
      </c>
      <c r="P63">
        <v>14.5</v>
      </c>
      <c r="Q63">
        <v>0</v>
      </c>
      <c r="R63">
        <v>17.8</v>
      </c>
      <c r="S63">
        <v>0.9</v>
      </c>
      <c r="T63">
        <v>0.9</v>
      </c>
      <c r="U63">
        <v>2</v>
      </c>
      <c r="V63">
        <v>0.63207547169811318</v>
      </c>
      <c r="W63">
        <v>10.6</v>
      </c>
      <c r="X63">
        <v>0.42307692307692307</v>
      </c>
      <c r="Y63">
        <v>2.6</v>
      </c>
      <c r="Z63">
        <v>1.4</v>
      </c>
      <c r="AA63">
        <v>-0.15341857801936248</v>
      </c>
      <c r="AB63">
        <v>-1.505394204441822</v>
      </c>
      <c r="AC63">
        <v>4.2141753627806962</v>
      </c>
      <c r="AD63">
        <v>-1.1016393001993412</v>
      </c>
      <c r="AE63">
        <v>-0.24263011821525912</v>
      </c>
      <c r="AF63">
        <v>2.0012995506818996</v>
      </c>
      <c r="AG63">
        <v>2.4006878192946681</v>
      </c>
      <c r="AH63">
        <v>-2.5025846084161247</v>
      </c>
      <c r="AI63">
        <v>0.55550788400507911</v>
      </c>
    </row>
    <row r="64" spans="1:35" x14ac:dyDescent="0.2">
      <c r="A64">
        <v>6</v>
      </c>
      <c r="B64">
        <v>63</v>
      </c>
      <c r="C64" s="25">
        <v>63.6</v>
      </c>
      <c r="D64" s="25">
        <v>62</v>
      </c>
      <c r="E64" s="25">
        <v>94</v>
      </c>
      <c r="F64">
        <v>9.3100434454929257E-2</v>
      </c>
      <c r="G64">
        <v>-2.3688576385484605E-2</v>
      </c>
      <c r="H64">
        <v>0.11678901084041386</v>
      </c>
      <c r="I64" t="s">
        <v>74</v>
      </c>
      <c r="J64" t="s">
        <v>32</v>
      </c>
      <c r="K64" t="s">
        <v>75</v>
      </c>
      <c r="L64" t="s">
        <v>258</v>
      </c>
      <c r="M64" s="26">
        <v>27</v>
      </c>
      <c r="N64" s="27">
        <v>10</v>
      </c>
      <c r="O64">
        <v>29.418333333333329</v>
      </c>
      <c r="P64">
        <v>17.8</v>
      </c>
      <c r="Q64">
        <v>1.2</v>
      </c>
      <c r="R64">
        <v>4.7</v>
      </c>
      <c r="S64">
        <v>6.9</v>
      </c>
      <c r="T64">
        <v>0.7</v>
      </c>
      <c r="U64">
        <v>0.1</v>
      </c>
      <c r="V64">
        <v>0.49295774647887325</v>
      </c>
      <c r="W64">
        <v>14.2</v>
      </c>
      <c r="X64">
        <v>0.96296296296296291</v>
      </c>
      <c r="Y64">
        <v>2.7</v>
      </c>
      <c r="Z64">
        <v>3.2</v>
      </c>
      <c r="AA64">
        <v>0.38259545640120818</v>
      </c>
      <c r="AB64">
        <v>-0.35129127441053609</v>
      </c>
      <c r="AC64">
        <v>-0.43161023381953484</v>
      </c>
      <c r="AD64">
        <v>1.6503989478883225</v>
      </c>
      <c r="AE64">
        <v>-0.70025658822763759</v>
      </c>
      <c r="AF64">
        <v>-0.99972665612492173</v>
      </c>
      <c r="AG64">
        <v>0.39818097710487488</v>
      </c>
      <c r="AH64">
        <v>1.1015933894776044</v>
      </c>
      <c r="AI64">
        <v>-1.2630812057587413</v>
      </c>
    </row>
    <row r="65" spans="1:35" x14ac:dyDescent="0.2">
      <c r="A65">
        <v>6</v>
      </c>
      <c r="B65">
        <v>64</v>
      </c>
      <c r="C65" s="25">
        <v>77.400000000000006</v>
      </c>
      <c r="D65" s="25">
        <v>81</v>
      </c>
      <c r="E65" s="25">
        <v>90</v>
      </c>
      <c r="F65">
        <v>8.6360520017835993E-2</v>
      </c>
      <c r="G65">
        <v>0.24990666453793992</v>
      </c>
      <c r="H65">
        <v>-0.16354614452010391</v>
      </c>
      <c r="I65" t="s">
        <v>137</v>
      </c>
      <c r="J65" t="s">
        <v>32</v>
      </c>
      <c r="K65" t="s">
        <v>37</v>
      </c>
      <c r="L65" t="s">
        <v>45</v>
      </c>
      <c r="M65" s="26">
        <v>30.5</v>
      </c>
      <c r="N65" s="27">
        <v>10</v>
      </c>
      <c r="O65">
        <v>28.419999999999998</v>
      </c>
      <c r="P65">
        <v>15.7</v>
      </c>
      <c r="Q65">
        <v>0</v>
      </c>
      <c r="R65">
        <v>12.4</v>
      </c>
      <c r="S65">
        <v>1.1000000000000001</v>
      </c>
      <c r="T65">
        <v>0.3</v>
      </c>
      <c r="U65">
        <v>1.9</v>
      </c>
      <c r="V65">
        <v>0.56756756756756754</v>
      </c>
      <c r="W65">
        <v>11.1</v>
      </c>
      <c r="X65">
        <v>0.86111111111111116</v>
      </c>
      <c r="Y65">
        <v>3.6</v>
      </c>
      <c r="Z65">
        <v>1.8</v>
      </c>
      <c r="AA65">
        <v>4.149561631539031E-2</v>
      </c>
      <c r="AB65">
        <v>-1.505394204441822</v>
      </c>
      <c r="AC65">
        <v>2.2991187046401427</v>
      </c>
      <c r="AD65">
        <v>-1.0099046919297523</v>
      </c>
      <c r="AE65">
        <v>-1.6155095282523939</v>
      </c>
      <c r="AF65">
        <v>1.8433508029552246</v>
      </c>
      <c r="AG65">
        <v>1.4932593655479329</v>
      </c>
      <c r="AH65">
        <v>0.55136694083806259</v>
      </c>
      <c r="AI65">
        <v>0.15137697516867457</v>
      </c>
    </row>
    <row r="66" spans="1:35" x14ac:dyDescent="0.2">
      <c r="A66">
        <v>6</v>
      </c>
      <c r="B66">
        <v>65</v>
      </c>
      <c r="C66" s="25">
        <v>107.5</v>
      </c>
      <c r="D66" s="25">
        <v>112</v>
      </c>
      <c r="E66" s="25">
        <v>84</v>
      </c>
      <c r="F66">
        <v>8.3460187418890705E-2</v>
      </c>
      <c r="G66">
        <v>-3.1729121461747146E-2</v>
      </c>
      <c r="H66">
        <v>0.11518930888063786</v>
      </c>
      <c r="I66" t="s">
        <v>117</v>
      </c>
      <c r="J66" t="s">
        <v>32</v>
      </c>
      <c r="K66" t="s">
        <v>81</v>
      </c>
      <c r="L66" t="s">
        <v>259</v>
      </c>
      <c r="M66" s="26">
        <v>30.6</v>
      </c>
      <c r="N66" s="27">
        <v>10</v>
      </c>
      <c r="O66">
        <v>34.306666666666665</v>
      </c>
      <c r="P66">
        <v>22.4</v>
      </c>
      <c r="Q66">
        <v>3.5</v>
      </c>
      <c r="R66">
        <v>4</v>
      </c>
      <c r="S66">
        <v>2.2000000000000002</v>
      </c>
      <c r="T66">
        <v>0.6</v>
      </c>
      <c r="U66">
        <v>0</v>
      </c>
      <c r="V66">
        <v>0.46835443037974683</v>
      </c>
      <c r="W66">
        <v>15.8</v>
      </c>
      <c r="X66">
        <v>0.87234042553191493</v>
      </c>
      <c r="Y66">
        <v>4.7</v>
      </c>
      <c r="Z66">
        <v>2.7</v>
      </c>
      <c r="AA66">
        <v>1.1297665346844272</v>
      </c>
      <c r="AB66">
        <v>1.8607393414827622</v>
      </c>
      <c r="AC66">
        <v>-0.67985831913405104</v>
      </c>
      <c r="AD66">
        <v>-0.505364346447014</v>
      </c>
      <c r="AE66">
        <v>-0.92906982323382659</v>
      </c>
      <c r="AF66">
        <v>-1.1576754038515964</v>
      </c>
      <c r="AG66">
        <v>-0.11186583537472364</v>
      </c>
      <c r="AH66">
        <v>0.86568332843153362</v>
      </c>
      <c r="AI66">
        <v>-0.75791756971323565</v>
      </c>
    </row>
    <row r="67" spans="1:35" x14ac:dyDescent="0.2">
      <c r="A67">
        <v>6</v>
      </c>
      <c r="B67">
        <v>66</v>
      </c>
      <c r="C67" s="25">
        <v>45.2</v>
      </c>
      <c r="D67" s="25">
        <v>48</v>
      </c>
      <c r="E67" s="25">
        <v>99</v>
      </c>
      <c r="F67">
        <v>7.4750782300626914E-2</v>
      </c>
      <c r="G67">
        <v>0.29736328230784159</v>
      </c>
      <c r="H67">
        <v>-0.22261250000721466</v>
      </c>
      <c r="I67" t="s">
        <v>112</v>
      </c>
      <c r="J67" t="s">
        <v>32</v>
      </c>
      <c r="K67" t="s">
        <v>113</v>
      </c>
      <c r="L67" t="s">
        <v>259</v>
      </c>
      <c r="M67" s="26">
        <v>34.4</v>
      </c>
      <c r="N67" s="27">
        <v>10</v>
      </c>
      <c r="O67">
        <v>33.63666666666667</v>
      </c>
      <c r="P67">
        <v>20.5</v>
      </c>
      <c r="Q67">
        <v>0.8</v>
      </c>
      <c r="R67">
        <v>6.9</v>
      </c>
      <c r="S67">
        <v>2.2000000000000002</v>
      </c>
      <c r="T67">
        <v>0.7</v>
      </c>
      <c r="U67">
        <v>1.4</v>
      </c>
      <c r="V67">
        <v>0.53416149068322982</v>
      </c>
      <c r="W67">
        <v>16.100000000000001</v>
      </c>
      <c r="X67">
        <v>0.83333333333333337</v>
      </c>
      <c r="Y67">
        <v>3</v>
      </c>
      <c r="Z67">
        <v>1.2</v>
      </c>
      <c r="AA67">
        <v>0.82115239365440207</v>
      </c>
      <c r="AB67">
        <v>-0.73599225108763133</v>
      </c>
      <c r="AC67">
        <v>0.3485980343118017</v>
      </c>
      <c r="AD67">
        <v>-0.505364346447014</v>
      </c>
      <c r="AE67">
        <v>-0.70025658822763759</v>
      </c>
      <c r="AF67">
        <v>1.0536070643218507</v>
      </c>
      <c r="AG67">
        <v>1.3954407262429049</v>
      </c>
      <c r="AH67">
        <v>0.24151116957861687</v>
      </c>
      <c r="AI67">
        <v>0.75757333842328134</v>
      </c>
    </row>
    <row r="68" spans="1:35" x14ac:dyDescent="0.2">
      <c r="A68">
        <v>6</v>
      </c>
      <c r="B68">
        <v>67</v>
      </c>
      <c r="C68" s="25">
        <v>76.5</v>
      </c>
      <c r="D68" s="25">
        <v>75</v>
      </c>
      <c r="E68" s="25">
        <v>85</v>
      </c>
      <c r="F68">
        <v>4.3987830845528805E-2</v>
      </c>
      <c r="G68">
        <v>0.21955170369144922</v>
      </c>
      <c r="H68">
        <v>-0.1755638728459204</v>
      </c>
      <c r="I68" t="s">
        <v>121</v>
      </c>
      <c r="J68" t="s">
        <v>1669</v>
      </c>
      <c r="K68" t="s">
        <v>49</v>
      </c>
      <c r="L68" t="s">
        <v>259</v>
      </c>
      <c r="M68" s="26">
        <v>29.7</v>
      </c>
      <c r="N68" s="27">
        <v>8</v>
      </c>
      <c r="O68">
        <v>31.175000000000001</v>
      </c>
      <c r="P68">
        <v>18.875</v>
      </c>
      <c r="Q68">
        <v>1.625</v>
      </c>
      <c r="R68">
        <v>7.125</v>
      </c>
      <c r="S68">
        <v>4.125</v>
      </c>
      <c r="T68">
        <v>0.75</v>
      </c>
      <c r="U68">
        <v>0.25</v>
      </c>
      <c r="V68">
        <v>0.55454545454545456</v>
      </c>
      <c r="W68">
        <v>13.75</v>
      </c>
      <c r="X68">
        <v>0.84210526315789469</v>
      </c>
      <c r="Y68">
        <v>2.375</v>
      </c>
      <c r="Z68">
        <v>1.875</v>
      </c>
      <c r="AA68">
        <v>0.55720608882609091</v>
      </c>
      <c r="AB68">
        <v>5.7453513308877775E-2</v>
      </c>
      <c r="AC68">
        <v>0.42839206173432459</v>
      </c>
      <c r="AD68">
        <v>0.37758125814777799</v>
      </c>
      <c r="AE68">
        <v>-0.58584997072454292</v>
      </c>
      <c r="AF68">
        <v>-0.76280353453490946</v>
      </c>
      <c r="AG68">
        <v>1.5924480875424927</v>
      </c>
      <c r="AH68">
        <v>0.23593539916108272</v>
      </c>
      <c r="AI68">
        <v>7.5602429761848777E-2</v>
      </c>
    </row>
    <row r="69" spans="1:35" x14ac:dyDescent="0.2">
      <c r="A69">
        <v>6</v>
      </c>
      <c r="B69">
        <v>68</v>
      </c>
      <c r="C69" s="25">
        <v>24.5</v>
      </c>
      <c r="D69" s="25">
        <v>22</v>
      </c>
      <c r="E69" s="25">
        <v>97</v>
      </c>
      <c r="F69">
        <v>3.4458113665962353E-2</v>
      </c>
      <c r="G69">
        <v>6.5142763234655149E-2</v>
      </c>
      <c r="H69">
        <v>-3.0684649568692796E-2</v>
      </c>
      <c r="I69" t="s">
        <v>103</v>
      </c>
      <c r="J69" t="s">
        <v>32</v>
      </c>
      <c r="K69" t="s">
        <v>75</v>
      </c>
      <c r="L69" t="s">
        <v>45</v>
      </c>
      <c r="M69" s="26">
        <v>23.7</v>
      </c>
      <c r="N69" s="27">
        <v>9</v>
      </c>
      <c r="O69">
        <v>30.481481481481481</v>
      </c>
      <c r="P69">
        <v>12.111111111111111</v>
      </c>
      <c r="Q69">
        <v>1.8888888888888888</v>
      </c>
      <c r="R69">
        <v>6.4444444444444446</v>
      </c>
      <c r="S69">
        <v>1</v>
      </c>
      <c r="T69">
        <v>0.44444444444444442</v>
      </c>
      <c r="U69">
        <v>2.5555555555555554</v>
      </c>
      <c r="V69">
        <v>0.49411764705882355</v>
      </c>
      <c r="W69">
        <v>9.4444444444444446</v>
      </c>
      <c r="X69">
        <v>0.72727272727272729</v>
      </c>
      <c r="Y69">
        <v>1.2222222222222223</v>
      </c>
      <c r="Z69">
        <v>1.8888888888888888</v>
      </c>
      <c r="AA69">
        <v>-0.54144220563021328</v>
      </c>
      <c r="AB69">
        <v>0.31124929653335037</v>
      </c>
      <c r="AC69">
        <v>0.18703975656743396</v>
      </c>
      <c r="AD69">
        <v>-1.0557719960645469</v>
      </c>
      <c r="AE69">
        <v>-1.285001522132343</v>
      </c>
      <c r="AF69">
        <v>2.8787925936078702</v>
      </c>
      <c r="AG69">
        <v>0.2835079669117973</v>
      </c>
      <c r="AH69">
        <v>-0.25365912721981504</v>
      </c>
      <c r="AI69">
        <v>6.1570106538362555E-2</v>
      </c>
    </row>
    <row r="70" spans="1:35" x14ac:dyDescent="0.2">
      <c r="A70">
        <v>6</v>
      </c>
      <c r="B70">
        <v>69</v>
      </c>
      <c r="C70" s="25">
        <v>44.5</v>
      </c>
      <c r="D70" s="25">
        <v>45</v>
      </c>
      <c r="E70" s="25">
        <v>96</v>
      </c>
      <c r="F70">
        <v>2.2665998445932516E-2</v>
      </c>
      <c r="G70">
        <v>2.6686705581648075E-2</v>
      </c>
      <c r="H70">
        <v>-4.0207071357155587E-3</v>
      </c>
      <c r="I70" t="s">
        <v>123</v>
      </c>
      <c r="J70" t="s">
        <v>32</v>
      </c>
      <c r="K70" t="s">
        <v>71</v>
      </c>
      <c r="L70" t="s">
        <v>259</v>
      </c>
      <c r="M70" s="26">
        <v>28.3</v>
      </c>
      <c r="N70" s="27">
        <v>10</v>
      </c>
      <c r="O70">
        <v>29.371666666666663</v>
      </c>
      <c r="P70">
        <v>19</v>
      </c>
      <c r="Q70">
        <v>2.2000000000000002</v>
      </c>
      <c r="R70">
        <v>5.2</v>
      </c>
      <c r="S70">
        <v>2.9</v>
      </c>
      <c r="T70">
        <v>0.9</v>
      </c>
      <c r="U70">
        <v>0</v>
      </c>
      <c r="V70">
        <v>0.48529411764705882</v>
      </c>
      <c r="W70">
        <v>13.6</v>
      </c>
      <c r="X70">
        <v>0.87804878048780488</v>
      </c>
      <c r="Y70">
        <v>4.0999999999999996</v>
      </c>
      <c r="Z70">
        <v>2.1</v>
      </c>
      <c r="AA70">
        <v>0.57750965073596094</v>
      </c>
      <c r="AB70">
        <v>0.61046116728220245</v>
      </c>
      <c r="AC70">
        <v>-0.25429017288059474</v>
      </c>
      <c r="AD70">
        <v>-0.18429321750345334</v>
      </c>
      <c r="AE70">
        <v>-0.24263011821525912</v>
      </c>
      <c r="AF70">
        <v>-1.1576754038515964</v>
      </c>
      <c r="AG70">
        <v>0.23323956757193384</v>
      </c>
      <c r="AH70">
        <v>0.80958008355426792</v>
      </c>
      <c r="AI70">
        <v>-0.15172120645862883</v>
      </c>
    </row>
    <row r="71" spans="1:35" x14ac:dyDescent="0.2">
      <c r="A71">
        <v>6</v>
      </c>
      <c r="B71">
        <v>70</v>
      </c>
      <c r="C71" s="25">
        <v>0</v>
      </c>
      <c r="D71" s="25">
        <v>196</v>
      </c>
      <c r="E71" s="25">
        <v>48</v>
      </c>
      <c r="F71">
        <v>2.0093615342965578E-2</v>
      </c>
      <c r="G71">
        <v>-0.12753757170892482</v>
      </c>
      <c r="H71">
        <v>0.14763118705189041</v>
      </c>
      <c r="I71" t="s">
        <v>179</v>
      </c>
      <c r="J71" t="s">
        <v>32</v>
      </c>
      <c r="K71" t="s">
        <v>59</v>
      </c>
      <c r="L71" t="s">
        <v>258</v>
      </c>
      <c r="M71" s="26">
        <v>28.4</v>
      </c>
      <c r="N71" s="27">
        <v>10</v>
      </c>
      <c r="O71">
        <v>30.456666666666671</v>
      </c>
      <c r="P71">
        <v>15.9</v>
      </c>
      <c r="Q71">
        <v>1.4</v>
      </c>
      <c r="R71">
        <v>4.8</v>
      </c>
      <c r="S71">
        <v>3.4</v>
      </c>
      <c r="T71">
        <v>1</v>
      </c>
      <c r="U71">
        <v>0.3</v>
      </c>
      <c r="V71">
        <v>0.37593984962406013</v>
      </c>
      <c r="W71">
        <v>13.3</v>
      </c>
      <c r="X71">
        <v>0.9</v>
      </c>
      <c r="Y71">
        <v>5</v>
      </c>
      <c r="Z71">
        <v>1.4</v>
      </c>
      <c r="AA71">
        <v>7.3981315371182632E-2</v>
      </c>
      <c r="AB71">
        <v>-0.15894078607198844</v>
      </c>
      <c r="AC71">
        <v>-0.39614622163174695</v>
      </c>
      <c r="AD71">
        <v>4.504330317051862E-2</v>
      </c>
      <c r="AE71">
        <v>-1.3816883209070051E-2</v>
      </c>
      <c r="AF71">
        <v>-0.68382916067157207</v>
      </c>
      <c r="AG71">
        <v>-1.8440013367861616</v>
      </c>
      <c r="AH71">
        <v>1.2743637404434354</v>
      </c>
      <c r="AI71">
        <v>0.55550788400507911</v>
      </c>
    </row>
    <row r="72" spans="1:35" x14ac:dyDescent="0.2">
      <c r="A72">
        <v>6</v>
      </c>
      <c r="B72">
        <v>71</v>
      </c>
      <c r="C72" s="25">
        <v>44.6</v>
      </c>
      <c r="D72" s="25">
        <v>46</v>
      </c>
      <c r="E72" s="25">
        <v>99</v>
      </c>
      <c r="F72">
        <v>1.7690395472003819E-2</v>
      </c>
      <c r="G72">
        <v>0.24394931267807157</v>
      </c>
      <c r="H72">
        <v>-0.22625891720606775</v>
      </c>
      <c r="I72" t="s">
        <v>149</v>
      </c>
      <c r="J72" t="s">
        <v>32</v>
      </c>
      <c r="K72" t="s">
        <v>113</v>
      </c>
      <c r="L72" t="s">
        <v>258</v>
      </c>
      <c r="M72" s="26">
        <v>30.3</v>
      </c>
      <c r="N72" s="27">
        <v>10</v>
      </c>
      <c r="O72">
        <v>34.831666666666663</v>
      </c>
      <c r="P72">
        <v>23.7</v>
      </c>
      <c r="Q72">
        <v>0</v>
      </c>
      <c r="R72">
        <v>6</v>
      </c>
      <c r="S72">
        <v>4.5999999999999996</v>
      </c>
      <c r="T72">
        <v>0.7</v>
      </c>
      <c r="U72">
        <v>0.6</v>
      </c>
      <c r="V72">
        <v>0.5535714285714286</v>
      </c>
      <c r="W72">
        <v>16.8</v>
      </c>
      <c r="X72">
        <v>0.83606557377049184</v>
      </c>
      <c r="Y72">
        <v>6.1</v>
      </c>
      <c r="Z72">
        <v>1.8</v>
      </c>
      <c r="AA72">
        <v>1.3409235785470763</v>
      </c>
      <c r="AB72">
        <v>-1.505394204441822</v>
      </c>
      <c r="AC72">
        <v>2.9421924621709356E-2</v>
      </c>
      <c r="AD72">
        <v>0.59545095278805127</v>
      </c>
      <c r="AE72">
        <v>-0.70025658822763759</v>
      </c>
      <c r="AF72">
        <v>-0.20998291749154768</v>
      </c>
      <c r="AG72">
        <v>1.920334070629943</v>
      </c>
      <c r="AH72">
        <v>0.5736700225081971</v>
      </c>
      <c r="AI72">
        <v>0.15137697516867457</v>
      </c>
    </row>
    <row r="73" spans="1:35" x14ac:dyDescent="0.2">
      <c r="A73">
        <v>6</v>
      </c>
      <c r="B73">
        <v>72</v>
      </c>
      <c r="C73" s="25">
        <v>113.5</v>
      </c>
      <c r="D73" s="25">
        <v>119</v>
      </c>
      <c r="E73" s="25">
        <v>77</v>
      </c>
      <c r="F73">
        <v>1.2558892855251897E-2</v>
      </c>
      <c r="G73">
        <v>0.16360685523994217</v>
      </c>
      <c r="H73">
        <v>-0.15104796238469029</v>
      </c>
      <c r="I73" t="s">
        <v>166</v>
      </c>
      <c r="J73" t="s">
        <v>32</v>
      </c>
      <c r="K73" t="s">
        <v>86</v>
      </c>
      <c r="L73" t="s">
        <v>259</v>
      </c>
      <c r="M73" s="26">
        <v>34.799999999999997</v>
      </c>
      <c r="N73" s="27">
        <v>10</v>
      </c>
      <c r="O73">
        <v>26.990000000000002</v>
      </c>
      <c r="P73">
        <v>15.5</v>
      </c>
      <c r="Q73">
        <v>1.3</v>
      </c>
      <c r="R73">
        <v>6.5</v>
      </c>
      <c r="S73">
        <v>1.7</v>
      </c>
      <c r="T73">
        <v>1</v>
      </c>
      <c r="U73">
        <v>0.9</v>
      </c>
      <c r="V73">
        <v>0.51</v>
      </c>
      <c r="W73">
        <v>10</v>
      </c>
      <c r="X73">
        <v>0.85106382978723405</v>
      </c>
      <c r="Y73">
        <v>4.7</v>
      </c>
      <c r="Z73">
        <v>1.1000000000000001</v>
      </c>
      <c r="AA73">
        <v>9.0099172595982744E-3</v>
      </c>
      <c r="AB73">
        <v>-0.25511603024126217</v>
      </c>
      <c r="AC73">
        <v>0.20674198556064946</v>
      </c>
      <c r="AD73">
        <v>-0.73470086712098603</v>
      </c>
      <c r="AE73">
        <v>-1.3816883209070051E-2</v>
      </c>
      <c r="AF73">
        <v>0.26386332568847681</v>
      </c>
      <c r="AG73">
        <v>0.52594338154033393</v>
      </c>
      <c r="AH73">
        <v>0.61193080204935701</v>
      </c>
      <c r="AI73">
        <v>0.85860606563238229</v>
      </c>
    </row>
    <row r="74" spans="1:35" x14ac:dyDescent="0.2">
      <c r="A74">
        <v>7</v>
      </c>
      <c r="B74">
        <v>73</v>
      </c>
      <c r="C74" s="25">
        <v>136.1</v>
      </c>
      <c r="D74" s="25">
        <v>180</v>
      </c>
      <c r="E74" s="25">
        <v>70</v>
      </c>
      <c r="F74">
        <v>3.912215944895674E-3</v>
      </c>
      <c r="G74">
        <v>-3.3908188871890593E-2</v>
      </c>
      <c r="H74">
        <v>3.7820404816786266E-2</v>
      </c>
      <c r="I74" t="s">
        <v>134</v>
      </c>
      <c r="J74" t="s">
        <v>32</v>
      </c>
      <c r="K74" t="s">
        <v>55</v>
      </c>
      <c r="L74" t="s">
        <v>258</v>
      </c>
      <c r="M74" s="26">
        <v>23.4</v>
      </c>
      <c r="N74" s="27">
        <v>10</v>
      </c>
      <c r="O74">
        <v>35.808333333333337</v>
      </c>
      <c r="P74">
        <v>15.8</v>
      </c>
      <c r="Q74">
        <v>2.2000000000000002</v>
      </c>
      <c r="R74">
        <v>4.4000000000000004</v>
      </c>
      <c r="S74">
        <v>4.8</v>
      </c>
      <c r="T74">
        <v>0.7</v>
      </c>
      <c r="U74">
        <v>0.3</v>
      </c>
      <c r="V74">
        <v>0.42105263157894735</v>
      </c>
      <c r="W74">
        <v>13.3</v>
      </c>
      <c r="X74">
        <v>0.88888888888888884</v>
      </c>
      <c r="Y74">
        <v>2.7</v>
      </c>
      <c r="Z74">
        <v>1.3</v>
      </c>
      <c r="AA74">
        <v>5.7738465843286617E-2</v>
      </c>
      <c r="AB74">
        <v>0.61046116728220245</v>
      </c>
      <c r="AC74">
        <v>-0.53800227038289883</v>
      </c>
      <c r="AD74">
        <v>0.68718556105764006</v>
      </c>
      <c r="AE74">
        <v>-0.70025658822763759</v>
      </c>
      <c r="AF74">
        <v>-0.68382916067157207</v>
      </c>
      <c r="AG74">
        <v>-0.98909982267546537</v>
      </c>
      <c r="AH74">
        <v>0.59408833671324912</v>
      </c>
      <c r="AI74">
        <v>0.65654061121418017</v>
      </c>
    </row>
    <row r="75" spans="1:35" x14ac:dyDescent="0.2">
      <c r="A75">
        <v>7</v>
      </c>
      <c r="B75">
        <v>74</v>
      </c>
      <c r="C75" s="25">
        <v>32.9</v>
      </c>
      <c r="D75" s="25">
        <v>28</v>
      </c>
      <c r="E75" s="25">
        <v>94</v>
      </c>
      <c r="F75">
        <v>3.2066961896397256E-3</v>
      </c>
      <c r="G75">
        <v>-0.14795229462189566</v>
      </c>
      <c r="H75">
        <v>0.15115899081153539</v>
      </c>
      <c r="I75" t="s">
        <v>150</v>
      </c>
      <c r="J75" t="s">
        <v>32</v>
      </c>
      <c r="K75" t="s">
        <v>59</v>
      </c>
      <c r="L75" t="s">
        <v>259</v>
      </c>
      <c r="M75" s="26">
        <v>29.7</v>
      </c>
      <c r="N75" s="27">
        <v>10</v>
      </c>
      <c r="O75">
        <v>29.138333333333332</v>
      </c>
      <c r="P75">
        <v>8.3000000000000007</v>
      </c>
      <c r="Q75">
        <v>0.8</v>
      </c>
      <c r="R75">
        <v>7.5</v>
      </c>
      <c r="S75">
        <v>5.9</v>
      </c>
      <c r="T75">
        <v>1.4</v>
      </c>
      <c r="U75">
        <v>0.7</v>
      </c>
      <c r="V75">
        <v>0.38095238095238093</v>
      </c>
      <c r="W75">
        <v>8.4</v>
      </c>
      <c r="X75">
        <v>0.6470588235294118</v>
      </c>
      <c r="Y75">
        <v>1.7</v>
      </c>
      <c r="Z75">
        <v>2.2000000000000002</v>
      </c>
      <c r="AA75">
        <v>-1.1604752487489192</v>
      </c>
      <c r="AB75">
        <v>-0.73599225108763133</v>
      </c>
      <c r="AC75">
        <v>0.56138210743852968</v>
      </c>
      <c r="AD75">
        <v>1.1917259065403787</v>
      </c>
      <c r="AE75">
        <v>0.90143605681568628</v>
      </c>
      <c r="AF75">
        <v>-5.2034169764872906E-2</v>
      </c>
      <c r="AG75">
        <v>-1.1012635912568089</v>
      </c>
      <c r="AH75">
        <v>-0.68359552786569311</v>
      </c>
      <c r="AI75">
        <v>-0.25275393366773002</v>
      </c>
    </row>
    <row r="76" spans="1:35" x14ac:dyDescent="0.2">
      <c r="A76">
        <v>7</v>
      </c>
      <c r="B76">
        <v>75</v>
      </c>
      <c r="C76" s="25">
        <v>51.3</v>
      </c>
      <c r="D76" s="25">
        <v>50</v>
      </c>
      <c r="E76" s="25">
        <v>98</v>
      </c>
      <c r="F76">
        <v>2.9775681918523256E-3</v>
      </c>
      <c r="G76">
        <v>3.9214731160837429E-2</v>
      </c>
      <c r="H76">
        <v>-3.6237162968985104E-2</v>
      </c>
      <c r="I76" t="s">
        <v>108</v>
      </c>
      <c r="J76" t="s">
        <v>32</v>
      </c>
      <c r="K76" t="s">
        <v>57</v>
      </c>
      <c r="L76" t="s">
        <v>259</v>
      </c>
      <c r="M76" s="26">
        <v>27.4</v>
      </c>
      <c r="N76" s="27">
        <v>10</v>
      </c>
      <c r="O76">
        <v>32.600000000000009</v>
      </c>
      <c r="P76">
        <v>16.899999999999999</v>
      </c>
      <c r="Q76">
        <v>1.3</v>
      </c>
      <c r="R76">
        <v>6.2</v>
      </c>
      <c r="S76">
        <v>3.6</v>
      </c>
      <c r="T76">
        <v>0.9</v>
      </c>
      <c r="U76">
        <v>0.9</v>
      </c>
      <c r="V76">
        <v>0.48226950354609927</v>
      </c>
      <c r="W76">
        <v>14.1</v>
      </c>
      <c r="X76">
        <v>0.76923076923076927</v>
      </c>
      <c r="Y76">
        <v>2.6</v>
      </c>
      <c r="Z76">
        <v>1.8</v>
      </c>
      <c r="AA76">
        <v>0.2364098106501431</v>
      </c>
      <c r="AB76">
        <v>-0.25511603024126217</v>
      </c>
      <c r="AC76">
        <v>0.10034994899728547</v>
      </c>
      <c r="AD76">
        <v>0.13677791144010748</v>
      </c>
      <c r="AE76">
        <v>-0.24263011821525912</v>
      </c>
      <c r="AF76">
        <v>0.26386332568847681</v>
      </c>
      <c r="AG76">
        <v>0.18071262793589599</v>
      </c>
      <c r="AH76">
        <v>-0.2188118709765253</v>
      </c>
      <c r="AI76">
        <v>0.15137697516867457</v>
      </c>
    </row>
    <row r="77" spans="1:35" x14ac:dyDescent="0.2">
      <c r="A77">
        <v>7</v>
      </c>
      <c r="B77">
        <v>76</v>
      </c>
      <c r="C77" s="25">
        <v>140.9</v>
      </c>
      <c r="D77" s="25">
        <v>160</v>
      </c>
      <c r="E77" s="25">
        <v>9</v>
      </c>
      <c r="F77">
        <v>2.9474674842112697E-3</v>
      </c>
      <c r="G77">
        <v>-8.2630851151411916E-2</v>
      </c>
      <c r="H77">
        <v>8.557831863562318E-2</v>
      </c>
      <c r="I77" t="s">
        <v>131</v>
      </c>
      <c r="J77" t="s">
        <v>1670</v>
      </c>
      <c r="K77" t="s">
        <v>106</v>
      </c>
      <c r="L77" t="s">
        <v>258</v>
      </c>
      <c r="M77" s="26">
        <v>25.8</v>
      </c>
      <c r="N77" s="27">
        <v>4</v>
      </c>
      <c r="O77">
        <v>25.408333333333335</v>
      </c>
      <c r="P77">
        <v>8</v>
      </c>
      <c r="Q77">
        <v>1.25</v>
      </c>
      <c r="R77">
        <v>3</v>
      </c>
      <c r="S77">
        <v>3.75</v>
      </c>
      <c r="T77">
        <v>2.5</v>
      </c>
      <c r="U77">
        <v>0</v>
      </c>
      <c r="V77">
        <v>0.37931034482758619</v>
      </c>
      <c r="W77">
        <v>7.25</v>
      </c>
      <c r="X77">
        <v>0.83333333333333337</v>
      </c>
      <c r="Y77">
        <v>1.5</v>
      </c>
      <c r="Z77">
        <v>1.75</v>
      </c>
      <c r="AA77">
        <v>-1.2092037973326075</v>
      </c>
      <c r="AB77">
        <v>-0.30320365232589913</v>
      </c>
      <c r="AC77">
        <v>-1.0344984410119313</v>
      </c>
      <c r="AD77">
        <v>0.20557886764229905</v>
      </c>
      <c r="AE77">
        <v>3.4183816418837671</v>
      </c>
      <c r="AF77">
        <v>-1.1576754038515964</v>
      </c>
      <c r="AG77">
        <v>-0.9662032715254113</v>
      </c>
      <c r="AH77">
        <v>0.10125305738544725</v>
      </c>
      <c r="AI77">
        <v>0.20189333877322516</v>
      </c>
    </row>
    <row r="78" spans="1:35" x14ac:dyDescent="0.2">
      <c r="A78">
        <v>7</v>
      </c>
      <c r="B78">
        <v>77</v>
      </c>
      <c r="C78" s="25">
        <v>0</v>
      </c>
      <c r="D78" s="25">
        <v>357</v>
      </c>
      <c r="E78" s="25">
        <v>21</v>
      </c>
      <c r="F78">
        <v>-7.7931090735448415E-3</v>
      </c>
      <c r="G78">
        <v>-1.0956513771185832E-2</v>
      </c>
      <c r="H78">
        <v>3.16340469764099E-3</v>
      </c>
      <c r="I78" t="s">
        <v>195</v>
      </c>
      <c r="J78" t="s">
        <v>32</v>
      </c>
      <c r="K78" t="s">
        <v>106</v>
      </c>
      <c r="L78" t="s">
        <v>258</v>
      </c>
      <c r="M78" s="26">
        <v>21.3</v>
      </c>
      <c r="N78" s="27">
        <v>10</v>
      </c>
      <c r="O78">
        <v>30.54</v>
      </c>
      <c r="P78">
        <v>7.7</v>
      </c>
      <c r="Q78">
        <v>1</v>
      </c>
      <c r="R78">
        <v>2.7</v>
      </c>
      <c r="S78">
        <v>4.5999999999999996</v>
      </c>
      <c r="T78">
        <v>2</v>
      </c>
      <c r="U78">
        <v>0.6</v>
      </c>
      <c r="V78">
        <v>0.375</v>
      </c>
      <c r="W78">
        <v>7.2</v>
      </c>
      <c r="X78">
        <v>0.8666666666666667</v>
      </c>
      <c r="Y78">
        <v>1.5</v>
      </c>
      <c r="Z78">
        <v>1</v>
      </c>
      <c r="AA78">
        <v>-1.2579323459162957</v>
      </c>
      <c r="AB78">
        <v>-0.54364176274908371</v>
      </c>
      <c r="AC78">
        <v>-1.1408904775752953</v>
      </c>
      <c r="AD78">
        <v>0.59545095278805127</v>
      </c>
      <c r="AE78">
        <v>2.2743154668528214</v>
      </c>
      <c r="AF78">
        <v>-0.20998291749154768</v>
      </c>
      <c r="AG78">
        <v>-1.0036956532673422</v>
      </c>
      <c r="AH78">
        <v>0.22812932057653612</v>
      </c>
      <c r="AI78">
        <v>0.95963879284148357</v>
      </c>
    </row>
    <row r="79" spans="1:35" x14ac:dyDescent="0.2">
      <c r="A79">
        <v>7</v>
      </c>
      <c r="B79">
        <v>78</v>
      </c>
      <c r="C79" s="25">
        <v>86.2</v>
      </c>
      <c r="D79" s="25">
        <v>94</v>
      </c>
      <c r="E79" s="25">
        <v>79</v>
      </c>
      <c r="F79">
        <v>-2.310020662906739E-2</v>
      </c>
      <c r="G79">
        <v>-0.22210901626322549</v>
      </c>
      <c r="H79">
        <v>0.1990088096341581</v>
      </c>
      <c r="I79" t="s">
        <v>111</v>
      </c>
      <c r="J79" t="s">
        <v>159</v>
      </c>
      <c r="K79" t="s">
        <v>73</v>
      </c>
      <c r="L79" t="s">
        <v>258</v>
      </c>
      <c r="M79" s="26">
        <v>22.1</v>
      </c>
      <c r="N79" s="27">
        <v>10</v>
      </c>
      <c r="O79">
        <v>27.270000000000003</v>
      </c>
      <c r="P79">
        <v>11.4</v>
      </c>
      <c r="Q79">
        <v>2.2000000000000002</v>
      </c>
      <c r="R79">
        <v>4</v>
      </c>
      <c r="S79">
        <v>5.8</v>
      </c>
      <c r="T79">
        <v>1.4</v>
      </c>
      <c r="U79">
        <v>0.2</v>
      </c>
      <c r="V79">
        <v>0.39285714285714285</v>
      </c>
      <c r="W79">
        <v>11.2</v>
      </c>
      <c r="X79">
        <v>0.5</v>
      </c>
      <c r="Y79">
        <v>0.8</v>
      </c>
      <c r="Z79">
        <v>2.5</v>
      </c>
      <c r="AA79">
        <v>-0.6569469133841408</v>
      </c>
      <c r="AB79">
        <v>0.61046116728220245</v>
      </c>
      <c r="AC79">
        <v>-0.67985831913405104</v>
      </c>
      <c r="AD79">
        <v>1.1458586024055841</v>
      </c>
      <c r="AE79">
        <v>0.90143605681568628</v>
      </c>
      <c r="AF79">
        <v>-0.84177790839824673</v>
      </c>
      <c r="AG79">
        <v>-1.2814275846705245</v>
      </c>
      <c r="AH79">
        <v>-0.64087413199050602</v>
      </c>
      <c r="AI79">
        <v>-0.5558521152950332</v>
      </c>
    </row>
    <row r="80" spans="1:35" x14ac:dyDescent="0.2">
      <c r="A80">
        <v>7</v>
      </c>
      <c r="B80">
        <v>79</v>
      </c>
      <c r="C80" s="25">
        <v>76.900000000000006</v>
      </c>
      <c r="D80" s="25">
        <v>70</v>
      </c>
      <c r="E80" s="25">
        <v>90</v>
      </c>
      <c r="F80">
        <v>-2.7485498808421431E-2</v>
      </c>
      <c r="G80">
        <v>-6.8626940519512042E-2</v>
      </c>
      <c r="H80">
        <v>4.1141441711090611E-2</v>
      </c>
      <c r="I80" t="s">
        <v>148</v>
      </c>
      <c r="J80" t="s">
        <v>32</v>
      </c>
      <c r="K80" t="s">
        <v>69</v>
      </c>
      <c r="L80" t="s">
        <v>259</v>
      </c>
      <c r="M80" s="26">
        <v>24</v>
      </c>
      <c r="N80" s="27">
        <v>10</v>
      </c>
      <c r="O80">
        <v>30.193333333333335</v>
      </c>
      <c r="P80">
        <v>17.100000000000001</v>
      </c>
      <c r="Q80">
        <v>1.4</v>
      </c>
      <c r="R80">
        <v>5.5</v>
      </c>
      <c r="S80">
        <v>1.7</v>
      </c>
      <c r="T80">
        <v>1.4</v>
      </c>
      <c r="U80">
        <v>0.3</v>
      </c>
      <c r="V80">
        <v>0.44186046511627908</v>
      </c>
      <c r="W80">
        <v>12.9</v>
      </c>
      <c r="X80">
        <v>0.82692307692307687</v>
      </c>
      <c r="Y80">
        <v>5.2</v>
      </c>
      <c r="Z80">
        <v>1.8</v>
      </c>
      <c r="AA80">
        <v>0.26889550970593573</v>
      </c>
      <c r="AB80">
        <v>-0.15894078607198844</v>
      </c>
      <c r="AC80">
        <v>-0.14789813631723076</v>
      </c>
      <c r="AD80">
        <v>-0.73470086712098603</v>
      </c>
      <c r="AE80">
        <v>0.90143605681568628</v>
      </c>
      <c r="AF80">
        <v>-0.68382916067157207</v>
      </c>
      <c r="AG80">
        <v>-0.57662094818533305</v>
      </c>
      <c r="AH80">
        <v>0.3626388920012053</v>
      </c>
      <c r="AI80">
        <v>0.15137697516867457</v>
      </c>
    </row>
    <row r="81" spans="1:35" x14ac:dyDescent="0.2">
      <c r="A81">
        <v>7</v>
      </c>
      <c r="B81">
        <v>80</v>
      </c>
      <c r="C81" s="25">
        <v>68.3</v>
      </c>
      <c r="D81" s="25">
        <v>65</v>
      </c>
      <c r="E81" s="25">
        <v>89</v>
      </c>
      <c r="F81">
        <v>-3.0923580101601379E-2</v>
      </c>
      <c r="G81">
        <v>5.907706186232304E-2</v>
      </c>
      <c r="H81">
        <v>-9.0000641963924419E-2</v>
      </c>
      <c r="I81" t="s">
        <v>115</v>
      </c>
      <c r="J81" t="s">
        <v>1671</v>
      </c>
      <c r="K81" t="s">
        <v>57</v>
      </c>
      <c r="L81" t="s">
        <v>259</v>
      </c>
      <c r="M81" s="26">
        <v>26.2</v>
      </c>
      <c r="N81" s="27">
        <v>10</v>
      </c>
      <c r="O81">
        <v>30.525000000000006</v>
      </c>
      <c r="P81">
        <v>18</v>
      </c>
      <c r="Q81">
        <v>2.6</v>
      </c>
      <c r="R81">
        <v>3.2</v>
      </c>
      <c r="S81">
        <v>3.5</v>
      </c>
      <c r="T81">
        <v>1</v>
      </c>
      <c r="U81">
        <v>0.4</v>
      </c>
      <c r="V81">
        <v>0.5</v>
      </c>
      <c r="W81">
        <v>13</v>
      </c>
      <c r="X81">
        <v>0.77419354838709675</v>
      </c>
      <c r="Y81">
        <v>3.1</v>
      </c>
      <c r="Z81">
        <v>1.7</v>
      </c>
      <c r="AA81">
        <v>0.41508115545700019</v>
      </c>
      <c r="AB81">
        <v>0.99516214395929781</v>
      </c>
      <c r="AC81">
        <v>-0.96357041663635523</v>
      </c>
      <c r="AD81">
        <v>9.0910607305313057E-2</v>
      </c>
      <c r="AE81">
        <v>-1.3816883209070051E-2</v>
      </c>
      <c r="AF81">
        <v>-0.52588041294489718</v>
      </c>
      <c r="AG81">
        <v>0.49574891509434132</v>
      </c>
      <c r="AH81">
        <v>-0.21435125464249818</v>
      </c>
      <c r="AI81">
        <v>0.25240970237777577</v>
      </c>
    </row>
    <row r="82" spans="1:35" x14ac:dyDescent="0.2">
      <c r="A82">
        <v>7</v>
      </c>
      <c r="B82">
        <v>81</v>
      </c>
      <c r="C82" s="25">
        <v>91.7</v>
      </c>
      <c r="D82" s="25">
        <v>83</v>
      </c>
      <c r="E82" s="25">
        <v>79</v>
      </c>
      <c r="F82">
        <v>-3.1962229861806482E-2</v>
      </c>
      <c r="G82">
        <v>-0.18992066546000641</v>
      </c>
      <c r="H82">
        <v>0.15795843559819994</v>
      </c>
      <c r="I82" t="s">
        <v>136</v>
      </c>
      <c r="J82" t="s">
        <v>32</v>
      </c>
      <c r="K82" t="s">
        <v>44</v>
      </c>
      <c r="L82" t="s">
        <v>258</v>
      </c>
      <c r="M82" s="26">
        <v>31.5</v>
      </c>
      <c r="N82" s="27">
        <v>10</v>
      </c>
      <c r="O82">
        <v>29.543333333333333</v>
      </c>
      <c r="P82">
        <v>11.9</v>
      </c>
      <c r="Q82">
        <v>0.6</v>
      </c>
      <c r="R82">
        <v>3</v>
      </c>
      <c r="S82">
        <v>8.4</v>
      </c>
      <c r="T82">
        <v>1</v>
      </c>
      <c r="U82">
        <v>0.5</v>
      </c>
      <c r="V82">
        <v>0.37755102040816324</v>
      </c>
      <c r="W82">
        <v>9.8000000000000007</v>
      </c>
      <c r="X82">
        <v>0.82978723404255317</v>
      </c>
      <c r="Y82">
        <v>4.7</v>
      </c>
      <c r="Z82">
        <v>2.1</v>
      </c>
      <c r="AA82">
        <v>-0.57573266574466042</v>
      </c>
      <c r="AB82">
        <v>-0.92834273942617906</v>
      </c>
      <c r="AC82">
        <v>-1.0344984410119313</v>
      </c>
      <c r="AD82">
        <v>2.3384085099102387</v>
      </c>
      <c r="AE82">
        <v>-1.3816883209070051E-2</v>
      </c>
      <c r="AF82">
        <v>-0.36793166521822246</v>
      </c>
      <c r="AG82">
        <v>-1.3338291736487835</v>
      </c>
      <c r="AH82">
        <v>0.3581782756671788</v>
      </c>
      <c r="AI82">
        <v>-0.15172120645862883</v>
      </c>
    </row>
    <row r="83" spans="1:35" x14ac:dyDescent="0.2">
      <c r="A83">
        <v>7</v>
      </c>
      <c r="B83">
        <v>82</v>
      </c>
      <c r="C83" s="25">
        <v>143.6</v>
      </c>
      <c r="D83" s="25">
        <v>146</v>
      </c>
      <c r="E83" s="25">
        <v>73</v>
      </c>
      <c r="F83">
        <v>-3.7910192124643319E-2</v>
      </c>
      <c r="G83">
        <v>6.7715216816488399E-2</v>
      </c>
      <c r="H83">
        <v>-0.10562540894113172</v>
      </c>
      <c r="I83" t="s">
        <v>110</v>
      </c>
      <c r="J83" t="s">
        <v>32</v>
      </c>
      <c r="K83" t="s">
        <v>86</v>
      </c>
      <c r="L83" t="s">
        <v>258</v>
      </c>
      <c r="M83" s="26">
        <v>28.9</v>
      </c>
      <c r="N83" s="27">
        <v>10</v>
      </c>
      <c r="O83">
        <v>33.33</v>
      </c>
      <c r="P83">
        <v>16.100000000000001</v>
      </c>
      <c r="Q83">
        <v>2.2000000000000002</v>
      </c>
      <c r="R83">
        <v>7.3</v>
      </c>
      <c r="S83">
        <v>4.0999999999999996</v>
      </c>
      <c r="T83">
        <v>0.8</v>
      </c>
      <c r="U83">
        <v>0.3</v>
      </c>
      <c r="V83">
        <v>0.48484848484848486</v>
      </c>
      <c r="W83">
        <v>13.2</v>
      </c>
      <c r="X83">
        <v>0.6470588235294118</v>
      </c>
      <c r="Y83">
        <v>1.7</v>
      </c>
      <c r="Z83">
        <v>1.3</v>
      </c>
      <c r="AA83">
        <v>0.10646701442697497</v>
      </c>
      <c r="AB83">
        <v>0.61046116728220245</v>
      </c>
      <c r="AC83">
        <v>0.49045408306295357</v>
      </c>
      <c r="AD83">
        <v>0.36611443211407924</v>
      </c>
      <c r="AE83">
        <v>-0.4714433532214482</v>
      </c>
      <c r="AF83">
        <v>-0.68382916067157207</v>
      </c>
      <c r="AG83">
        <v>0.21826768500671873</v>
      </c>
      <c r="AH83">
        <v>-0.68359552786569311</v>
      </c>
      <c r="AI83">
        <v>0.65654061121418017</v>
      </c>
    </row>
    <row r="84" spans="1:35" x14ac:dyDescent="0.2">
      <c r="A84">
        <v>7</v>
      </c>
      <c r="B84">
        <v>83</v>
      </c>
      <c r="C84" s="25">
        <v>120.8</v>
      </c>
      <c r="D84" s="25">
        <v>109</v>
      </c>
      <c r="E84" s="25">
        <v>63</v>
      </c>
      <c r="F84">
        <v>-3.8691299295107603E-2</v>
      </c>
      <c r="G84">
        <v>-6.6954582485348857E-2</v>
      </c>
      <c r="H84">
        <v>2.8263283190241253E-2</v>
      </c>
      <c r="I84" t="s">
        <v>190</v>
      </c>
      <c r="J84" t="s">
        <v>32</v>
      </c>
      <c r="K84" t="s">
        <v>35</v>
      </c>
      <c r="L84" t="s">
        <v>258</v>
      </c>
      <c r="M84" s="26">
        <v>31.4</v>
      </c>
      <c r="N84" s="27">
        <v>10</v>
      </c>
      <c r="O84">
        <v>29.543333333333333</v>
      </c>
      <c r="P84">
        <v>8.1999999999999993</v>
      </c>
      <c r="Q84">
        <v>1.6</v>
      </c>
      <c r="R84">
        <v>6.7</v>
      </c>
      <c r="S84">
        <v>3.6</v>
      </c>
      <c r="T84">
        <v>1.3</v>
      </c>
      <c r="U84">
        <v>1</v>
      </c>
      <c r="V84">
        <v>0.39726027397260272</v>
      </c>
      <c r="W84">
        <v>7.3</v>
      </c>
      <c r="X84">
        <v>0.61538461538461542</v>
      </c>
      <c r="Y84">
        <v>1.3</v>
      </c>
      <c r="Z84">
        <v>1.5</v>
      </c>
      <c r="AA84">
        <v>-1.1767180982768155</v>
      </c>
      <c r="AB84">
        <v>3.3409702266559399E-2</v>
      </c>
      <c r="AC84">
        <v>0.27767000993622559</v>
      </c>
      <c r="AD84">
        <v>0.13677791144010748</v>
      </c>
      <c r="AE84">
        <v>0.6726228218094974</v>
      </c>
      <c r="AF84">
        <v>0.42181207341515159</v>
      </c>
      <c r="AG84">
        <v>-0.78622730409836428</v>
      </c>
      <c r="AH84">
        <v>-0.63641351565647908</v>
      </c>
      <c r="AI84">
        <v>0.45447515679597794</v>
      </c>
    </row>
    <row r="85" spans="1:35" x14ac:dyDescent="0.2">
      <c r="A85">
        <v>7</v>
      </c>
      <c r="B85">
        <v>84</v>
      </c>
      <c r="C85" s="25">
        <v>137.5</v>
      </c>
      <c r="D85" s="25">
        <v>135</v>
      </c>
      <c r="E85" s="25">
        <v>64</v>
      </c>
      <c r="F85">
        <v>-5.1516483204703256E-2</v>
      </c>
      <c r="G85">
        <v>4.7853319308931809E-2</v>
      </c>
      <c r="H85">
        <v>-9.9369802513635058E-2</v>
      </c>
      <c r="I85" t="s">
        <v>191</v>
      </c>
      <c r="J85" t="s">
        <v>32</v>
      </c>
      <c r="K85" t="s">
        <v>64</v>
      </c>
      <c r="L85" t="s">
        <v>259</v>
      </c>
      <c r="M85" s="26">
        <v>27</v>
      </c>
      <c r="N85" s="27">
        <v>10</v>
      </c>
      <c r="O85">
        <v>27.605</v>
      </c>
      <c r="P85">
        <v>13.1</v>
      </c>
      <c r="Q85">
        <v>3.3</v>
      </c>
      <c r="R85">
        <v>5.7</v>
      </c>
      <c r="S85">
        <v>2.2000000000000002</v>
      </c>
      <c r="T85">
        <v>0.6</v>
      </c>
      <c r="U85">
        <v>0.6</v>
      </c>
      <c r="V85">
        <v>0.44</v>
      </c>
      <c r="W85">
        <v>10</v>
      </c>
      <c r="X85">
        <v>0.83333333333333337</v>
      </c>
      <c r="Y85">
        <v>1.2</v>
      </c>
      <c r="Z85">
        <v>0.7</v>
      </c>
      <c r="AA85">
        <v>-0.3808184714099076</v>
      </c>
      <c r="AB85">
        <v>1.6683888531442144</v>
      </c>
      <c r="AC85">
        <v>-7.6970111941654651E-2</v>
      </c>
      <c r="AD85">
        <v>-0.505364346447014</v>
      </c>
      <c r="AE85">
        <v>-0.92906982323382659</v>
      </c>
      <c r="AF85">
        <v>-0.20998291749154768</v>
      </c>
      <c r="AG85">
        <v>-0.4714417182554777</v>
      </c>
      <c r="AH85">
        <v>7.3201434946813332E-2</v>
      </c>
      <c r="AI85">
        <v>1.2627369744687869</v>
      </c>
    </row>
    <row r="86" spans="1:35" x14ac:dyDescent="0.2">
      <c r="A86">
        <v>8</v>
      </c>
      <c r="B86">
        <v>85</v>
      </c>
      <c r="C86" s="25">
        <v>89</v>
      </c>
      <c r="D86" s="25">
        <v>88</v>
      </c>
      <c r="E86" s="25">
        <v>84</v>
      </c>
      <c r="F86">
        <v>-5.1830583304522178E-2</v>
      </c>
      <c r="G86">
        <v>-9.5095837764149788E-2</v>
      </c>
      <c r="H86">
        <v>4.326525445962761E-2</v>
      </c>
      <c r="I86" t="s">
        <v>84</v>
      </c>
      <c r="J86" t="s">
        <v>32</v>
      </c>
      <c r="K86" t="s">
        <v>69</v>
      </c>
      <c r="L86" t="s">
        <v>258</v>
      </c>
      <c r="M86" s="26">
        <v>29.1</v>
      </c>
      <c r="N86" s="27">
        <v>10</v>
      </c>
      <c r="O86">
        <v>29.908333333333331</v>
      </c>
      <c r="P86">
        <v>13.5</v>
      </c>
      <c r="Q86">
        <v>1.3</v>
      </c>
      <c r="R86">
        <v>5.0999999999999996</v>
      </c>
      <c r="S86">
        <v>7.3</v>
      </c>
      <c r="T86">
        <v>0.8</v>
      </c>
      <c r="U86">
        <v>0</v>
      </c>
      <c r="V86">
        <v>0.42105263157894735</v>
      </c>
      <c r="W86">
        <v>11.4</v>
      </c>
      <c r="X86">
        <v>0.83870967741935487</v>
      </c>
      <c r="Y86">
        <v>3.1</v>
      </c>
      <c r="Z86">
        <v>1.6</v>
      </c>
      <c r="AA86">
        <v>-0.31584707329832323</v>
      </c>
      <c r="AB86">
        <v>-0.25511603024126217</v>
      </c>
      <c r="AC86">
        <v>-0.28975418506838296</v>
      </c>
      <c r="AD86">
        <v>1.8338681644274999</v>
      </c>
      <c r="AE86">
        <v>-0.4714433532214482</v>
      </c>
      <c r="AF86">
        <v>-1.1576754038515964</v>
      </c>
      <c r="AG86">
        <v>-0.84649088633256953</v>
      </c>
      <c r="AH86">
        <v>0.29315379812185777</v>
      </c>
      <c r="AI86">
        <v>0.35344242958687677</v>
      </c>
    </row>
    <row r="87" spans="1:35" x14ac:dyDescent="0.2">
      <c r="A87">
        <v>8</v>
      </c>
      <c r="B87">
        <v>86</v>
      </c>
      <c r="C87" s="25">
        <v>81.400000000000006</v>
      </c>
      <c r="D87" s="25">
        <v>91</v>
      </c>
      <c r="E87" s="25">
        <v>92</v>
      </c>
      <c r="F87">
        <v>-6.4870677559680012E-2</v>
      </c>
      <c r="G87">
        <v>9.8096211251692378E-2</v>
      </c>
      <c r="H87">
        <v>-0.16296688881137239</v>
      </c>
      <c r="I87" t="s">
        <v>196</v>
      </c>
      <c r="J87" t="s">
        <v>32</v>
      </c>
      <c r="K87" t="s">
        <v>35</v>
      </c>
      <c r="L87" t="s">
        <v>259</v>
      </c>
      <c r="M87" s="26">
        <v>25.8</v>
      </c>
      <c r="N87" s="27">
        <v>10</v>
      </c>
      <c r="O87">
        <v>30.851666666666667</v>
      </c>
      <c r="P87">
        <v>17.5</v>
      </c>
      <c r="Q87">
        <v>0</v>
      </c>
      <c r="R87">
        <v>8.5</v>
      </c>
      <c r="S87">
        <v>2.6</v>
      </c>
      <c r="T87">
        <v>1</v>
      </c>
      <c r="U87">
        <v>1.5</v>
      </c>
      <c r="V87">
        <v>0.53146853146853146</v>
      </c>
      <c r="W87">
        <v>14.3</v>
      </c>
      <c r="X87">
        <v>0.67647058823529416</v>
      </c>
      <c r="Y87">
        <v>3.4</v>
      </c>
      <c r="Z87">
        <v>1.8</v>
      </c>
      <c r="AA87">
        <v>0.33386690781751982</v>
      </c>
      <c r="AB87">
        <v>-1.505394204441822</v>
      </c>
      <c r="AC87">
        <v>0.91602222931640986</v>
      </c>
      <c r="AD87">
        <v>-0.32189512990783647</v>
      </c>
      <c r="AE87">
        <v>-1.3816883209070051E-2</v>
      </c>
      <c r="AF87">
        <v>1.2115558120485257</v>
      </c>
      <c r="AG87">
        <v>1.1855836690143169</v>
      </c>
      <c r="AH87">
        <v>-1.074433474541487</v>
      </c>
      <c r="AI87">
        <v>0.15137697516867457</v>
      </c>
    </row>
    <row r="88" spans="1:35" x14ac:dyDescent="0.2">
      <c r="A88">
        <v>8</v>
      </c>
      <c r="B88">
        <v>87</v>
      </c>
      <c r="C88" s="25">
        <v>0</v>
      </c>
      <c r="D88" s="25">
        <v>671</v>
      </c>
      <c r="E88" s="25">
        <v>0</v>
      </c>
      <c r="F88">
        <v>-6.5929764012742378E-2</v>
      </c>
      <c r="G88">
        <v>-0.26425332622215231</v>
      </c>
      <c r="H88">
        <v>0.19832356220940994</v>
      </c>
      <c r="I88" t="s">
        <v>1444</v>
      </c>
      <c r="J88" t="s">
        <v>227</v>
      </c>
      <c r="K88" t="s">
        <v>49</v>
      </c>
      <c r="L88" t="s">
        <v>258</v>
      </c>
      <c r="M88" s="26">
        <v>21.9</v>
      </c>
      <c r="N88" s="27">
        <v>1</v>
      </c>
      <c r="O88">
        <v>19.716666666666665</v>
      </c>
      <c r="P88">
        <v>7</v>
      </c>
      <c r="Q88">
        <v>1</v>
      </c>
      <c r="R88">
        <v>2</v>
      </c>
      <c r="S88">
        <v>3</v>
      </c>
      <c r="T88">
        <v>1</v>
      </c>
      <c r="U88">
        <v>2</v>
      </c>
      <c r="V88">
        <v>0.2857142857142857</v>
      </c>
      <c r="W88">
        <v>7</v>
      </c>
      <c r="X88">
        <v>1</v>
      </c>
      <c r="Y88">
        <v>2</v>
      </c>
      <c r="Z88">
        <v>2</v>
      </c>
      <c r="AA88">
        <v>-1.3716322926115683</v>
      </c>
      <c r="AB88">
        <v>-0.54364176274908371</v>
      </c>
      <c r="AC88">
        <v>-1.3891385628898116</v>
      </c>
      <c r="AD88">
        <v>-0.13842591336865892</v>
      </c>
      <c r="AE88">
        <v>-1.3816883209070051E-2</v>
      </c>
      <c r="AF88">
        <v>2.0012995506818996</v>
      </c>
      <c r="AG88">
        <v>-1.8660831086606469</v>
      </c>
      <c r="AH88">
        <v>0.99384751605709609</v>
      </c>
      <c r="AI88">
        <v>-5.0688479249527622E-2</v>
      </c>
    </row>
    <row r="89" spans="1:35" x14ac:dyDescent="0.2">
      <c r="A89">
        <v>8</v>
      </c>
      <c r="B89">
        <v>88</v>
      </c>
      <c r="C89" s="25">
        <v>117.2</v>
      </c>
      <c r="D89" s="25">
        <v>106</v>
      </c>
      <c r="E89" s="25">
        <v>54</v>
      </c>
      <c r="F89">
        <v>-7.7791015428953683E-2</v>
      </c>
      <c r="G89">
        <v>-0.13841317480385787</v>
      </c>
      <c r="H89">
        <v>6.0622159374904186E-2</v>
      </c>
      <c r="I89" t="s">
        <v>163</v>
      </c>
      <c r="J89" t="s">
        <v>32</v>
      </c>
      <c r="K89" t="s">
        <v>88</v>
      </c>
      <c r="L89" t="s">
        <v>258</v>
      </c>
      <c r="M89" s="26">
        <v>28.1</v>
      </c>
      <c r="N89" s="27">
        <v>10</v>
      </c>
      <c r="O89">
        <v>25.804999999999996</v>
      </c>
      <c r="P89">
        <v>9.6</v>
      </c>
      <c r="Q89">
        <v>1.4</v>
      </c>
      <c r="R89">
        <v>3.9</v>
      </c>
      <c r="S89">
        <v>4.5999999999999996</v>
      </c>
      <c r="T89">
        <v>1.8</v>
      </c>
      <c r="U89">
        <v>0.1</v>
      </c>
      <c r="V89">
        <v>0.45238095238095238</v>
      </c>
      <c r="W89">
        <v>8.4</v>
      </c>
      <c r="X89">
        <v>0.75</v>
      </c>
      <c r="Y89">
        <v>0.8</v>
      </c>
      <c r="Z89">
        <v>2.4</v>
      </c>
      <c r="AA89">
        <v>-0.94931820488627028</v>
      </c>
      <c r="AB89">
        <v>-0.15894078607198844</v>
      </c>
      <c r="AC89">
        <v>-0.71532233132183909</v>
      </c>
      <c r="AD89">
        <v>0.59545095278805127</v>
      </c>
      <c r="AE89">
        <v>1.8166889968404432</v>
      </c>
      <c r="AF89">
        <v>-0.99972665612492173</v>
      </c>
      <c r="AG89">
        <v>-0.24636207714611308</v>
      </c>
      <c r="AH89">
        <v>-0.13336907922615071</v>
      </c>
      <c r="AI89">
        <v>-0.45481938808593197</v>
      </c>
    </row>
    <row r="90" spans="1:35" x14ac:dyDescent="0.2">
      <c r="A90">
        <v>8</v>
      </c>
      <c r="B90">
        <v>89</v>
      </c>
      <c r="C90" s="25">
        <v>137.4</v>
      </c>
      <c r="D90" s="25">
        <v>152</v>
      </c>
      <c r="E90" s="25">
        <v>45</v>
      </c>
      <c r="F90">
        <v>-8.0331321898634941E-2</v>
      </c>
      <c r="G90">
        <v>-5.3971003202605922E-2</v>
      </c>
      <c r="H90">
        <v>-2.636031869602902E-2</v>
      </c>
      <c r="I90" t="s">
        <v>164</v>
      </c>
      <c r="J90" t="s">
        <v>32</v>
      </c>
      <c r="K90" t="s">
        <v>69</v>
      </c>
      <c r="L90" t="s">
        <v>259</v>
      </c>
      <c r="M90" s="26">
        <v>25.6</v>
      </c>
      <c r="N90" s="27">
        <v>10</v>
      </c>
      <c r="O90">
        <v>27.873333333333335</v>
      </c>
      <c r="P90">
        <v>12</v>
      </c>
      <c r="Q90">
        <v>2.2000000000000002</v>
      </c>
      <c r="R90">
        <v>7.3</v>
      </c>
      <c r="S90">
        <v>1.9</v>
      </c>
      <c r="T90">
        <v>0.8</v>
      </c>
      <c r="U90">
        <v>0.5</v>
      </c>
      <c r="V90">
        <v>0.43877551020408162</v>
      </c>
      <c r="W90">
        <v>9.8000000000000007</v>
      </c>
      <c r="X90">
        <v>0.92307692307692313</v>
      </c>
      <c r="Y90">
        <v>1.3</v>
      </c>
      <c r="Z90">
        <v>1.4</v>
      </c>
      <c r="AA90">
        <v>-0.55948981621676441</v>
      </c>
      <c r="AB90">
        <v>0.61046116728220245</v>
      </c>
      <c r="AC90">
        <v>0.49045408306295357</v>
      </c>
      <c r="AD90">
        <v>-0.64296625885139724</v>
      </c>
      <c r="AE90">
        <v>-0.4714433532214482</v>
      </c>
      <c r="AF90">
        <v>-0.36793166521822246</v>
      </c>
      <c r="AG90">
        <v>-0.47892765953808775</v>
      </c>
      <c r="AH90">
        <v>0.37859658987223171</v>
      </c>
      <c r="AI90">
        <v>0.55550788400507911</v>
      </c>
    </row>
    <row r="91" spans="1:35" x14ac:dyDescent="0.2">
      <c r="A91">
        <v>8</v>
      </c>
      <c r="B91">
        <v>90</v>
      </c>
      <c r="C91" s="25">
        <v>82.5</v>
      </c>
      <c r="D91" s="25">
        <v>78</v>
      </c>
      <c r="E91" s="25">
        <v>77</v>
      </c>
      <c r="F91">
        <v>-8.4201379245849389E-2</v>
      </c>
      <c r="G91">
        <v>0.20532281089418836</v>
      </c>
      <c r="H91">
        <v>-0.28952419014003772</v>
      </c>
      <c r="I91" t="s">
        <v>192</v>
      </c>
      <c r="J91" t="s">
        <v>32</v>
      </c>
      <c r="K91" t="s">
        <v>66</v>
      </c>
      <c r="L91" t="s">
        <v>259</v>
      </c>
      <c r="M91" s="26">
        <v>26.9</v>
      </c>
      <c r="N91" s="27">
        <v>10</v>
      </c>
      <c r="O91">
        <v>25.925000000000004</v>
      </c>
      <c r="P91">
        <v>11.2</v>
      </c>
      <c r="Q91">
        <v>1.3</v>
      </c>
      <c r="R91">
        <v>8.1</v>
      </c>
      <c r="S91">
        <v>1.3</v>
      </c>
      <c r="T91">
        <v>1.6</v>
      </c>
      <c r="U91">
        <v>0.3</v>
      </c>
      <c r="V91">
        <v>0.57333333333333336</v>
      </c>
      <c r="W91">
        <v>7.5</v>
      </c>
      <c r="X91">
        <v>0.76470588235294112</v>
      </c>
      <c r="Y91">
        <v>1.7</v>
      </c>
      <c r="Z91">
        <v>0.6</v>
      </c>
      <c r="AA91">
        <v>-0.68943261243993315</v>
      </c>
      <c r="AB91">
        <v>-0.25511603024126217</v>
      </c>
      <c r="AC91">
        <v>0.77416618056525766</v>
      </c>
      <c r="AD91">
        <v>-0.91817008366016351</v>
      </c>
      <c r="AE91">
        <v>1.3590625268280649</v>
      </c>
      <c r="AF91">
        <v>-0.68382916067157207</v>
      </c>
      <c r="AG91">
        <v>1.073545251090753</v>
      </c>
      <c r="AH91">
        <v>-0.17609047510133743</v>
      </c>
      <c r="AI91">
        <v>1.363769701677888</v>
      </c>
    </row>
    <row r="92" spans="1:35" x14ac:dyDescent="0.2">
      <c r="A92">
        <v>8</v>
      </c>
      <c r="B92">
        <v>91</v>
      </c>
      <c r="C92" s="25">
        <v>136</v>
      </c>
      <c r="D92" s="25">
        <v>188</v>
      </c>
      <c r="E92" s="25">
        <v>45</v>
      </c>
      <c r="F92">
        <v>-8.4221588180165757E-2</v>
      </c>
      <c r="G92">
        <v>5.0015958697828544E-2</v>
      </c>
      <c r="H92">
        <v>-0.1342375468779943</v>
      </c>
      <c r="I92" t="s">
        <v>133</v>
      </c>
      <c r="J92" t="s">
        <v>32</v>
      </c>
      <c r="K92" t="s">
        <v>33</v>
      </c>
      <c r="L92" t="s">
        <v>258</v>
      </c>
      <c r="M92" s="26">
        <v>26.5</v>
      </c>
      <c r="N92" s="27">
        <v>10</v>
      </c>
      <c r="O92">
        <v>29.411666666666669</v>
      </c>
      <c r="P92">
        <v>12.5</v>
      </c>
      <c r="Q92">
        <v>2.5</v>
      </c>
      <c r="R92">
        <v>4.0999999999999996</v>
      </c>
      <c r="S92">
        <v>1.2</v>
      </c>
      <c r="T92">
        <v>1.5</v>
      </c>
      <c r="U92">
        <v>0.6</v>
      </c>
      <c r="V92">
        <v>0.48809523809523808</v>
      </c>
      <c r="W92">
        <v>8.4</v>
      </c>
      <c r="X92">
        <v>0.75</v>
      </c>
      <c r="Y92">
        <v>2.4</v>
      </c>
      <c r="Z92">
        <v>1.1000000000000001</v>
      </c>
      <c r="AA92">
        <v>-0.47827556857728404</v>
      </c>
      <c r="AB92">
        <v>0.89898689979002389</v>
      </c>
      <c r="AC92">
        <v>-0.64439430694626321</v>
      </c>
      <c r="AD92">
        <v>-0.96403738779495807</v>
      </c>
      <c r="AE92">
        <v>1.1302492918218756</v>
      </c>
      <c r="AF92">
        <v>-0.20998291749154768</v>
      </c>
      <c r="AG92">
        <v>0.18108867990923488</v>
      </c>
      <c r="AH92">
        <v>-0.32209712806300678</v>
      </c>
      <c r="AI92">
        <v>0.85860606563238229</v>
      </c>
    </row>
    <row r="93" spans="1:35" x14ac:dyDescent="0.2">
      <c r="A93">
        <v>8</v>
      </c>
      <c r="B93">
        <v>92</v>
      </c>
      <c r="C93" s="25">
        <v>0</v>
      </c>
      <c r="D93" s="25">
        <v>215</v>
      </c>
      <c r="E93" s="25">
        <v>15</v>
      </c>
      <c r="F93">
        <v>-8.8056458663534717E-2</v>
      </c>
      <c r="G93">
        <v>-9.4454827506653627E-2</v>
      </c>
      <c r="H93">
        <v>6.3983688431189095E-3</v>
      </c>
      <c r="I93" t="s">
        <v>206</v>
      </c>
      <c r="J93" t="s">
        <v>32</v>
      </c>
      <c r="K93" t="s">
        <v>75</v>
      </c>
      <c r="L93" t="s">
        <v>258</v>
      </c>
      <c r="M93" s="26">
        <v>23.2</v>
      </c>
      <c r="N93" s="27">
        <v>10</v>
      </c>
      <c r="O93">
        <v>27.108333333333331</v>
      </c>
      <c r="P93">
        <v>13</v>
      </c>
      <c r="Q93">
        <v>2</v>
      </c>
      <c r="R93">
        <v>3.4</v>
      </c>
      <c r="S93">
        <v>4.0999999999999996</v>
      </c>
      <c r="T93">
        <v>1.3</v>
      </c>
      <c r="U93">
        <v>0</v>
      </c>
      <c r="V93">
        <v>0.45535714285714285</v>
      </c>
      <c r="W93">
        <v>11.2</v>
      </c>
      <c r="X93">
        <v>1</v>
      </c>
      <c r="Y93">
        <v>0.8</v>
      </c>
      <c r="Z93">
        <v>1.9</v>
      </c>
      <c r="AA93">
        <v>-0.39706132093780366</v>
      </c>
      <c r="AB93">
        <v>0.41811067894365467</v>
      </c>
      <c r="AC93">
        <v>-0.89264239226077924</v>
      </c>
      <c r="AD93">
        <v>0.36611443211407924</v>
      </c>
      <c r="AE93">
        <v>0.6726228218094974</v>
      </c>
      <c r="AF93">
        <v>-1.1576754038515964</v>
      </c>
      <c r="AG93">
        <v>-0.28404248487471323</v>
      </c>
      <c r="AH93">
        <v>0.37413597353820505</v>
      </c>
      <c r="AI93">
        <v>5.0344247959573582E-2</v>
      </c>
    </row>
    <row r="94" spans="1:35" x14ac:dyDescent="0.2">
      <c r="A94">
        <v>8</v>
      </c>
      <c r="B94">
        <v>93</v>
      </c>
      <c r="C94" s="25">
        <v>135.1</v>
      </c>
      <c r="D94" s="25">
        <v>183</v>
      </c>
      <c r="E94" s="25">
        <v>45</v>
      </c>
      <c r="F94">
        <v>-9.6374928085432202E-2</v>
      </c>
      <c r="G94">
        <v>-0.27719561792615682</v>
      </c>
      <c r="H94">
        <v>0.18082068984072464</v>
      </c>
      <c r="I94" t="s">
        <v>203</v>
      </c>
      <c r="J94" t="s">
        <v>32</v>
      </c>
      <c r="K94" t="s">
        <v>88</v>
      </c>
      <c r="L94" t="s">
        <v>258</v>
      </c>
      <c r="M94" s="26">
        <v>19.8</v>
      </c>
      <c r="N94" s="27">
        <v>10</v>
      </c>
      <c r="O94">
        <v>27.443333333333335</v>
      </c>
      <c r="P94">
        <v>14.5</v>
      </c>
      <c r="Q94">
        <v>2.7</v>
      </c>
      <c r="R94">
        <v>3.6</v>
      </c>
      <c r="S94">
        <v>1.8</v>
      </c>
      <c r="T94">
        <v>1.3</v>
      </c>
      <c r="U94">
        <v>0</v>
      </c>
      <c r="V94">
        <v>0.37226277372262773</v>
      </c>
      <c r="W94">
        <v>13.7</v>
      </c>
      <c r="X94">
        <v>0.88888888888888884</v>
      </c>
      <c r="Y94">
        <v>1.8</v>
      </c>
      <c r="Z94">
        <v>1.8</v>
      </c>
      <c r="AA94">
        <v>-0.15341857801936248</v>
      </c>
      <c r="AB94">
        <v>1.0913373881285717</v>
      </c>
      <c r="AC94">
        <v>-0.82171436788520313</v>
      </c>
      <c r="AD94">
        <v>-0.68883356298619158</v>
      </c>
      <c r="AE94">
        <v>0.6726228218094974</v>
      </c>
      <c r="AF94">
        <v>-1.1576754038515964</v>
      </c>
      <c r="AG94">
        <v>-1.9715130399060607</v>
      </c>
      <c r="AH94">
        <v>0.38305720620625905</v>
      </c>
      <c r="AI94">
        <v>0.15137697516867457</v>
      </c>
    </row>
    <row r="95" spans="1:35" x14ac:dyDescent="0.2">
      <c r="A95">
        <v>8</v>
      </c>
      <c r="B95">
        <v>94</v>
      </c>
      <c r="C95" s="25">
        <v>136</v>
      </c>
      <c r="D95" s="25">
        <v>269</v>
      </c>
      <c r="E95" s="25">
        <v>43</v>
      </c>
      <c r="F95">
        <v>-0.11523481406327218</v>
      </c>
      <c r="G95">
        <v>-5.2782229748457178E-2</v>
      </c>
      <c r="H95">
        <v>-6.2452584314815006E-2</v>
      </c>
      <c r="I95" t="s">
        <v>127</v>
      </c>
      <c r="J95" t="s">
        <v>32</v>
      </c>
      <c r="K95" t="s">
        <v>73</v>
      </c>
      <c r="L95" t="s">
        <v>258</v>
      </c>
      <c r="M95" s="26">
        <v>24.7</v>
      </c>
      <c r="N95" s="27">
        <v>10</v>
      </c>
      <c r="O95">
        <v>27.45</v>
      </c>
      <c r="P95">
        <v>12</v>
      </c>
      <c r="Q95">
        <v>2.1</v>
      </c>
      <c r="R95">
        <v>6.1</v>
      </c>
      <c r="S95">
        <v>1.4</v>
      </c>
      <c r="T95">
        <v>1.4</v>
      </c>
      <c r="U95">
        <v>0.3</v>
      </c>
      <c r="V95">
        <v>0.45555555555555555</v>
      </c>
      <c r="W95">
        <v>9</v>
      </c>
      <c r="X95">
        <v>0.77272727272727271</v>
      </c>
      <c r="Y95">
        <v>2.2000000000000002</v>
      </c>
      <c r="Z95">
        <v>1.4</v>
      </c>
      <c r="AA95">
        <v>-0.55948981621676441</v>
      </c>
      <c r="AB95">
        <v>0.51428592311292853</v>
      </c>
      <c r="AC95">
        <v>6.4885936809497252E-2</v>
      </c>
      <c r="AD95">
        <v>-0.87230277952536928</v>
      </c>
      <c r="AE95">
        <v>0.90143605681568628</v>
      </c>
      <c r="AF95">
        <v>-0.68382916067157207</v>
      </c>
      <c r="AG95">
        <v>-0.22390425329828853</v>
      </c>
      <c r="AH95">
        <v>-0.17162985876731157</v>
      </c>
      <c r="AI95">
        <v>0.55550788400507911</v>
      </c>
    </row>
    <row r="96" spans="1:35" x14ac:dyDescent="0.2">
      <c r="A96">
        <v>8</v>
      </c>
      <c r="B96">
        <v>95</v>
      </c>
      <c r="C96" s="25">
        <v>80.599999999999994</v>
      </c>
      <c r="D96" s="25">
        <v>76</v>
      </c>
      <c r="E96" s="25">
        <v>73</v>
      </c>
      <c r="F96">
        <v>-0.12419890719238572</v>
      </c>
      <c r="G96">
        <v>-0.20804635879182565</v>
      </c>
      <c r="H96">
        <v>8.3847451599439932E-2</v>
      </c>
      <c r="I96" t="s">
        <v>209</v>
      </c>
      <c r="J96" t="s">
        <v>32</v>
      </c>
      <c r="K96" t="s">
        <v>62</v>
      </c>
      <c r="L96" t="s">
        <v>45</v>
      </c>
      <c r="M96" s="26">
        <v>34.799999999999997</v>
      </c>
      <c r="N96" s="27">
        <v>10</v>
      </c>
      <c r="O96">
        <v>30.329999999999995</v>
      </c>
      <c r="P96">
        <v>4.9000000000000004</v>
      </c>
      <c r="Q96">
        <v>1.2</v>
      </c>
      <c r="R96">
        <v>6.3</v>
      </c>
      <c r="S96">
        <v>4.4000000000000004</v>
      </c>
      <c r="T96">
        <v>0.8</v>
      </c>
      <c r="U96">
        <v>1.5</v>
      </c>
      <c r="V96">
        <v>0.2807017543859649</v>
      </c>
      <c r="W96">
        <v>5.7</v>
      </c>
      <c r="X96">
        <v>0.7142857142857143</v>
      </c>
      <c r="Y96">
        <v>0.7</v>
      </c>
      <c r="Z96">
        <v>1.4</v>
      </c>
      <c r="AA96">
        <v>-1.7127321326973859</v>
      </c>
      <c r="AB96">
        <v>-0.35129127441053609</v>
      </c>
      <c r="AC96">
        <v>0.13581396118507336</v>
      </c>
      <c r="AD96">
        <v>0.50371634451846281</v>
      </c>
      <c r="AE96">
        <v>-0.4714433532214482</v>
      </c>
      <c r="AF96">
        <v>1.2115558120485257</v>
      </c>
      <c r="AG96">
        <v>-1.55853276278481</v>
      </c>
      <c r="AH96">
        <v>-0.18501170776939138</v>
      </c>
      <c r="AI96">
        <v>0.55550788400507911</v>
      </c>
    </row>
    <row r="97" spans="1:35" x14ac:dyDescent="0.2">
      <c r="A97">
        <v>8</v>
      </c>
      <c r="B97">
        <v>96</v>
      </c>
      <c r="C97" s="25">
        <v>143.69999999999999</v>
      </c>
      <c r="D97" s="25">
        <v>168</v>
      </c>
      <c r="E97" s="25">
        <v>38</v>
      </c>
      <c r="F97">
        <v>-0.13632670932956983</v>
      </c>
      <c r="G97">
        <v>-4.208177883560222E-2</v>
      </c>
      <c r="H97">
        <v>-9.4244930493967621E-2</v>
      </c>
      <c r="I97" t="s">
        <v>162</v>
      </c>
      <c r="J97" t="s">
        <v>32</v>
      </c>
      <c r="K97" t="s">
        <v>152</v>
      </c>
      <c r="L97" t="s">
        <v>259</v>
      </c>
      <c r="M97" s="26">
        <v>29.4</v>
      </c>
      <c r="N97" s="27">
        <v>10</v>
      </c>
      <c r="O97">
        <v>31.05</v>
      </c>
      <c r="P97">
        <v>12.1</v>
      </c>
      <c r="Q97">
        <v>2.7</v>
      </c>
      <c r="R97">
        <v>6</v>
      </c>
      <c r="S97">
        <v>2.8</v>
      </c>
      <c r="T97">
        <v>0.9</v>
      </c>
      <c r="U97">
        <v>0.4</v>
      </c>
      <c r="V97">
        <v>0.48275862068965519</v>
      </c>
      <c r="W97">
        <v>8.6999999999999993</v>
      </c>
      <c r="X97">
        <v>0.66666666666666663</v>
      </c>
      <c r="Y97">
        <v>1.5</v>
      </c>
      <c r="Z97">
        <v>1.5</v>
      </c>
      <c r="AA97">
        <v>-0.5432469666888684</v>
      </c>
      <c r="AB97">
        <v>1.0913373881285717</v>
      </c>
      <c r="AC97">
        <v>2.9421924621709356E-2</v>
      </c>
      <c r="AD97">
        <v>-0.23016052163824779</v>
      </c>
      <c r="AE97">
        <v>-0.24263011821525912</v>
      </c>
      <c r="AF97">
        <v>-0.52588041294489718</v>
      </c>
      <c r="AG97">
        <v>0.12107579899059098</v>
      </c>
      <c r="AH97">
        <v>-0.53312825856999746</v>
      </c>
      <c r="AI97">
        <v>0.45447515679597794</v>
      </c>
    </row>
    <row r="98" spans="1:35" x14ac:dyDescent="0.2">
      <c r="A98">
        <v>9</v>
      </c>
      <c r="B98">
        <v>97</v>
      </c>
      <c r="C98" s="25">
        <v>62.2</v>
      </c>
      <c r="D98" s="25">
        <v>61</v>
      </c>
      <c r="E98" s="25">
        <v>94</v>
      </c>
      <c r="F98">
        <v>-0.13740153629571908</v>
      </c>
      <c r="G98">
        <v>-1.2148325671020001E-2</v>
      </c>
      <c r="H98">
        <v>-0.12525321062469907</v>
      </c>
      <c r="I98" t="s">
        <v>125</v>
      </c>
      <c r="J98" t="s">
        <v>32</v>
      </c>
      <c r="K98" t="s">
        <v>57</v>
      </c>
      <c r="L98" t="s">
        <v>45</v>
      </c>
      <c r="M98" s="26">
        <v>33.5</v>
      </c>
      <c r="N98" s="27">
        <v>10</v>
      </c>
      <c r="O98">
        <v>30.496666666666663</v>
      </c>
      <c r="P98">
        <v>12.4</v>
      </c>
      <c r="Q98">
        <v>1</v>
      </c>
      <c r="R98">
        <v>7.3</v>
      </c>
      <c r="S98">
        <v>4.3</v>
      </c>
      <c r="T98">
        <v>0.9</v>
      </c>
      <c r="U98">
        <v>0.8</v>
      </c>
      <c r="V98">
        <v>0.48598130841121495</v>
      </c>
      <c r="W98">
        <v>10.7</v>
      </c>
      <c r="X98">
        <v>0.625</v>
      </c>
      <c r="Y98">
        <v>1.6</v>
      </c>
      <c r="Z98">
        <v>1.3</v>
      </c>
      <c r="AA98">
        <v>-0.49451841810518005</v>
      </c>
      <c r="AB98">
        <v>-0.54364176274908371</v>
      </c>
      <c r="AC98">
        <v>0.49045408306295357</v>
      </c>
      <c r="AD98">
        <v>0.45784904038366814</v>
      </c>
      <c r="AE98">
        <v>-0.24263011821525912</v>
      </c>
      <c r="AF98">
        <v>0.10591457796180204</v>
      </c>
      <c r="AG98">
        <v>0.19593521181667325</v>
      </c>
      <c r="AH98">
        <v>-0.73523815640893431</v>
      </c>
      <c r="AI98">
        <v>0.65654061121418017</v>
      </c>
    </row>
    <row r="99" spans="1:35" x14ac:dyDescent="0.2">
      <c r="A99">
        <v>9</v>
      </c>
      <c r="B99">
        <v>98</v>
      </c>
      <c r="C99" s="25">
        <v>0</v>
      </c>
      <c r="D99" s="25">
        <v>244</v>
      </c>
      <c r="E99" s="25">
        <v>1</v>
      </c>
      <c r="F99">
        <v>-0.14675031104313033</v>
      </c>
      <c r="G99">
        <v>-0.31322768437840559</v>
      </c>
      <c r="H99">
        <v>0.16647737333527526</v>
      </c>
      <c r="I99" t="s">
        <v>153</v>
      </c>
      <c r="J99" t="s">
        <v>154</v>
      </c>
      <c r="K99" t="s">
        <v>44</v>
      </c>
      <c r="L99" t="s">
        <v>258</v>
      </c>
      <c r="M99" s="26">
        <v>28.4</v>
      </c>
      <c r="N99" s="27">
        <v>6</v>
      </c>
      <c r="O99">
        <v>22.163888888888888</v>
      </c>
      <c r="P99">
        <v>7.833333333333333</v>
      </c>
      <c r="Q99">
        <v>1.1666666666666667</v>
      </c>
      <c r="R99">
        <v>2.5</v>
      </c>
      <c r="S99">
        <v>4.5</v>
      </c>
      <c r="T99">
        <v>1.5</v>
      </c>
      <c r="U99">
        <v>0.5</v>
      </c>
      <c r="V99">
        <v>0.30232558139534882</v>
      </c>
      <c r="W99">
        <v>7.166666666666667</v>
      </c>
      <c r="X99">
        <v>0.875</v>
      </c>
      <c r="Y99">
        <v>2.6666666666666665</v>
      </c>
      <c r="Z99">
        <v>2</v>
      </c>
      <c r="AA99">
        <v>-1.2362752132124344</v>
      </c>
      <c r="AB99">
        <v>-0.38334968913362721</v>
      </c>
      <c r="AC99">
        <v>-1.2118185019508714</v>
      </c>
      <c r="AD99">
        <v>0.54958364865325704</v>
      </c>
      <c r="AE99">
        <v>1.1302492918218756</v>
      </c>
      <c r="AF99">
        <v>-0.36793166521822246</v>
      </c>
      <c r="AG99">
        <v>-1.7411085028542101</v>
      </c>
      <c r="AH99">
        <v>0.49228995173811052</v>
      </c>
      <c r="AI99">
        <v>-5.0688479249527622E-2</v>
      </c>
    </row>
    <row r="100" spans="1:35" x14ac:dyDescent="0.2">
      <c r="A100">
        <v>9</v>
      </c>
      <c r="B100">
        <v>99</v>
      </c>
      <c r="C100" s="25">
        <v>43.5</v>
      </c>
      <c r="D100" s="25">
        <v>42</v>
      </c>
      <c r="E100" s="25">
        <v>98</v>
      </c>
      <c r="F100">
        <v>-0.15071870719125874</v>
      </c>
      <c r="G100">
        <v>-0.35503003384602966</v>
      </c>
      <c r="H100">
        <v>0.20431132665477092</v>
      </c>
      <c r="I100" t="s">
        <v>116</v>
      </c>
      <c r="J100" t="s">
        <v>32</v>
      </c>
      <c r="K100" t="s">
        <v>55</v>
      </c>
      <c r="L100" t="s">
        <v>259</v>
      </c>
      <c r="M100" s="26">
        <v>30.7</v>
      </c>
      <c r="N100" s="27">
        <v>6</v>
      </c>
      <c r="O100">
        <v>29.7</v>
      </c>
      <c r="P100">
        <v>20.166666666666668</v>
      </c>
      <c r="Q100">
        <v>1.6666666666666667</v>
      </c>
      <c r="R100">
        <v>5.333333333333333</v>
      </c>
      <c r="S100">
        <v>3.3333333333333335</v>
      </c>
      <c r="T100">
        <v>0.33333333333333331</v>
      </c>
      <c r="U100">
        <v>0.33333333333333331</v>
      </c>
      <c r="V100">
        <v>0.42391304347826086</v>
      </c>
      <c r="W100">
        <v>15.333333333333334</v>
      </c>
      <c r="X100">
        <v>0.82499999999999996</v>
      </c>
      <c r="Y100">
        <v>6.666666666666667</v>
      </c>
      <c r="Z100">
        <v>3</v>
      </c>
      <c r="AA100">
        <v>0.76700956189474867</v>
      </c>
      <c r="AB100">
        <v>9.7526531712741948E-2</v>
      </c>
      <c r="AC100">
        <v>-0.20700482329687755</v>
      </c>
      <c r="AD100">
        <v>1.4465100413989131E-2</v>
      </c>
      <c r="AE100">
        <v>-1.5392384499169978</v>
      </c>
      <c r="AF100">
        <v>-0.63117957809601377</v>
      </c>
      <c r="AG100">
        <v>-1.0792236029349167</v>
      </c>
      <c r="AH100">
        <v>0.44339070694959809</v>
      </c>
      <c r="AI100">
        <v>-1.0610157513405387</v>
      </c>
    </row>
    <row r="101" spans="1:35" x14ac:dyDescent="0.2">
      <c r="A101">
        <v>9</v>
      </c>
      <c r="B101">
        <v>100</v>
      </c>
      <c r="C101" s="25">
        <v>67.8</v>
      </c>
      <c r="D101" s="25">
        <v>55</v>
      </c>
      <c r="E101" s="25">
        <v>93</v>
      </c>
      <c r="F101">
        <v>-0.15951470893731634</v>
      </c>
      <c r="G101">
        <v>-0.28157428311884358</v>
      </c>
      <c r="H101">
        <v>0.12205957418152724</v>
      </c>
      <c r="I101" t="s">
        <v>135</v>
      </c>
      <c r="J101" t="s">
        <v>32</v>
      </c>
      <c r="K101" t="s">
        <v>94</v>
      </c>
      <c r="L101" t="s">
        <v>258</v>
      </c>
      <c r="M101" s="26">
        <v>21.4</v>
      </c>
      <c r="N101" s="27">
        <v>10</v>
      </c>
      <c r="O101">
        <v>34.001666666666665</v>
      </c>
      <c r="P101">
        <v>16.399999999999999</v>
      </c>
      <c r="Q101">
        <v>1.1000000000000001</v>
      </c>
      <c r="R101">
        <v>4</v>
      </c>
      <c r="S101">
        <v>3.1</v>
      </c>
      <c r="T101">
        <v>1</v>
      </c>
      <c r="U101">
        <v>0.3</v>
      </c>
      <c r="V101">
        <v>0.43243243243243246</v>
      </c>
      <c r="W101">
        <v>14.8</v>
      </c>
      <c r="X101">
        <v>0.8928571428571429</v>
      </c>
      <c r="Y101">
        <v>2.8</v>
      </c>
      <c r="Z101">
        <v>2.5</v>
      </c>
      <c r="AA101">
        <v>0.15519556301066273</v>
      </c>
      <c r="AB101">
        <v>-0.44746651857980979</v>
      </c>
      <c r="AC101">
        <v>-0.67985831913405104</v>
      </c>
      <c r="AD101">
        <v>-9.2558609233864483E-2</v>
      </c>
      <c r="AE101">
        <v>-1.3816883209070051E-2</v>
      </c>
      <c r="AF101">
        <v>-0.68382916067157207</v>
      </c>
      <c r="AG101">
        <v>-0.86171347021334455</v>
      </c>
      <c r="AH101">
        <v>0.64573096525649043</v>
      </c>
      <c r="AI101">
        <v>-0.5558521152950332</v>
      </c>
    </row>
    <row r="102" spans="1:35" x14ac:dyDescent="0.2">
      <c r="A102">
        <v>9</v>
      </c>
      <c r="B102">
        <v>101</v>
      </c>
      <c r="C102" s="25">
        <v>124.3</v>
      </c>
      <c r="D102" s="25">
        <v>233</v>
      </c>
      <c r="E102" s="25">
        <v>73</v>
      </c>
      <c r="F102">
        <v>-0.16654482587369657</v>
      </c>
      <c r="G102">
        <v>-0.12458823491445042</v>
      </c>
      <c r="H102">
        <v>-4.1956590959246143E-2</v>
      </c>
      <c r="I102" t="s">
        <v>114</v>
      </c>
      <c r="J102" t="s">
        <v>32</v>
      </c>
      <c r="K102" t="s">
        <v>53</v>
      </c>
      <c r="L102" t="s">
        <v>258</v>
      </c>
      <c r="M102" s="26">
        <v>24.3</v>
      </c>
      <c r="N102" s="27">
        <v>10</v>
      </c>
      <c r="O102">
        <v>28.873333333333328</v>
      </c>
      <c r="P102">
        <v>15.2</v>
      </c>
      <c r="Q102">
        <v>2.2000000000000002</v>
      </c>
      <c r="R102">
        <v>2.5</v>
      </c>
      <c r="S102">
        <v>3.4</v>
      </c>
      <c r="T102">
        <v>1</v>
      </c>
      <c r="U102">
        <v>0.4</v>
      </c>
      <c r="V102">
        <v>0.49593495934959347</v>
      </c>
      <c r="W102">
        <v>12.3</v>
      </c>
      <c r="X102">
        <v>0.8</v>
      </c>
      <c r="Y102">
        <v>1</v>
      </c>
      <c r="Z102">
        <v>2.2999999999999998</v>
      </c>
      <c r="AA102">
        <v>-3.9718631324090072E-2</v>
      </c>
      <c r="AB102">
        <v>0.61046116728220245</v>
      </c>
      <c r="AC102">
        <v>-1.2118185019508714</v>
      </c>
      <c r="AD102">
        <v>4.504330317051862E-2</v>
      </c>
      <c r="AE102">
        <v>-1.3816883209070051E-2</v>
      </c>
      <c r="AF102">
        <v>-0.52588041294489718</v>
      </c>
      <c r="AG102">
        <v>0.39830632776265307</v>
      </c>
      <c r="AH102">
        <v>-3.0083822139668523E-2</v>
      </c>
      <c r="AI102">
        <v>-0.35378666087683081</v>
      </c>
    </row>
    <row r="103" spans="1:35" x14ac:dyDescent="0.2">
      <c r="A103">
        <v>9</v>
      </c>
      <c r="B103">
        <v>102</v>
      </c>
      <c r="C103" s="25">
        <v>131.9</v>
      </c>
      <c r="D103" s="25">
        <v>281</v>
      </c>
      <c r="E103" s="25">
        <v>68</v>
      </c>
      <c r="F103">
        <v>-0.16903641228454894</v>
      </c>
      <c r="G103">
        <v>0.16271927631652539</v>
      </c>
      <c r="H103">
        <v>-0.33175568860107429</v>
      </c>
      <c r="I103" t="s">
        <v>211</v>
      </c>
      <c r="J103" t="s">
        <v>32</v>
      </c>
      <c r="K103" t="s">
        <v>119</v>
      </c>
      <c r="L103" t="s">
        <v>259</v>
      </c>
      <c r="M103" s="26">
        <v>26.1</v>
      </c>
      <c r="N103" s="27">
        <v>10</v>
      </c>
      <c r="O103">
        <v>29.159999999999997</v>
      </c>
      <c r="P103">
        <v>10.6</v>
      </c>
      <c r="Q103">
        <v>0</v>
      </c>
      <c r="R103">
        <v>9.1999999999999993</v>
      </c>
      <c r="S103">
        <v>0.7</v>
      </c>
      <c r="T103">
        <v>0.8</v>
      </c>
      <c r="U103">
        <v>1.7</v>
      </c>
      <c r="V103">
        <v>0.61971830985915488</v>
      </c>
      <c r="W103">
        <v>7.1</v>
      </c>
      <c r="X103">
        <v>0.81818181818181823</v>
      </c>
      <c r="Y103">
        <v>2.2000000000000002</v>
      </c>
      <c r="Z103">
        <v>0.8</v>
      </c>
      <c r="AA103">
        <v>-0.78688970960730953</v>
      </c>
      <c r="AB103">
        <v>-1.505394204441822</v>
      </c>
      <c r="AC103">
        <v>1.1642703146309259</v>
      </c>
      <c r="AD103">
        <v>-1.1933739084689301</v>
      </c>
      <c r="AE103">
        <v>-0.4714433532214482</v>
      </c>
      <c r="AF103">
        <v>1.5274533075018752</v>
      </c>
      <c r="AG103">
        <v>1.4860241255808853</v>
      </c>
      <c r="AH103">
        <v>8.2122667614866626E-2</v>
      </c>
      <c r="AI103">
        <v>1.1617042472596857</v>
      </c>
    </row>
    <row r="104" spans="1:35" x14ac:dyDescent="0.2">
      <c r="A104">
        <v>9</v>
      </c>
      <c r="B104">
        <v>103</v>
      </c>
      <c r="C104" s="25">
        <v>39.5</v>
      </c>
      <c r="D104" s="25">
        <v>34</v>
      </c>
      <c r="E104" s="25">
        <v>95</v>
      </c>
      <c r="F104">
        <v>-0.17279697546262182</v>
      </c>
      <c r="G104">
        <v>-4.5879380354796918E-2</v>
      </c>
      <c r="H104">
        <v>-0.12691759510782491</v>
      </c>
      <c r="I104" t="s">
        <v>176</v>
      </c>
      <c r="J104" t="s">
        <v>32</v>
      </c>
      <c r="K104" t="s">
        <v>152</v>
      </c>
      <c r="L104" t="s">
        <v>259</v>
      </c>
      <c r="M104" s="26">
        <v>20.2</v>
      </c>
      <c r="N104" s="27">
        <v>10</v>
      </c>
      <c r="O104">
        <v>28.341666666666669</v>
      </c>
      <c r="P104">
        <v>18.100000000000001</v>
      </c>
      <c r="Q104">
        <v>2.9</v>
      </c>
      <c r="R104">
        <v>5.0999999999999996</v>
      </c>
      <c r="S104">
        <v>1.3</v>
      </c>
      <c r="T104">
        <v>0.4</v>
      </c>
      <c r="U104">
        <v>0.6</v>
      </c>
      <c r="V104">
        <v>0.49629629629629629</v>
      </c>
      <c r="W104">
        <v>13.5</v>
      </c>
      <c r="X104">
        <v>0.78260869565217395</v>
      </c>
      <c r="Y104">
        <v>2.2999999999999998</v>
      </c>
      <c r="Z104">
        <v>1.6</v>
      </c>
      <c r="AA104">
        <v>0.43132400498489648</v>
      </c>
      <c r="AB104">
        <v>1.2836878764671191</v>
      </c>
      <c r="AC104">
        <v>-0.28975418506838296</v>
      </c>
      <c r="AD104">
        <v>-0.91817008366016351</v>
      </c>
      <c r="AE104">
        <v>-1.3866962932462048</v>
      </c>
      <c r="AF104">
        <v>-0.20998291749154768</v>
      </c>
      <c r="AG104">
        <v>0.44322197545830383</v>
      </c>
      <c r="AH104">
        <v>-0.11998723022406968</v>
      </c>
      <c r="AI104">
        <v>0.35344242958687677</v>
      </c>
    </row>
    <row r="105" spans="1:35" x14ac:dyDescent="0.2">
      <c r="A105">
        <v>9</v>
      </c>
      <c r="B105">
        <v>104</v>
      </c>
      <c r="C105" s="25">
        <v>30.7</v>
      </c>
      <c r="D105" s="25">
        <v>26</v>
      </c>
      <c r="E105" s="25">
        <v>95</v>
      </c>
      <c r="F105">
        <v>-0.18973163618991526</v>
      </c>
      <c r="G105">
        <v>-0.48834028726182133</v>
      </c>
      <c r="H105">
        <v>0.29860865107190604</v>
      </c>
      <c r="I105" t="s">
        <v>155</v>
      </c>
      <c r="J105" t="s">
        <v>1672</v>
      </c>
      <c r="K105" t="s">
        <v>119</v>
      </c>
      <c r="L105" t="s">
        <v>258</v>
      </c>
      <c r="M105" s="26">
        <v>21.9</v>
      </c>
      <c r="N105" s="27">
        <v>9</v>
      </c>
      <c r="O105">
        <v>32.053703703703704</v>
      </c>
      <c r="P105">
        <v>18.222222222222221</v>
      </c>
      <c r="Q105">
        <v>1.1111111111111112</v>
      </c>
      <c r="R105">
        <v>4</v>
      </c>
      <c r="S105">
        <v>7</v>
      </c>
      <c r="T105">
        <v>0.77777777777777779</v>
      </c>
      <c r="U105">
        <v>0.55555555555555558</v>
      </c>
      <c r="V105">
        <v>0.4296875</v>
      </c>
      <c r="W105">
        <v>14.222222222222221</v>
      </c>
      <c r="X105">
        <v>0.70967741935483875</v>
      </c>
      <c r="Y105">
        <v>6.8888888888888893</v>
      </c>
      <c r="Z105">
        <v>4.1111111111111107</v>
      </c>
      <c r="AA105">
        <v>0.45117637663010246</v>
      </c>
      <c r="AB105">
        <v>-0.43678038033877942</v>
      </c>
      <c r="AC105">
        <v>-0.67985831913405104</v>
      </c>
      <c r="AD105">
        <v>1.6962662520231169</v>
      </c>
      <c r="AE105">
        <v>-0.52229073877837917</v>
      </c>
      <c r="AF105">
        <v>-0.28018236092562532</v>
      </c>
      <c r="AG105">
        <v>-0.88333952280754657</v>
      </c>
      <c r="AH105">
        <v>-1.5564522828057912</v>
      </c>
      <c r="AI105">
        <v>-2.1836016092194392</v>
      </c>
    </row>
    <row r="106" spans="1:35" x14ac:dyDescent="0.2">
      <c r="A106">
        <v>9</v>
      </c>
      <c r="B106">
        <v>105</v>
      </c>
      <c r="C106" s="25">
        <v>129.30000000000001</v>
      </c>
      <c r="D106" s="25">
        <v>214</v>
      </c>
      <c r="E106" s="25">
        <v>84</v>
      </c>
      <c r="F106">
        <v>-0.18977395224244178</v>
      </c>
      <c r="G106">
        <v>-0.13303119903600494</v>
      </c>
      <c r="H106">
        <v>-5.6742753206436847E-2</v>
      </c>
      <c r="I106" t="s">
        <v>145</v>
      </c>
      <c r="J106" t="s">
        <v>32</v>
      </c>
      <c r="K106" t="s">
        <v>66</v>
      </c>
      <c r="L106" t="s">
        <v>45</v>
      </c>
      <c r="M106" s="26">
        <v>28.7</v>
      </c>
      <c r="N106" s="27">
        <v>10</v>
      </c>
      <c r="O106">
        <v>30.024999999999999</v>
      </c>
      <c r="P106">
        <v>12.5</v>
      </c>
      <c r="Q106">
        <v>0.2</v>
      </c>
      <c r="R106">
        <v>9.1999999999999993</v>
      </c>
      <c r="S106">
        <v>2</v>
      </c>
      <c r="T106">
        <v>1</v>
      </c>
      <c r="U106">
        <v>1.1000000000000001</v>
      </c>
      <c r="V106">
        <v>0.51546391752577314</v>
      </c>
      <c r="W106">
        <v>9.6999999999999993</v>
      </c>
      <c r="X106">
        <v>0.71875</v>
      </c>
      <c r="Y106">
        <v>3.2</v>
      </c>
      <c r="Z106">
        <v>2.4</v>
      </c>
      <c r="AA106">
        <v>-0.47827556857728404</v>
      </c>
      <c r="AB106">
        <v>-1.3130437161032744</v>
      </c>
      <c r="AC106">
        <v>1.1642703146309259</v>
      </c>
      <c r="AD106">
        <v>-0.5970989547166029</v>
      </c>
      <c r="AE106">
        <v>-1.3816883209070051E-2</v>
      </c>
      <c r="AF106">
        <v>0.57976082114182648</v>
      </c>
      <c r="AG106">
        <v>0.58595626245898014</v>
      </c>
      <c r="AH106">
        <v>-0.67021367886361349</v>
      </c>
      <c r="AI106">
        <v>-0.45481938808593197</v>
      </c>
    </row>
    <row r="107" spans="1:35" x14ac:dyDescent="0.2">
      <c r="A107">
        <v>9</v>
      </c>
      <c r="B107">
        <v>106</v>
      </c>
      <c r="C107" s="25">
        <v>128.5</v>
      </c>
      <c r="D107" s="25">
        <v>259</v>
      </c>
      <c r="E107" s="25">
        <v>52</v>
      </c>
      <c r="F107">
        <v>-0.20451557334019052</v>
      </c>
      <c r="G107">
        <v>7.765469635831207E-2</v>
      </c>
      <c r="H107">
        <v>-0.28217026969850256</v>
      </c>
      <c r="I107" t="s">
        <v>173</v>
      </c>
      <c r="J107" t="s">
        <v>1658</v>
      </c>
      <c r="K107" t="s">
        <v>69</v>
      </c>
      <c r="L107" t="s">
        <v>45</v>
      </c>
      <c r="M107" s="26">
        <v>33</v>
      </c>
      <c r="N107" s="27">
        <v>10</v>
      </c>
      <c r="O107">
        <v>24.865000000000002</v>
      </c>
      <c r="P107">
        <v>15.4</v>
      </c>
      <c r="Q107">
        <v>2.1</v>
      </c>
      <c r="R107">
        <v>5.8</v>
      </c>
      <c r="S107">
        <v>3.3</v>
      </c>
      <c r="T107">
        <v>0.4</v>
      </c>
      <c r="U107">
        <v>0.9</v>
      </c>
      <c r="V107">
        <v>0.5544554455445545</v>
      </c>
      <c r="W107">
        <v>10.1</v>
      </c>
      <c r="X107">
        <v>0.7</v>
      </c>
      <c r="Y107">
        <v>3</v>
      </c>
      <c r="Z107">
        <v>1</v>
      </c>
      <c r="AA107">
        <v>-7.2329322682977452E-3</v>
      </c>
      <c r="AB107">
        <v>0.51428592311292853</v>
      </c>
      <c r="AC107">
        <v>-4.1506099753866751E-2</v>
      </c>
      <c r="AD107">
        <v>-8.2400096427581563E-4</v>
      </c>
      <c r="AE107">
        <v>-1.3866962932462048</v>
      </c>
      <c r="AF107">
        <v>0.26386332568847681</v>
      </c>
      <c r="AG107">
        <v>1.170862487764659</v>
      </c>
      <c r="AH107">
        <v>-0.773498935950094</v>
      </c>
      <c r="AI107">
        <v>0.95963879284148357</v>
      </c>
    </row>
    <row r="108" spans="1:35" x14ac:dyDescent="0.2">
      <c r="A108">
        <v>9</v>
      </c>
      <c r="B108">
        <v>107</v>
      </c>
      <c r="C108" s="25">
        <v>0</v>
      </c>
      <c r="D108" s="25">
        <v>185</v>
      </c>
      <c r="E108" s="25">
        <v>44</v>
      </c>
      <c r="F108">
        <v>-0.20719942081180101</v>
      </c>
      <c r="G108">
        <v>-0.16092994139043532</v>
      </c>
      <c r="H108">
        <v>-4.6269479421365695E-2</v>
      </c>
      <c r="I108" t="s">
        <v>171</v>
      </c>
      <c r="J108" t="s">
        <v>32</v>
      </c>
      <c r="K108" t="s">
        <v>119</v>
      </c>
      <c r="L108" t="s">
        <v>259</v>
      </c>
      <c r="M108" s="26">
        <v>31.6</v>
      </c>
      <c r="N108" s="27">
        <v>10</v>
      </c>
      <c r="O108">
        <v>26.806666666666661</v>
      </c>
      <c r="P108">
        <v>10.7</v>
      </c>
      <c r="Q108">
        <v>1.6</v>
      </c>
      <c r="R108">
        <v>6.9</v>
      </c>
      <c r="S108">
        <v>2.4</v>
      </c>
      <c r="T108">
        <v>0.9</v>
      </c>
      <c r="U108">
        <v>0.4</v>
      </c>
      <c r="V108">
        <v>0.44680851063829785</v>
      </c>
      <c r="W108">
        <v>9.4</v>
      </c>
      <c r="X108">
        <v>0.875</v>
      </c>
      <c r="Y108">
        <v>0.8</v>
      </c>
      <c r="Z108">
        <v>1.6</v>
      </c>
      <c r="AA108">
        <v>-0.77064686007941352</v>
      </c>
      <c r="AB108">
        <v>3.3409702266559399E-2</v>
      </c>
      <c r="AC108">
        <v>0.3485980343118017</v>
      </c>
      <c r="AD108">
        <v>-0.41362973817742532</v>
      </c>
      <c r="AE108">
        <v>-0.24263011821525912</v>
      </c>
      <c r="AF108">
        <v>-0.52588041294489718</v>
      </c>
      <c r="AG108">
        <v>-0.35141595641818757</v>
      </c>
      <c r="AH108">
        <v>0.12038344715602707</v>
      </c>
      <c r="AI108">
        <v>0.35344242958687677</v>
      </c>
    </row>
    <row r="109" spans="1:35" x14ac:dyDescent="0.2">
      <c r="A109">
        <v>9</v>
      </c>
      <c r="B109">
        <v>108</v>
      </c>
      <c r="C109" s="25">
        <v>128</v>
      </c>
      <c r="D109" s="25">
        <v>125</v>
      </c>
      <c r="E109" s="25">
        <v>40</v>
      </c>
      <c r="F109">
        <v>-0.22646810709484586</v>
      </c>
      <c r="G109">
        <v>-7.5909157041480713E-2</v>
      </c>
      <c r="H109">
        <v>-0.15055895005336514</v>
      </c>
      <c r="I109" t="s">
        <v>187</v>
      </c>
      <c r="J109" t="s">
        <v>32</v>
      </c>
      <c r="K109" t="s">
        <v>53</v>
      </c>
      <c r="L109" t="s">
        <v>259</v>
      </c>
      <c r="M109" s="26">
        <v>28.6</v>
      </c>
      <c r="N109" s="27">
        <v>10</v>
      </c>
      <c r="O109">
        <v>26.061666666666667</v>
      </c>
      <c r="P109">
        <v>10.3</v>
      </c>
      <c r="Q109">
        <v>2</v>
      </c>
      <c r="R109">
        <v>5.8</v>
      </c>
      <c r="S109">
        <v>1.5</v>
      </c>
      <c r="T109">
        <v>1.1000000000000001</v>
      </c>
      <c r="U109">
        <v>0.2</v>
      </c>
      <c r="V109">
        <v>0.52941176470588236</v>
      </c>
      <c r="W109">
        <v>6.8</v>
      </c>
      <c r="X109">
        <v>0.91666666666666663</v>
      </c>
      <c r="Y109">
        <v>1.2</v>
      </c>
      <c r="Z109">
        <v>1.6</v>
      </c>
      <c r="AA109">
        <v>-0.83561825819099755</v>
      </c>
      <c r="AB109">
        <v>0.41811067894365467</v>
      </c>
      <c r="AC109">
        <v>-4.1506099753866751E-2</v>
      </c>
      <c r="AD109">
        <v>-0.82643547539057483</v>
      </c>
      <c r="AE109">
        <v>0.21499635179711929</v>
      </c>
      <c r="AF109">
        <v>-0.84177790839824673</v>
      </c>
      <c r="AG109">
        <v>0.548651906703718</v>
      </c>
      <c r="AH109">
        <v>0.32695396132899118</v>
      </c>
      <c r="AI109">
        <v>0.35344242958687677</v>
      </c>
    </row>
    <row r="110" spans="1:35" x14ac:dyDescent="0.2">
      <c r="A110">
        <v>10</v>
      </c>
      <c r="B110">
        <v>109</v>
      </c>
      <c r="C110" s="25">
        <v>138.19999999999999</v>
      </c>
      <c r="D110" s="25">
        <v>147</v>
      </c>
      <c r="E110" s="25">
        <v>64</v>
      </c>
      <c r="F110">
        <v>-0.23900337433565325</v>
      </c>
      <c r="G110">
        <v>2.9892899070520753E-2</v>
      </c>
      <c r="H110">
        <v>-0.268896273406174</v>
      </c>
      <c r="I110" t="s">
        <v>140</v>
      </c>
      <c r="J110" t="s">
        <v>32</v>
      </c>
      <c r="K110" t="s">
        <v>33</v>
      </c>
      <c r="L110" t="s">
        <v>259</v>
      </c>
      <c r="M110" s="26">
        <v>34.6</v>
      </c>
      <c r="N110" s="27">
        <v>10</v>
      </c>
      <c r="O110">
        <v>35.459999999999994</v>
      </c>
      <c r="P110">
        <v>8.3000000000000007</v>
      </c>
      <c r="Q110">
        <v>1.4</v>
      </c>
      <c r="R110">
        <v>5.2</v>
      </c>
      <c r="S110">
        <v>0.7</v>
      </c>
      <c r="T110">
        <v>1.7</v>
      </c>
      <c r="U110">
        <v>0.6</v>
      </c>
      <c r="V110">
        <v>0.51666666666666672</v>
      </c>
      <c r="W110">
        <v>6</v>
      </c>
      <c r="X110">
        <v>0.7</v>
      </c>
      <c r="Y110">
        <v>1</v>
      </c>
      <c r="Z110">
        <v>0.4</v>
      </c>
      <c r="AA110">
        <v>-1.1604752487489192</v>
      </c>
      <c r="AB110">
        <v>-0.15894078607198844</v>
      </c>
      <c r="AC110">
        <v>-0.25429017288059474</v>
      </c>
      <c r="AD110">
        <v>-1.1933739084689301</v>
      </c>
      <c r="AE110">
        <v>1.5878757618342538</v>
      </c>
      <c r="AF110">
        <v>-0.20998291749154768</v>
      </c>
      <c r="AG110">
        <v>0.37622455588816939</v>
      </c>
      <c r="AH110">
        <v>-0.28383634852184653</v>
      </c>
      <c r="AI110">
        <v>1.5658351560960901</v>
      </c>
    </row>
    <row r="111" spans="1:35" x14ac:dyDescent="0.2">
      <c r="A111">
        <v>10</v>
      </c>
      <c r="B111">
        <v>110</v>
      </c>
      <c r="C111" s="25">
        <v>44.3</v>
      </c>
      <c r="D111" s="25">
        <v>43</v>
      </c>
      <c r="E111" s="25">
        <v>96</v>
      </c>
      <c r="F111">
        <v>-0.2458965114871873</v>
      </c>
      <c r="G111">
        <v>-0.46174503030449682</v>
      </c>
      <c r="H111">
        <v>0.21584851881730951</v>
      </c>
      <c r="I111" t="s">
        <v>126</v>
      </c>
      <c r="J111" t="s">
        <v>32</v>
      </c>
      <c r="K111" t="s">
        <v>88</v>
      </c>
      <c r="L111" t="s">
        <v>259</v>
      </c>
      <c r="M111" s="26">
        <v>22.5</v>
      </c>
      <c r="N111" s="27">
        <v>10</v>
      </c>
      <c r="O111">
        <v>28.390000000000004</v>
      </c>
      <c r="P111">
        <v>11.6</v>
      </c>
      <c r="Q111">
        <v>1.2</v>
      </c>
      <c r="R111">
        <v>6.4</v>
      </c>
      <c r="S111">
        <v>1.3</v>
      </c>
      <c r="T111">
        <v>0.9</v>
      </c>
      <c r="U111">
        <v>0.5</v>
      </c>
      <c r="V111">
        <v>0.31067961165048541</v>
      </c>
      <c r="W111">
        <v>10.3</v>
      </c>
      <c r="X111">
        <v>0.85106382978723405</v>
      </c>
      <c r="Y111">
        <v>4.7</v>
      </c>
      <c r="Z111">
        <v>2</v>
      </c>
      <c r="AA111">
        <v>-0.62446121432834878</v>
      </c>
      <c r="AB111">
        <v>-0.35129127441053609</v>
      </c>
      <c r="AC111">
        <v>0.17127797337286157</v>
      </c>
      <c r="AD111">
        <v>-0.91817008366016351</v>
      </c>
      <c r="AE111">
        <v>-0.24263011821525912</v>
      </c>
      <c r="AF111">
        <v>-0.36793166521822246</v>
      </c>
      <c r="AG111">
        <v>-2.3837412130806332</v>
      </c>
      <c r="AH111">
        <v>0.61193080204935701</v>
      </c>
      <c r="AI111">
        <v>-5.0688479249527622E-2</v>
      </c>
    </row>
    <row r="112" spans="1:35" x14ac:dyDescent="0.2">
      <c r="A112">
        <v>10</v>
      </c>
      <c r="B112">
        <v>111</v>
      </c>
      <c r="C112" s="25">
        <v>117</v>
      </c>
      <c r="D112" s="25">
        <v>105</v>
      </c>
      <c r="E112" s="25">
        <v>60</v>
      </c>
      <c r="F112">
        <v>-0.24843378627847698</v>
      </c>
      <c r="G112">
        <v>-0.49840986133225257</v>
      </c>
      <c r="H112">
        <v>0.24997607505377559</v>
      </c>
      <c r="I112" t="s">
        <v>170</v>
      </c>
      <c r="J112" t="s">
        <v>32</v>
      </c>
      <c r="K112" t="s">
        <v>53</v>
      </c>
      <c r="L112" t="s">
        <v>259</v>
      </c>
      <c r="M112" s="26">
        <v>23.7</v>
      </c>
      <c r="N112" s="27">
        <v>6</v>
      </c>
      <c r="O112">
        <v>35.830555555555556</v>
      </c>
      <c r="P112">
        <v>13.166666666666666</v>
      </c>
      <c r="Q112">
        <v>0.5</v>
      </c>
      <c r="R112">
        <v>7.833333333333333</v>
      </c>
      <c r="S112">
        <v>4.5</v>
      </c>
      <c r="T112">
        <v>1</v>
      </c>
      <c r="U112">
        <v>0.5</v>
      </c>
      <c r="V112">
        <v>0.37804878048780488</v>
      </c>
      <c r="W112">
        <v>13.666666666666666</v>
      </c>
      <c r="X112">
        <v>0.66666666666666663</v>
      </c>
      <c r="Y112">
        <v>3.5</v>
      </c>
      <c r="Z112">
        <v>2.8333333333333335</v>
      </c>
      <c r="AA112">
        <v>-0.36998990505797696</v>
      </c>
      <c r="AB112">
        <v>-1.024517983595453</v>
      </c>
      <c r="AC112">
        <v>0.679595481397823</v>
      </c>
      <c r="AD112">
        <v>0.54958364865325704</v>
      </c>
      <c r="AE112">
        <v>-1.3816883209070051E-2</v>
      </c>
      <c r="AF112">
        <v>-0.36793166521822246</v>
      </c>
      <c r="AG112">
        <v>-1.8540243753822307</v>
      </c>
      <c r="AH112">
        <v>-1.1919591969196965</v>
      </c>
      <c r="AI112">
        <v>-0.89262787265870369</v>
      </c>
    </row>
    <row r="113" spans="1:35" x14ac:dyDescent="0.2">
      <c r="A113">
        <v>10</v>
      </c>
      <c r="B113">
        <v>112</v>
      </c>
      <c r="C113" s="25">
        <v>134.69999999999999</v>
      </c>
      <c r="D113" s="25">
        <v>292</v>
      </c>
      <c r="E113" s="25">
        <v>28</v>
      </c>
      <c r="F113">
        <v>-0.24894277390663211</v>
      </c>
      <c r="G113">
        <v>-0.13521918181637535</v>
      </c>
      <c r="H113">
        <v>-0.11372359209025676</v>
      </c>
      <c r="I113" t="s">
        <v>184</v>
      </c>
      <c r="J113" t="s">
        <v>32</v>
      </c>
      <c r="K113" t="s">
        <v>55</v>
      </c>
      <c r="L113" t="s">
        <v>258</v>
      </c>
      <c r="M113" s="26">
        <v>28</v>
      </c>
      <c r="N113" s="27">
        <v>10</v>
      </c>
      <c r="O113">
        <v>31.846666666666671</v>
      </c>
      <c r="P113">
        <v>15.3</v>
      </c>
      <c r="Q113">
        <v>3.2</v>
      </c>
      <c r="R113">
        <v>2</v>
      </c>
      <c r="S113">
        <v>2.2000000000000002</v>
      </c>
      <c r="T113">
        <v>0.3</v>
      </c>
      <c r="U113">
        <v>0.4</v>
      </c>
      <c r="V113">
        <v>0.44545454545454544</v>
      </c>
      <c r="W113">
        <v>11</v>
      </c>
      <c r="X113">
        <v>0.92</v>
      </c>
      <c r="Y113">
        <v>2.5</v>
      </c>
      <c r="Z113">
        <v>1</v>
      </c>
      <c r="AA113">
        <v>-2.3475781796193765E-2</v>
      </c>
      <c r="AB113">
        <v>1.5722136089749408</v>
      </c>
      <c r="AC113">
        <v>-1.3891385628898116</v>
      </c>
      <c r="AD113">
        <v>-0.505364346447014</v>
      </c>
      <c r="AE113">
        <v>-1.6155095282523939</v>
      </c>
      <c r="AF113">
        <v>-0.52588041294489718</v>
      </c>
      <c r="AG113">
        <v>-0.43401201184243676</v>
      </c>
      <c r="AH113">
        <v>0.74455560600894477</v>
      </c>
      <c r="AI113">
        <v>0.95963879284148357</v>
      </c>
    </row>
    <row r="114" spans="1:35" x14ac:dyDescent="0.2">
      <c r="A114">
        <v>10</v>
      </c>
      <c r="B114">
        <v>113</v>
      </c>
      <c r="C114" s="25">
        <v>145.4</v>
      </c>
      <c r="D114" s="25">
        <v>154</v>
      </c>
      <c r="E114" s="25">
        <v>44</v>
      </c>
      <c r="F114">
        <v>-0.2562387134614873</v>
      </c>
      <c r="G114">
        <v>-3.743553992137208E-2</v>
      </c>
      <c r="H114">
        <v>-0.21880317354011522</v>
      </c>
      <c r="I114" t="s">
        <v>207</v>
      </c>
      <c r="J114" t="s">
        <v>32</v>
      </c>
      <c r="K114" t="s">
        <v>94</v>
      </c>
      <c r="L114" t="s">
        <v>259</v>
      </c>
      <c r="M114" s="26">
        <v>25.6</v>
      </c>
      <c r="N114" s="27">
        <v>10</v>
      </c>
      <c r="O114">
        <v>19.213333333333335</v>
      </c>
      <c r="P114">
        <v>7.5</v>
      </c>
      <c r="Q114">
        <v>0</v>
      </c>
      <c r="R114">
        <v>4.8</v>
      </c>
      <c r="S114">
        <v>1.7</v>
      </c>
      <c r="T114">
        <v>1.1000000000000001</v>
      </c>
      <c r="U114">
        <v>1.8</v>
      </c>
      <c r="V114">
        <v>0.60416666666666663</v>
      </c>
      <c r="W114">
        <v>4.8</v>
      </c>
      <c r="X114">
        <v>0.85</v>
      </c>
      <c r="Y114">
        <v>2</v>
      </c>
      <c r="Z114">
        <v>1.4</v>
      </c>
      <c r="AA114">
        <v>-1.2904180449720879</v>
      </c>
      <c r="AB114">
        <v>-1.505394204441822</v>
      </c>
      <c r="AC114">
        <v>-0.39614622163174695</v>
      </c>
      <c r="AD114">
        <v>-0.73470086712098603</v>
      </c>
      <c r="AE114">
        <v>0.21499635179711929</v>
      </c>
      <c r="AF114">
        <v>1.6854020552285502</v>
      </c>
      <c r="AG114">
        <v>0.9012432509329833</v>
      </c>
      <c r="AH114">
        <v>0.23258993691056276</v>
      </c>
      <c r="AI114">
        <v>0.55550788400507911</v>
      </c>
    </row>
    <row r="115" spans="1:35" x14ac:dyDescent="0.2">
      <c r="A115">
        <v>10</v>
      </c>
      <c r="B115">
        <v>114</v>
      </c>
      <c r="C115" s="25">
        <v>0</v>
      </c>
      <c r="D115" s="25">
        <v>463</v>
      </c>
      <c r="E115" s="25">
        <v>10</v>
      </c>
      <c r="F115">
        <v>-0.25665475281905409</v>
      </c>
      <c r="G115">
        <v>-0.16124171581780783</v>
      </c>
      <c r="H115">
        <v>-9.5413037001246259E-2</v>
      </c>
      <c r="I115" t="s">
        <v>239</v>
      </c>
      <c r="J115" t="s">
        <v>32</v>
      </c>
      <c r="K115" t="s">
        <v>53</v>
      </c>
      <c r="L115" t="s">
        <v>259</v>
      </c>
      <c r="M115" s="26">
        <v>25.6</v>
      </c>
      <c r="N115" s="27">
        <v>10</v>
      </c>
      <c r="O115">
        <v>28.005000000000003</v>
      </c>
      <c r="P115">
        <v>10.6</v>
      </c>
      <c r="Q115">
        <v>2.7</v>
      </c>
      <c r="R115">
        <v>2.6</v>
      </c>
      <c r="S115">
        <v>1</v>
      </c>
      <c r="T115">
        <v>1.2</v>
      </c>
      <c r="U115">
        <v>0.2</v>
      </c>
      <c r="V115">
        <v>0.40476190476190477</v>
      </c>
      <c r="W115">
        <v>8.4</v>
      </c>
      <c r="X115">
        <v>1</v>
      </c>
      <c r="Y115">
        <v>1.1000000000000001</v>
      </c>
      <c r="Z115">
        <v>0.8</v>
      </c>
      <c r="AA115">
        <v>-0.78688970960730953</v>
      </c>
      <c r="AB115">
        <v>1.0913373881285717</v>
      </c>
      <c r="AC115">
        <v>-1.1763544897630833</v>
      </c>
      <c r="AD115">
        <v>-1.0557719960645469</v>
      </c>
      <c r="AE115">
        <v>0.44380958680330812</v>
      </c>
      <c r="AF115">
        <v>-0.84177790839824673</v>
      </c>
      <c r="AG115">
        <v>-0.8162964198865772</v>
      </c>
      <c r="AH115">
        <v>0.52906385916792786</v>
      </c>
      <c r="AI115">
        <v>1.1617042472596857</v>
      </c>
    </row>
    <row r="116" spans="1:35" x14ac:dyDescent="0.2">
      <c r="A116">
        <v>10</v>
      </c>
      <c r="B116">
        <v>115</v>
      </c>
      <c r="C116" s="25">
        <v>0</v>
      </c>
      <c r="D116" s="25">
        <v>253</v>
      </c>
      <c r="E116" s="25">
        <v>32</v>
      </c>
      <c r="F116">
        <v>-0.25837224425678446</v>
      </c>
      <c r="G116">
        <v>-7.2184835713109902E-3</v>
      </c>
      <c r="H116">
        <v>-0.25115376068547346</v>
      </c>
      <c r="I116" t="s">
        <v>198</v>
      </c>
      <c r="J116" t="s">
        <v>32</v>
      </c>
      <c r="K116" t="s">
        <v>59</v>
      </c>
      <c r="L116" t="s">
        <v>258</v>
      </c>
      <c r="M116" s="26">
        <v>25.9</v>
      </c>
      <c r="N116" s="27">
        <v>10</v>
      </c>
      <c r="O116">
        <v>32.215000000000003</v>
      </c>
      <c r="P116">
        <v>13.6</v>
      </c>
      <c r="Q116">
        <v>1.6</v>
      </c>
      <c r="R116">
        <v>3.1</v>
      </c>
      <c r="S116">
        <v>2.6</v>
      </c>
      <c r="T116">
        <v>1.2</v>
      </c>
      <c r="U116">
        <v>0.2</v>
      </c>
      <c r="V116">
        <v>0.50467289719626163</v>
      </c>
      <c r="W116">
        <v>10.7</v>
      </c>
      <c r="X116">
        <v>0.8571428571428571</v>
      </c>
      <c r="Y116">
        <v>1.4</v>
      </c>
      <c r="Z116">
        <v>0.7</v>
      </c>
      <c r="AA116">
        <v>-0.29960422377042722</v>
      </c>
      <c r="AB116">
        <v>3.3409702266559399E-2</v>
      </c>
      <c r="AC116">
        <v>-0.99903442882414328</v>
      </c>
      <c r="AD116">
        <v>-0.32189512990783647</v>
      </c>
      <c r="AE116">
        <v>0.44380958680330812</v>
      </c>
      <c r="AF116">
        <v>-0.84177790839824673</v>
      </c>
      <c r="AG116">
        <v>0.48090238318690537</v>
      </c>
      <c r="AH116">
        <v>0.17648669203329528</v>
      </c>
      <c r="AI116">
        <v>1.2627369744687869</v>
      </c>
    </row>
    <row r="117" spans="1:35" x14ac:dyDescent="0.2">
      <c r="A117">
        <v>10</v>
      </c>
      <c r="B117">
        <v>116</v>
      </c>
      <c r="C117" s="25">
        <v>126.2</v>
      </c>
      <c r="D117" s="25">
        <v>121</v>
      </c>
      <c r="E117" s="25">
        <v>73</v>
      </c>
      <c r="F117">
        <v>-0.26777209495045684</v>
      </c>
      <c r="G117">
        <v>-0.11266798757268642</v>
      </c>
      <c r="H117">
        <v>-0.15510410737777042</v>
      </c>
      <c r="I117" t="s">
        <v>167</v>
      </c>
      <c r="J117" t="s">
        <v>32</v>
      </c>
      <c r="K117" t="s">
        <v>119</v>
      </c>
      <c r="L117" t="s">
        <v>259</v>
      </c>
      <c r="M117" s="26">
        <v>27.5</v>
      </c>
      <c r="N117" s="27">
        <v>10</v>
      </c>
      <c r="O117">
        <v>35.61666666666666</v>
      </c>
      <c r="P117">
        <v>17.3</v>
      </c>
      <c r="Q117">
        <v>1.9</v>
      </c>
      <c r="R117">
        <v>4.5999999999999996</v>
      </c>
      <c r="S117">
        <v>2.8</v>
      </c>
      <c r="T117">
        <v>0.6</v>
      </c>
      <c r="U117">
        <v>0.3</v>
      </c>
      <c r="V117">
        <v>0.5</v>
      </c>
      <c r="W117">
        <v>10.6</v>
      </c>
      <c r="X117">
        <v>0.78688524590163933</v>
      </c>
      <c r="Y117">
        <v>6.1</v>
      </c>
      <c r="Z117">
        <v>1.5</v>
      </c>
      <c r="AA117">
        <v>0.30138120876172775</v>
      </c>
      <c r="AB117">
        <v>0.32193543477438075</v>
      </c>
      <c r="AC117">
        <v>-0.46707424600732306</v>
      </c>
      <c r="AD117">
        <v>-0.23016052163824779</v>
      </c>
      <c r="AE117">
        <v>-0.92906982323382659</v>
      </c>
      <c r="AF117">
        <v>-0.68382916067157207</v>
      </c>
      <c r="AG117">
        <v>0.40591761970304241</v>
      </c>
      <c r="AH117">
        <v>-0.18758755663833701</v>
      </c>
      <c r="AI117">
        <v>0.45447515679597794</v>
      </c>
    </row>
    <row r="118" spans="1:35" x14ac:dyDescent="0.2">
      <c r="A118">
        <v>10</v>
      </c>
      <c r="B118">
        <v>117</v>
      </c>
      <c r="C118" s="25">
        <v>82.2</v>
      </c>
      <c r="D118" s="25">
        <v>68</v>
      </c>
      <c r="E118" s="25">
        <v>79</v>
      </c>
      <c r="F118">
        <v>-0.2679330919009591</v>
      </c>
      <c r="G118">
        <v>-0.16582093866586486</v>
      </c>
      <c r="H118">
        <v>-0.10211215323509423</v>
      </c>
      <c r="I118" t="s">
        <v>230</v>
      </c>
      <c r="J118" t="s">
        <v>32</v>
      </c>
      <c r="K118" t="s">
        <v>96</v>
      </c>
      <c r="L118" t="s">
        <v>259</v>
      </c>
      <c r="M118" s="26">
        <v>21.7</v>
      </c>
      <c r="N118" s="27">
        <v>10</v>
      </c>
      <c r="O118">
        <v>30.294999999999998</v>
      </c>
      <c r="P118">
        <v>11.9</v>
      </c>
      <c r="Q118">
        <v>1.4</v>
      </c>
      <c r="R118">
        <v>4.9000000000000004</v>
      </c>
      <c r="S118">
        <v>2.1</v>
      </c>
      <c r="T118">
        <v>0.9</v>
      </c>
      <c r="U118">
        <v>0.6</v>
      </c>
      <c r="V118">
        <v>0.43636363636363634</v>
      </c>
      <c r="W118">
        <v>11</v>
      </c>
      <c r="X118">
        <v>0.9</v>
      </c>
      <c r="Y118">
        <v>1</v>
      </c>
      <c r="Z118">
        <v>1</v>
      </c>
      <c r="AA118">
        <v>-0.57573266574466042</v>
      </c>
      <c r="AB118">
        <v>-0.15894078607198844</v>
      </c>
      <c r="AC118">
        <v>-0.36068220944395873</v>
      </c>
      <c r="AD118">
        <v>-0.55123165058180845</v>
      </c>
      <c r="AE118">
        <v>-0.24263011821525912</v>
      </c>
      <c r="AF118">
        <v>-0.20998291749154768</v>
      </c>
      <c r="AG118">
        <v>-0.57649559752755375</v>
      </c>
      <c r="AH118">
        <v>0.22366870424250918</v>
      </c>
      <c r="AI118">
        <v>0.95963879284148357</v>
      </c>
    </row>
    <row r="119" spans="1:35" x14ac:dyDescent="0.2">
      <c r="A119">
        <v>10</v>
      </c>
      <c r="B119">
        <v>118</v>
      </c>
      <c r="C119" s="25">
        <v>43.7</v>
      </c>
      <c r="D119" s="25">
        <v>37</v>
      </c>
      <c r="E119" s="25">
        <v>95</v>
      </c>
      <c r="F119">
        <v>-0.27115821540465251</v>
      </c>
      <c r="G119">
        <v>-0.28951005963479598</v>
      </c>
      <c r="H119">
        <v>1.8351844230143466E-2</v>
      </c>
      <c r="I119" t="s">
        <v>181</v>
      </c>
      <c r="J119" t="s">
        <v>32</v>
      </c>
      <c r="K119" t="s">
        <v>81</v>
      </c>
      <c r="L119" t="s">
        <v>258</v>
      </c>
      <c r="M119" s="26">
        <v>32.1</v>
      </c>
      <c r="N119" s="27">
        <v>10</v>
      </c>
      <c r="O119">
        <v>31.064999999999998</v>
      </c>
      <c r="P119">
        <v>15.5</v>
      </c>
      <c r="Q119">
        <v>2.1</v>
      </c>
      <c r="R119">
        <v>4</v>
      </c>
      <c r="S119">
        <v>5.5</v>
      </c>
      <c r="T119">
        <v>0.4</v>
      </c>
      <c r="U119">
        <v>0</v>
      </c>
      <c r="V119">
        <v>0.3984375</v>
      </c>
      <c r="W119">
        <v>12.8</v>
      </c>
      <c r="X119">
        <v>0.78048780487804881</v>
      </c>
      <c r="Y119">
        <v>4.0999999999999996</v>
      </c>
      <c r="Z119">
        <v>1.3</v>
      </c>
      <c r="AA119">
        <v>9.0099172595982744E-3</v>
      </c>
      <c r="AB119">
        <v>0.51428592311292853</v>
      </c>
      <c r="AC119">
        <v>-0.67985831913405104</v>
      </c>
      <c r="AD119">
        <v>1.0082566900012009</v>
      </c>
      <c r="AE119">
        <v>-1.3866962932462048</v>
      </c>
      <c r="AF119">
        <v>-1.1576754038515964</v>
      </c>
      <c r="AG119">
        <v>-1.3640236400947767</v>
      </c>
      <c r="AH119">
        <v>-0.20543002197444282</v>
      </c>
      <c r="AI119">
        <v>0.65654061121418017</v>
      </c>
    </row>
    <row r="120" spans="1:35" x14ac:dyDescent="0.2">
      <c r="A120">
        <v>10</v>
      </c>
      <c r="B120">
        <v>119</v>
      </c>
      <c r="C120" s="25">
        <v>141.4</v>
      </c>
      <c r="D120" s="25">
        <v>258</v>
      </c>
      <c r="E120" s="25">
        <v>6</v>
      </c>
      <c r="F120">
        <v>-0.27650530693578629</v>
      </c>
      <c r="G120">
        <v>-0.10820677150298026</v>
      </c>
      <c r="H120">
        <v>-0.16829853543280604</v>
      </c>
      <c r="I120" t="s">
        <v>385</v>
      </c>
      <c r="J120" t="s">
        <v>32</v>
      </c>
      <c r="K120" t="s">
        <v>59</v>
      </c>
      <c r="L120" t="s">
        <v>259</v>
      </c>
      <c r="M120" s="26">
        <v>22.4</v>
      </c>
      <c r="N120" s="27">
        <v>10</v>
      </c>
      <c r="O120">
        <v>20.266666666666666</v>
      </c>
      <c r="P120">
        <v>9</v>
      </c>
      <c r="Q120">
        <v>0.2</v>
      </c>
      <c r="R120">
        <v>5</v>
      </c>
      <c r="S120">
        <v>2.2999999999999998</v>
      </c>
      <c r="T120">
        <v>0.9</v>
      </c>
      <c r="U120">
        <v>1.6</v>
      </c>
      <c r="V120">
        <v>0.51470588235294112</v>
      </c>
      <c r="W120">
        <v>6.8</v>
      </c>
      <c r="X120">
        <v>0.81818181818181823</v>
      </c>
      <c r="Y120">
        <v>2.2000000000000002</v>
      </c>
      <c r="Z120">
        <v>1.4</v>
      </c>
      <c r="AA120">
        <v>-1.0467753020536468</v>
      </c>
      <c r="AB120">
        <v>-1.3130437161032744</v>
      </c>
      <c r="AC120">
        <v>-0.32521819725617085</v>
      </c>
      <c r="AD120">
        <v>-0.45949704231221977</v>
      </c>
      <c r="AE120">
        <v>-0.24263011821525912</v>
      </c>
      <c r="AF120">
        <v>1.3695045597752005</v>
      </c>
      <c r="AG120">
        <v>0.40616832101860245</v>
      </c>
      <c r="AH120">
        <v>8.2122667614866626E-2</v>
      </c>
      <c r="AI120">
        <v>0.55550788400507911</v>
      </c>
    </row>
    <row r="121" spans="1:35" x14ac:dyDescent="0.2">
      <c r="A121">
        <v>10</v>
      </c>
      <c r="B121">
        <v>120</v>
      </c>
      <c r="C121" s="25">
        <v>68.5</v>
      </c>
      <c r="D121" s="25">
        <v>66</v>
      </c>
      <c r="E121" s="25">
        <v>89</v>
      </c>
      <c r="F121">
        <v>-0.27854912136594073</v>
      </c>
      <c r="G121">
        <v>-6.9205173427993191E-2</v>
      </c>
      <c r="H121">
        <v>-0.20934394793794753</v>
      </c>
      <c r="I121" t="s">
        <v>175</v>
      </c>
      <c r="J121" t="s">
        <v>32</v>
      </c>
      <c r="K121" t="s">
        <v>152</v>
      </c>
      <c r="L121" t="s">
        <v>45</v>
      </c>
      <c r="M121" s="26">
        <v>27.6</v>
      </c>
      <c r="N121" s="27">
        <v>10</v>
      </c>
      <c r="O121">
        <v>25.96</v>
      </c>
      <c r="P121">
        <v>14.2</v>
      </c>
      <c r="Q121">
        <v>0.6</v>
      </c>
      <c r="R121">
        <v>9.4</v>
      </c>
      <c r="S121">
        <v>1.6</v>
      </c>
      <c r="T121">
        <v>0.3</v>
      </c>
      <c r="U121">
        <v>0.9</v>
      </c>
      <c r="V121">
        <v>0.58653846153846156</v>
      </c>
      <c r="W121">
        <v>10.4</v>
      </c>
      <c r="X121">
        <v>0.82352941176470584</v>
      </c>
      <c r="Y121">
        <v>1.7</v>
      </c>
      <c r="Z121">
        <v>2.2999999999999998</v>
      </c>
      <c r="AA121">
        <v>-0.20214712660305084</v>
      </c>
      <c r="AB121">
        <v>-0.92834273942617906</v>
      </c>
      <c r="AC121">
        <v>1.2351983390065022</v>
      </c>
      <c r="AD121">
        <v>-0.78056817125578037</v>
      </c>
      <c r="AE121">
        <v>-1.6155095282523939</v>
      </c>
      <c r="AF121">
        <v>0.26386332568847681</v>
      </c>
      <c r="AG121">
        <v>1.6807839495864774</v>
      </c>
      <c r="AH121">
        <v>7.7662051280839903E-2</v>
      </c>
      <c r="AI121">
        <v>-0.35378666087683081</v>
      </c>
    </row>
    <row r="122" spans="1:35" x14ac:dyDescent="0.2">
      <c r="A122">
        <v>11</v>
      </c>
      <c r="B122">
        <v>121</v>
      </c>
      <c r="C122" s="25">
        <v>98.6</v>
      </c>
      <c r="D122" s="25">
        <v>103</v>
      </c>
      <c r="E122" s="25">
        <v>71</v>
      </c>
      <c r="F122">
        <v>-0.28297924467635166</v>
      </c>
      <c r="G122">
        <v>-0.15549449863564857</v>
      </c>
      <c r="H122">
        <v>-0.12748474604070309</v>
      </c>
      <c r="I122" t="s">
        <v>172</v>
      </c>
      <c r="J122" t="s">
        <v>1673</v>
      </c>
      <c r="K122" t="s">
        <v>62</v>
      </c>
      <c r="L122" t="s">
        <v>45</v>
      </c>
      <c r="M122" s="26">
        <v>30.2</v>
      </c>
      <c r="N122" s="27">
        <v>8</v>
      </c>
      <c r="O122">
        <v>22.866666666666667</v>
      </c>
      <c r="P122">
        <v>14</v>
      </c>
      <c r="Q122">
        <v>0.625</v>
      </c>
      <c r="R122">
        <v>6.5</v>
      </c>
      <c r="S122">
        <v>0.75</v>
      </c>
      <c r="T122">
        <v>0.625</v>
      </c>
      <c r="U122">
        <v>1.25</v>
      </c>
      <c r="V122">
        <v>0.52380952380952384</v>
      </c>
      <c r="W122">
        <v>10.5</v>
      </c>
      <c r="X122">
        <v>0.82608695652173914</v>
      </c>
      <c r="Y122">
        <v>2.875</v>
      </c>
      <c r="Z122">
        <v>2.125</v>
      </c>
      <c r="AA122">
        <v>-0.23463282565884289</v>
      </c>
      <c r="AB122">
        <v>-0.90429892838386061</v>
      </c>
      <c r="AC122">
        <v>0.20674198556064946</v>
      </c>
      <c r="AD122">
        <v>-1.1704402564015328</v>
      </c>
      <c r="AE122">
        <v>-0.87186651448227925</v>
      </c>
      <c r="AF122">
        <v>0.81668394273183864</v>
      </c>
      <c r="AG122">
        <v>0.75838361327452886</v>
      </c>
      <c r="AH122">
        <v>0.17695788389956549</v>
      </c>
      <c r="AI122">
        <v>-0.17697938826090401</v>
      </c>
    </row>
    <row r="123" spans="1:35" x14ac:dyDescent="0.2">
      <c r="A123">
        <v>11</v>
      </c>
      <c r="B123">
        <v>122</v>
      </c>
      <c r="C123" s="25">
        <v>130.5</v>
      </c>
      <c r="D123" s="25">
        <v>137</v>
      </c>
      <c r="E123" s="25">
        <v>71</v>
      </c>
      <c r="F123">
        <v>-0.28485589883346679</v>
      </c>
      <c r="G123">
        <v>-0.36654352290335368</v>
      </c>
      <c r="H123">
        <v>8.1687624069886888E-2</v>
      </c>
      <c r="I123" t="s">
        <v>139</v>
      </c>
      <c r="J123" t="s">
        <v>32</v>
      </c>
      <c r="K123" t="s">
        <v>55</v>
      </c>
      <c r="L123" t="s">
        <v>258</v>
      </c>
      <c r="M123" s="26">
        <v>31.1</v>
      </c>
      <c r="N123" s="27">
        <v>10</v>
      </c>
      <c r="O123">
        <v>23.07</v>
      </c>
      <c r="P123">
        <v>13.5</v>
      </c>
      <c r="Q123">
        <v>0.8</v>
      </c>
      <c r="R123">
        <v>1.7</v>
      </c>
      <c r="S123">
        <v>5.5</v>
      </c>
      <c r="T123">
        <v>0.8</v>
      </c>
      <c r="U123">
        <v>0.4</v>
      </c>
      <c r="V123">
        <v>0.42975206611570249</v>
      </c>
      <c r="W123">
        <v>12.1</v>
      </c>
      <c r="X123">
        <v>0.88461538461538458</v>
      </c>
      <c r="Y123">
        <v>2.6</v>
      </c>
      <c r="Z123">
        <v>2.5</v>
      </c>
      <c r="AA123">
        <v>-0.31584707329832323</v>
      </c>
      <c r="AB123">
        <v>-0.73599225108763133</v>
      </c>
      <c r="AC123">
        <v>-1.4955305994531756</v>
      </c>
      <c r="AD123">
        <v>1.0082566900012009</v>
      </c>
      <c r="AE123">
        <v>-0.4714433532214482</v>
      </c>
      <c r="AF123">
        <v>-0.52588041294489718</v>
      </c>
      <c r="AG123">
        <v>-0.74904829900088199</v>
      </c>
      <c r="AH123">
        <v>0.54244570817000748</v>
      </c>
      <c r="AI123">
        <v>-0.5558521152950332</v>
      </c>
    </row>
    <row r="124" spans="1:35" x14ac:dyDescent="0.2">
      <c r="A124">
        <v>11</v>
      </c>
      <c r="B124">
        <v>123</v>
      </c>
      <c r="C124" s="25">
        <v>137.80000000000001</v>
      </c>
      <c r="D124" s="25">
        <v>139</v>
      </c>
      <c r="E124" s="25">
        <v>48</v>
      </c>
      <c r="F124">
        <v>-0.28766165827192364</v>
      </c>
      <c r="G124">
        <v>-9.7759301510223842E-2</v>
      </c>
      <c r="H124">
        <v>-0.18990235676169981</v>
      </c>
      <c r="I124" t="s">
        <v>215</v>
      </c>
      <c r="J124" t="s">
        <v>32</v>
      </c>
      <c r="K124" t="s">
        <v>59</v>
      </c>
      <c r="L124" t="s">
        <v>45</v>
      </c>
      <c r="M124" s="26">
        <v>26.3</v>
      </c>
      <c r="N124" s="27">
        <v>10</v>
      </c>
      <c r="O124">
        <v>24.806666666666665</v>
      </c>
      <c r="P124">
        <v>6.9</v>
      </c>
      <c r="Q124">
        <v>0</v>
      </c>
      <c r="R124">
        <v>6.7</v>
      </c>
      <c r="S124">
        <v>2.1</v>
      </c>
      <c r="T124">
        <v>1.4</v>
      </c>
      <c r="U124">
        <v>1.2</v>
      </c>
      <c r="V124">
        <v>0.51666666666666672</v>
      </c>
      <c r="W124">
        <v>6</v>
      </c>
      <c r="X124">
        <v>0.63636363636363635</v>
      </c>
      <c r="Y124">
        <v>1.1000000000000001</v>
      </c>
      <c r="Z124">
        <v>1.2</v>
      </c>
      <c r="AA124">
        <v>-1.3878751421394642</v>
      </c>
      <c r="AB124">
        <v>-1.505394204441822</v>
      </c>
      <c r="AC124">
        <v>0.27767000993622559</v>
      </c>
      <c r="AD124">
        <v>-0.55123165058180845</v>
      </c>
      <c r="AE124">
        <v>0.90143605681568628</v>
      </c>
      <c r="AF124">
        <v>0.73770956886850114</v>
      </c>
      <c r="AG124">
        <v>0.37622455588816939</v>
      </c>
      <c r="AH124">
        <v>-0.4859462463607836</v>
      </c>
      <c r="AI124">
        <v>0.75757333842328134</v>
      </c>
    </row>
    <row r="125" spans="1:35" x14ac:dyDescent="0.2">
      <c r="A125">
        <v>11</v>
      </c>
      <c r="B125">
        <v>124</v>
      </c>
      <c r="C125" s="25">
        <v>68.599999999999994</v>
      </c>
      <c r="D125" s="25">
        <v>69</v>
      </c>
      <c r="E125" s="25">
        <v>90</v>
      </c>
      <c r="F125">
        <v>-0.29339516169855057</v>
      </c>
      <c r="G125">
        <v>0.14144739724871669</v>
      </c>
      <c r="H125">
        <v>-0.43484255894726725</v>
      </c>
      <c r="I125" t="s">
        <v>129</v>
      </c>
      <c r="J125" t="s">
        <v>32</v>
      </c>
      <c r="K125" t="s">
        <v>64</v>
      </c>
      <c r="L125" t="s">
        <v>45</v>
      </c>
      <c r="M125" s="26">
        <v>22.3</v>
      </c>
      <c r="N125" s="27">
        <v>10</v>
      </c>
      <c r="O125">
        <v>28.478333333333332</v>
      </c>
      <c r="P125">
        <v>16.2</v>
      </c>
      <c r="Q125">
        <v>0.5</v>
      </c>
      <c r="R125">
        <v>8.1999999999999993</v>
      </c>
      <c r="S125">
        <v>2.8</v>
      </c>
      <c r="T125">
        <v>0.3</v>
      </c>
      <c r="U125">
        <v>0.7</v>
      </c>
      <c r="V125">
        <v>0.63809523809523805</v>
      </c>
      <c r="W125">
        <v>10.5</v>
      </c>
      <c r="X125">
        <v>0.7931034482758621</v>
      </c>
      <c r="Y125">
        <v>2.9</v>
      </c>
      <c r="Z125">
        <v>1.1000000000000001</v>
      </c>
      <c r="AA125">
        <v>0.1227098639548707</v>
      </c>
      <c r="AB125">
        <v>-1.024517983595453</v>
      </c>
      <c r="AC125">
        <v>0.8096301927530456</v>
      </c>
      <c r="AD125">
        <v>-0.23016052163824779</v>
      </c>
      <c r="AE125">
        <v>-1.6155095282523939</v>
      </c>
      <c r="AF125">
        <v>-5.2034169764872906E-2</v>
      </c>
      <c r="AG125">
        <v>2.4681866414959219</v>
      </c>
      <c r="AH125">
        <v>-6.3883985346802688E-2</v>
      </c>
      <c r="AI125">
        <v>0.85860606563238229</v>
      </c>
    </row>
    <row r="126" spans="1:35" x14ac:dyDescent="0.2">
      <c r="A126">
        <v>11</v>
      </c>
      <c r="B126">
        <v>125</v>
      </c>
      <c r="C126" s="25">
        <v>0</v>
      </c>
      <c r="D126" s="25">
        <v>722</v>
      </c>
      <c r="E126" s="25">
        <v>24</v>
      </c>
      <c r="F126">
        <v>-0.29390009348560786</v>
      </c>
      <c r="G126">
        <v>-6.2726466695845459E-2</v>
      </c>
      <c r="H126">
        <v>-0.23117362678976239</v>
      </c>
      <c r="I126" t="s">
        <v>406</v>
      </c>
      <c r="J126" t="s">
        <v>32</v>
      </c>
      <c r="K126" t="s">
        <v>59</v>
      </c>
      <c r="L126" t="s">
        <v>258</v>
      </c>
      <c r="M126" s="26">
        <v>22.5</v>
      </c>
      <c r="N126" s="27">
        <v>10</v>
      </c>
      <c r="O126">
        <v>24.625</v>
      </c>
      <c r="P126">
        <v>10.6</v>
      </c>
      <c r="Q126">
        <v>1.4</v>
      </c>
      <c r="R126">
        <v>2.5</v>
      </c>
      <c r="S126">
        <v>2.8</v>
      </c>
      <c r="T126">
        <v>1.4</v>
      </c>
      <c r="U126">
        <v>0.2</v>
      </c>
      <c r="V126">
        <v>0.5</v>
      </c>
      <c r="W126">
        <v>8.6</v>
      </c>
      <c r="X126">
        <v>1</v>
      </c>
      <c r="Y126">
        <v>0.6</v>
      </c>
      <c r="Z126">
        <v>0.8</v>
      </c>
      <c r="AA126">
        <v>-0.78688970960730953</v>
      </c>
      <c r="AB126">
        <v>-0.15894078607198844</v>
      </c>
      <c r="AC126">
        <v>-1.2118185019508714</v>
      </c>
      <c r="AD126">
        <v>-0.23016052163824779</v>
      </c>
      <c r="AE126">
        <v>0.90143605681568628</v>
      </c>
      <c r="AF126">
        <v>-0.84177790839824673</v>
      </c>
      <c r="AG126">
        <v>0.33105820687695997</v>
      </c>
      <c r="AH126">
        <v>0.27085071645172321</v>
      </c>
      <c r="AI126">
        <v>1.1617042472596857</v>
      </c>
    </row>
    <row r="127" spans="1:35" x14ac:dyDescent="0.2">
      <c r="A127">
        <v>11</v>
      </c>
      <c r="B127">
        <v>126</v>
      </c>
      <c r="C127" s="25">
        <v>0</v>
      </c>
      <c r="D127" s="25">
        <v>690</v>
      </c>
      <c r="E127" s="25">
        <v>3</v>
      </c>
      <c r="F127">
        <v>-0.29634175631602855</v>
      </c>
      <c r="G127">
        <v>-0.1483887363307943</v>
      </c>
      <c r="H127">
        <v>-0.14795301998523425</v>
      </c>
      <c r="I127" t="s">
        <v>368</v>
      </c>
      <c r="J127" t="s">
        <v>32</v>
      </c>
      <c r="K127" t="s">
        <v>69</v>
      </c>
      <c r="L127" t="s">
        <v>259</v>
      </c>
      <c r="M127" s="26">
        <v>23.7</v>
      </c>
      <c r="N127" s="27">
        <v>10</v>
      </c>
      <c r="O127">
        <v>23.048333333333336</v>
      </c>
      <c r="P127">
        <v>11.4</v>
      </c>
      <c r="Q127">
        <v>2.5</v>
      </c>
      <c r="R127">
        <v>3.3</v>
      </c>
      <c r="S127">
        <v>1</v>
      </c>
      <c r="T127">
        <v>0.7</v>
      </c>
      <c r="U127">
        <v>0.5</v>
      </c>
      <c r="V127">
        <v>0.43023255813953487</v>
      </c>
      <c r="W127">
        <v>8.6</v>
      </c>
      <c r="X127">
        <v>1</v>
      </c>
      <c r="Y127">
        <v>1.5</v>
      </c>
      <c r="Z127">
        <v>0.7</v>
      </c>
      <c r="AA127">
        <v>-0.6569469133841408</v>
      </c>
      <c r="AB127">
        <v>0.89898689979002389</v>
      </c>
      <c r="AC127">
        <v>-0.92810640444856729</v>
      </c>
      <c r="AD127">
        <v>-1.0557719960645469</v>
      </c>
      <c r="AE127">
        <v>-0.70025658822763759</v>
      </c>
      <c r="AF127">
        <v>-0.36793166521822246</v>
      </c>
      <c r="AG127">
        <v>-0.52384330723373562</v>
      </c>
      <c r="AH127">
        <v>0.73563437334089143</v>
      </c>
      <c r="AI127">
        <v>1.2627369744687869</v>
      </c>
    </row>
    <row r="128" spans="1:35" x14ac:dyDescent="0.2">
      <c r="A128">
        <v>11</v>
      </c>
      <c r="B128">
        <v>127</v>
      </c>
      <c r="C128" s="25">
        <v>137.5</v>
      </c>
      <c r="D128" s="25">
        <v>148</v>
      </c>
      <c r="E128" s="25">
        <v>67</v>
      </c>
      <c r="F128">
        <v>-0.30383575118319561</v>
      </c>
      <c r="G128">
        <v>-0.41287286884193308</v>
      </c>
      <c r="H128">
        <v>0.10903711765873747</v>
      </c>
      <c r="I128" t="s">
        <v>158</v>
      </c>
      <c r="J128" t="s">
        <v>32</v>
      </c>
      <c r="K128" t="s">
        <v>53</v>
      </c>
      <c r="L128" t="s">
        <v>258</v>
      </c>
      <c r="M128" s="26">
        <v>33.6</v>
      </c>
      <c r="N128" s="27">
        <v>10</v>
      </c>
      <c r="O128">
        <v>29.585000000000001</v>
      </c>
      <c r="P128">
        <v>14.6</v>
      </c>
      <c r="Q128">
        <v>2.1</v>
      </c>
      <c r="R128">
        <v>3.1</v>
      </c>
      <c r="S128">
        <v>5.5</v>
      </c>
      <c r="T128">
        <v>0.7</v>
      </c>
      <c r="U128">
        <v>0.2</v>
      </c>
      <c r="V128">
        <v>0.43478260869565216</v>
      </c>
      <c r="W128">
        <v>11.5</v>
      </c>
      <c r="X128">
        <v>0.69444444444444442</v>
      </c>
      <c r="Y128">
        <v>3.6</v>
      </c>
      <c r="Z128">
        <v>2.9</v>
      </c>
      <c r="AA128">
        <v>-0.13717572849146648</v>
      </c>
      <c r="AB128">
        <v>0.51428592311292853</v>
      </c>
      <c r="AC128">
        <v>-0.99903442882414328</v>
      </c>
      <c r="AD128">
        <v>1.0082566900012009</v>
      </c>
      <c r="AE128">
        <v>-0.70025658822763759</v>
      </c>
      <c r="AF128">
        <v>-0.84177790839824673</v>
      </c>
      <c r="AG128">
        <v>-0.62902253716359102</v>
      </c>
      <c r="AH128">
        <v>-0.97114821745500468</v>
      </c>
      <c r="AI128">
        <v>-0.95998302413143755</v>
      </c>
    </row>
    <row r="129" spans="1:35" x14ac:dyDescent="0.2">
      <c r="A129">
        <v>11</v>
      </c>
      <c r="B129">
        <v>128</v>
      </c>
      <c r="C129" s="25">
        <v>0</v>
      </c>
      <c r="D129" s="25">
        <v>283</v>
      </c>
      <c r="E129" s="25">
        <v>6</v>
      </c>
      <c r="F129">
        <v>-0.31028618001533814</v>
      </c>
      <c r="G129">
        <v>-0.27080488447082196</v>
      </c>
      <c r="H129">
        <v>-3.9481295544516182E-2</v>
      </c>
      <c r="I129" t="s">
        <v>222</v>
      </c>
      <c r="J129" t="s">
        <v>32</v>
      </c>
      <c r="K129" t="s">
        <v>47</v>
      </c>
      <c r="L129" t="s">
        <v>258</v>
      </c>
      <c r="M129" s="26">
        <v>33.6</v>
      </c>
      <c r="N129" s="27">
        <v>10</v>
      </c>
      <c r="O129">
        <v>29.998333333333328</v>
      </c>
      <c r="P129">
        <v>11.1</v>
      </c>
      <c r="Q129">
        <v>2.5</v>
      </c>
      <c r="R129">
        <v>2.9</v>
      </c>
      <c r="S129">
        <v>1.9</v>
      </c>
      <c r="T129">
        <v>0.8</v>
      </c>
      <c r="U129">
        <v>0.7</v>
      </c>
      <c r="V129">
        <v>0.39175257731958762</v>
      </c>
      <c r="W129">
        <v>9.6999999999999993</v>
      </c>
      <c r="X129">
        <v>0.76923076923076927</v>
      </c>
      <c r="Y129">
        <v>1.3</v>
      </c>
      <c r="Z129">
        <v>1.1000000000000001</v>
      </c>
      <c r="AA129">
        <v>-0.70567546196782915</v>
      </c>
      <c r="AB129">
        <v>0.89898689979002389</v>
      </c>
      <c r="AC129">
        <v>-1.0699624531997194</v>
      </c>
      <c r="AD129">
        <v>-0.64296625885139724</v>
      </c>
      <c r="AE129">
        <v>-0.4714433532214482</v>
      </c>
      <c r="AF129">
        <v>-5.2034169764872906E-2</v>
      </c>
      <c r="AG129">
        <v>-1.1238467657624132</v>
      </c>
      <c r="AH129">
        <v>-0.12890846289212385</v>
      </c>
      <c r="AI129">
        <v>0.85860606563238229</v>
      </c>
    </row>
    <row r="130" spans="1:35" x14ac:dyDescent="0.2">
      <c r="A130">
        <v>11</v>
      </c>
      <c r="B130">
        <v>129</v>
      </c>
      <c r="C130" s="25">
        <v>142.1</v>
      </c>
      <c r="D130" s="25">
        <v>208</v>
      </c>
      <c r="E130" s="25">
        <v>39</v>
      </c>
      <c r="F130">
        <v>-0.31476103960079987</v>
      </c>
      <c r="G130">
        <v>-0.12921065088340453</v>
      </c>
      <c r="H130">
        <v>-0.18555038871739535</v>
      </c>
      <c r="I130" t="s">
        <v>234</v>
      </c>
      <c r="J130" t="s">
        <v>32</v>
      </c>
      <c r="K130" t="s">
        <v>78</v>
      </c>
      <c r="L130" t="s">
        <v>258</v>
      </c>
      <c r="M130" s="26">
        <v>21.5</v>
      </c>
      <c r="N130" s="27">
        <v>10</v>
      </c>
      <c r="O130">
        <v>25.625</v>
      </c>
      <c r="P130">
        <v>12.2</v>
      </c>
      <c r="Q130">
        <v>0.3</v>
      </c>
      <c r="R130">
        <v>2.4</v>
      </c>
      <c r="S130">
        <v>3.6</v>
      </c>
      <c r="T130">
        <v>1.6</v>
      </c>
      <c r="U130">
        <v>0.2</v>
      </c>
      <c r="V130">
        <v>0.51546391752577314</v>
      </c>
      <c r="W130">
        <v>9.6999999999999993</v>
      </c>
      <c r="X130">
        <v>0.82608695652173914</v>
      </c>
      <c r="Y130">
        <v>2.2999999999999998</v>
      </c>
      <c r="Z130">
        <v>1.5</v>
      </c>
      <c r="AA130">
        <v>-0.5270041171609724</v>
      </c>
      <c r="AB130">
        <v>-1.2168684719340006</v>
      </c>
      <c r="AC130">
        <v>-1.2472825141386594</v>
      </c>
      <c r="AD130">
        <v>0.13677791144010748</v>
      </c>
      <c r="AE130">
        <v>1.3590625268280649</v>
      </c>
      <c r="AF130">
        <v>-0.84177790839824673</v>
      </c>
      <c r="AG130">
        <v>0.58595626245898014</v>
      </c>
      <c r="AH130">
        <v>0.13376529615810792</v>
      </c>
      <c r="AI130">
        <v>0.45447515679597794</v>
      </c>
    </row>
    <row r="131" spans="1:35" x14ac:dyDescent="0.2">
      <c r="A131">
        <v>11</v>
      </c>
      <c r="B131">
        <v>130</v>
      </c>
      <c r="C131" s="25">
        <v>0</v>
      </c>
      <c r="D131" s="25">
        <v>330</v>
      </c>
      <c r="E131" s="25">
        <v>12</v>
      </c>
      <c r="F131">
        <v>-0.31577413776504859</v>
      </c>
      <c r="G131">
        <v>-0.17628250354063432</v>
      </c>
      <c r="H131">
        <v>-0.13949163422441427</v>
      </c>
      <c r="I131" t="s">
        <v>228</v>
      </c>
      <c r="J131" t="s">
        <v>32</v>
      </c>
      <c r="K131" t="s">
        <v>73</v>
      </c>
      <c r="L131" t="s">
        <v>258</v>
      </c>
      <c r="M131" s="26">
        <v>25</v>
      </c>
      <c r="N131" s="27">
        <v>10</v>
      </c>
      <c r="O131">
        <v>32.450000000000003</v>
      </c>
      <c r="P131">
        <v>6.8</v>
      </c>
      <c r="Q131">
        <v>1.3</v>
      </c>
      <c r="R131">
        <v>8.1</v>
      </c>
      <c r="S131">
        <v>2.2000000000000002</v>
      </c>
      <c r="T131">
        <v>1.1000000000000001</v>
      </c>
      <c r="U131">
        <v>0.9</v>
      </c>
      <c r="V131">
        <v>0.45614035087719296</v>
      </c>
      <c r="W131">
        <v>5.7</v>
      </c>
      <c r="X131">
        <v>0.3</v>
      </c>
      <c r="Y131">
        <v>1</v>
      </c>
      <c r="Z131">
        <v>1.2</v>
      </c>
      <c r="AA131">
        <v>-1.4041179916673605</v>
      </c>
      <c r="AB131">
        <v>-0.25511603024126217</v>
      </c>
      <c r="AC131">
        <v>0.77416618056525766</v>
      </c>
      <c r="AD131">
        <v>-0.505364346447014</v>
      </c>
      <c r="AE131">
        <v>0.21499635179711929</v>
      </c>
      <c r="AF131">
        <v>0.26386332568847681</v>
      </c>
      <c r="AG131">
        <v>-0.1336969059336498</v>
      </c>
      <c r="AH131">
        <v>-1.2988464540505573</v>
      </c>
      <c r="AI131">
        <v>0.75757333842328134</v>
      </c>
    </row>
    <row r="132" spans="1:35" x14ac:dyDescent="0.2">
      <c r="A132">
        <v>11</v>
      </c>
      <c r="B132">
        <v>131</v>
      </c>
      <c r="C132" s="25">
        <v>141</v>
      </c>
      <c r="D132" s="25">
        <v>165</v>
      </c>
      <c r="E132" s="25">
        <v>41</v>
      </c>
      <c r="F132">
        <v>-0.31965781201693216</v>
      </c>
      <c r="G132">
        <v>-0.36292410054261059</v>
      </c>
      <c r="H132">
        <v>4.3266288525678431E-2</v>
      </c>
      <c r="I132" t="s">
        <v>250</v>
      </c>
      <c r="J132" t="s">
        <v>32</v>
      </c>
      <c r="K132" t="s">
        <v>51</v>
      </c>
      <c r="L132" t="s">
        <v>259</v>
      </c>
      <c r="M132" s="26">
        <v>22</v>
      </c>
      <c r="N132" s="27">
        <v>10</v>
      </c>
      <c r="O132">
        <v>34.406666666666659</v>
      </c>
      <c r="P132">
        <v>15.1</v>
      </c>
      <c r="Q132">
        <v>2.4</v>
      </c>
      <c r="R132">
        <v>4</v>
      </c>
      <c r="S132">
        <v>2.1</v>
      </c>
      <c r="T132">
        <v>0.7</v>
      </c>
      <c r="U132">
        <v>0.3</v>
      </c>
      <c r="V132">
        <v>0.4140625</v>
      </c>
      <c r="W132">
        <v>12.8</v>
      </c>
      <c r="X132">
        <v>0.75</v>
      </c>
      <c r="Y132">
        <v>2.8</v>
      </c>
      <c r="Z132">
        <v>1.9</v>
      </c>
      <c r="AA132">
        <v>-5.5961480851986087E-2</v>
      </c>
      <c r="AB132">
        <v>0.80281165562074996</v>
      </c>
      <c r="AC132">
        <v>-0.67985831913405104</v>
      </c>
      <c r="AD132">
        <v>-0.55123165058180845</v>
      </c>
      <c r="AE132">
        <v>-0.70025658822763759</v>
      </c>
      <c r="AF132">
        <v>-0.68382916067157207</v>
      </c>
      <c r="AG132">
        <v>-1.0790564687245445</v>
      </c>
      <c r="AH132">
        <v>-0.36927914027221992</v>
      </c>
      <c r="AI132">
        <v>5.0344247959573582E-2</v>
      </c>
    </row>
    <row r="133" spans="1:35" x14ac:dyDescent="0.2">
      <c r="A133">
        <v>11</v>
      </c>
      <c r="B133">
        <v>132</v>
      </c>
      <c r="C133" s="25">
        <v>100.9</v>
      </c>
      <c r="D133" s="25">
        <v>117</v>
      </c>
      <c r="E133" s="25">
        <v>70</v>
      </c>
      <c r="F133">
        <v>-0.32273751778425031</v>
      </c>
      <c r="G133">
        <v>6.1961517844945843E-2</v>
      </c>
      <c r="H133">
        <v>-0.38469903562919616</v>
      </c>
      <c r="I133" t="s">
        <v>208</v>
      </c>
      <c r="J133" t="s">
        <v>1679</v>
      </c>
      <c r="K133" t="s">
        <v>47</v>
      </c>
      <c r="L133" t="s">
        <v>45</v>
      </c>
      <c r="M133" s="26">
        <v>31.4</v>
      </c>
      <c r="N133" s="27">
        <v>10</v>
      </c>
      <c r="O133">
        <v>21.759999999999998</v>
      </c>
      <c r="P133">
        <v>8.4</v>
      </c>
      <c r="Q133">
        <v>0</v>
      </c>
      <c r="R133">
        <v>8.6999999999999993</v>
      </c>
      <c r="S133">
        <v>2.5</v>
      </c>
      <c r="T133">
        <v>0.5</v>
      </c>
      <c r="U133">
        <v>1.4</v>
      </c>
      <c r="V133">
        <v>0.72916666666666663</v>
      </c>
      <c r="W133">
        <v>4.8</v>
      </c>
      <c r="X133">
        <v>0.77777777777777779</v>
      </c>
      <c r="Y133">
        <v>1.8</v>
      </c>
      <c r="Z133">
        <v>0.9</v>
      </c>
      <c r="AA133">
        <v>-1.144232399221023</v>
      </c>
      <c r="AB133">
        <v>-1.505394204441822</v>
      </c>
      <c r="AC133">
        <v>0.98695025369198575</v>
      </c>
      <c r="AD133">
        <v>-0.36776243404263087</v>
      </c>
      <c r="AE133">
        <v>-1.1578830582400157</v>
      </c>
      <c r="AF133">
        <v>1.0536070643218507</v>
      </c>
      <c r="AG133">
        <v>1.7561447650436801</v>
      </c>
      <c r="AH133">
        <v>-0.12444784655809719</v>
      </c>
      <c r="AI133">
        <v>1.0606715200505845</v>
      </c>
    </row>
    <row r="134" spans="1:35" x14ac:dyDescent="0.2">
      <c r="A134">
        <v>12</v>
      </c>
      <c r="B134">
        <v>133</v>
      </c>
      <c r="C134" s="25">
        <v>124.4</v>
      </c>
      <c r="D134" s="25">
        <v>114</v>
      </c>
      <c r="E134" s="25">
        <v>66</v>
      </c>
      <c r="F134">
        <v>-0.32609453602925076</v>
      </c>
      <c r="G134">
        <v>-0.22640836988724308</v>
      </c>
      <c r="H134">
        <v>-9.9686166142007676E-2</v>
      </c>
      <c r="I134" t="s">
        <v>174</v>
      </c>
      <c r="J134" t="s">
        <v>32</v>
      </c>
      <c r="K134" t="s">
        <v>47</v>
      </c>
      <c r="L134" t="s">
        <v>258</v>
      </c>
      <c r="M134" s="26">
        <v>28.2</v>
      </c>
      <c r="N134" s="27">
        <v>10</v>
      </c>
      <c r="O134">
        <v>30.606666666666673</v>
      </c>
      <c r="P134">
        <v>13.6</v>
      </c>
      <c r="Q134">
        <v>2.4</v>
      </c>
      <c r="R134">
        <v>3.8</v>
      </c>
      <c r="S134">
        <v>1.7</v>
      </c>
      <c r="T134">
        <v>0.7</v>
      </c>
      <c r="U134">
        <v>0.5</v>
      </c>
      <c r="V134">
        <v>0.44827586206896552</v>
      </c>
      <c r="W134">
        <v>11.6</v>
      </c>
      <c r="X134">
        <v>0.72727272727272729</v>
      </c>
      <c r="Y134">
        <v>1.1000000000000001</v>
      </c>
      <c r="Z134">
        <v>1.3</v>
      </c>
      <c r="AA134">
        <v>-0.29960422377042722</v>
      </c>
      <c r="AB134">
        <v>0.80281165562074996</v>
      </c>
      <c r="AC134">
        <v>-0.75078634350962714</v>
      </c>
      <c r="AD134">
        <v>-0.73470086712098603</v>
      </c>
      <c r="AE134">
        <v>-0.70025658822763759</v>
      </c>
      <c r="AF134">
        <v>-0.36793166521822246</v>
      </c>
      <c r="AG134">
        <v>-0.41155418799461246</v>
      </c>
      <c r="AH134">
        <v>-0.23219371997860541</v>
      </c>
      <c r="AI134">
        <v>0.65654061121418017</v>
      </c>
    </row>
    <row r="135" spans="1:35" x14ac:dyDescent="0.2">
      <c r="A135">
        <v>12</v>
      </c>
      <c r="B135">
        <v>134</v>
      </c>
      <c r="C135" s="25">
        <v>100</v>
      </c>
      <c r="D135" s="25">
        <v>93</v>
      </c>
      <c r="E135" s="25">
        <v>75</v>
      </c>
      <c r="F135">
        <v>-0.33271560322278931</v>
      </c>
      <c r="G135">
        <v>-0.18649094923076384</v>
      </c>
      <c r="H135">
        <v>-0.14622465399202547</v>
      </c>
      <c r="I135" t="s">
        <v>177</v>
      </c>
      <c r="J135" t="s">
        <v>32</v>
      </c>
      <c r="K135" t="s">
        <v>75</v>
      </c>
      <c r="L135" t="s">
        <v>259</v>
      </c>
      <c r="M135" s="26">
        <v>26.2</v>
      </c>
      <c r="N135" s="27">
        <v>10</v>
      </c>
      <c r="O135">
        <v>32.043333333333337</v>
      </c>
      <c r="P135">
        <v>17.3</v>
      </c>
      <c r="Q135">
        <v>1.3</v>
      </c>
      <c r="R135">
        <v>3.4</v>
      </c>
      <c r="S135">
        <v>0.9</v>
      </c>
      <c r="T135">
        <v>0.9</v>
      </c>
      <c r="U135">
        <v>0.4</v>
      </c>
      <c r="V135">
        <v>0.49295774647887325</v>
      </c>
      <c r="W135">
        <v>14.2</v>
      </c>
      <c r="X135">
        <v>0.86956521739130432</v>
      </c>
      <c r="Y135">
        <v>2.2999999999999998</v>
      </c>
      <c r="Z135">
        <v>1.7</v>
      </c>
      <c r="AA135">
        <v>0.30138120876172775</v>
      </c>
      <c r="AB135">
        <v>-0.25511603024126217</v>
      </c>
      <c r="AC135">
        <v>-0.89264239226077924</v>
      </c>
      <c r="AD135">
        <v>-1.1016393001993412</v>
      </c>
      <c r="AE135">
        <v>-0.24263011821525912</v>
      </c>
      <c r="AF135">
        <v>-0.52588041294489718</v>
      </c>
      <c r="AG135">
        <v>0.39818097710487488</v>
      </c>
      <c r="AH135">
        <v>0.38751782254028611</v>
      </c>
      <c r="AI135">
        <v>0.25240970237777577</v>
      </c>
    </row>
    <row r="136" spans="1:35" x14ac:dyDescent="0.2">
      <c r="A136">
        <v>12</v>
      </c>
      <c r="B136">
        <v>135</v>
      </c>
      <c r="C136" s="25">
        <v>140.1</v>
      </c>
      <c r="D136" s="25">
        <v>200</v>
      </c>
      <c r="E136" s="25">
        <v>16</v>
      </c>
      <c r="F136">
        <v>-0.33602072026544599</v>
      </c>
      <c r="G136">
        <v>-0.23045674289205417</v>
      </c>
      <c r="H136">
        <v>-0.10556397737339182</v>
      </c>
      <c r="I136" t="s">
        <v>186</v>
      </c>
      <c r="J136" t="s">
        <v>32</v>
      </c>
      <c r="K136" t="s">
        <v>88</v>
      </c>
      <c r="L136" t="s">
        <v>258</v>
      </c>
      <c r="M136" s="26">
        <v>25.7</v>
      </c>
      <c r="N136" s="27">
        <v>10</v>
      </c>
      <c r="O136">
        <v>19.786666666666665</v>
      </c>
      <c r="P136">
        <v>6</v>
      </c>
      <c r="Q136">
        <v>0.5</v>
      </c>
      <c r="R136">
        <v>3.2</v>
      </c>
      <c r="S136">
        <v>3.5</v>
      </c>
      <c r="T136">
        <v>1.7</v>
      </c>
      <c r="U136">
        <v>0.4</v>
      </c>
      <c r="V136">
        <v>0.37878787878787878</v>
      </c>
      <c r="W136">
        <v>6.6</v>
      </c>
      <c r="X136">
        <v>0.83333333333333337</v>
      </c>
      <c r="Y136">
        <v>0.6</v>
      </c>
      <c r="Z136">
        <v>0.8</v>
      </c>
      <c r="AA136">
        <v>-1.534060787890529</v>
      </c>
      <c r="AB136">
        <v>-1.024517983595453</v>
      </c>
      <c r="AC136">
        <v>-0.96357041663635523</v>
      </c>
      <c r="AD136">
        <v>9.0910607305313057E-2</v>
      </c>
      <c r="AE136">
        <v>1.5878757618342538</v>
      </c>
      <c r="AF136">
        <v>-0.52588041294489718</v>
      </c>
      <c r="AG136">
        <v>-0.88366989143005081</v>
      </c>
      <c r="AH136">
        <v>1.709819006954548E-2</v>
      </c>
      <c r="AI136">
        <v>1.1617042472596857</v>
      </c>
    </row>
    <row r="137" spans="1:35" x14ac:dyDescent="0.2">
      <c r="A137">
        <v>12</v>
      </c>
      <c r="B137">
        <v>136</v>
      </c>
      <c r="C137" s="25">
        <v>0</v>
      </c>
      <c r="D137" s="25">
        <v>416</v>
      </c>
      <c r="E137" s="25">
        <v>15</v>
      </c>
      <c r="F137">
        <v>-0.33669824441977408</v>
      </c>
      <c r="G137">
        <v>-0.22261810334412691</v>
      </c>
      <c r="H137">
        <v>-0.11408014107564718</v>
      </c>
      <c r="I137" t="s">
        <v>377</v>
      </c>
      <c r="J137" t="s">
        <v>32</v>
      </c>
      <c r="K137" t="s">
        <v>71</v>
      </c>
      <c r="L137" t="s">
        <v>258</v>
      </c>
      <c r="M137" s="26">
        <v>22.8</v>
      </c>
      <c r="N137" s="27">
        <v>10</v>
      </c>
      <c r="O137">
        <v>23.645000000000003</v>
      </c>
      <c r="P137">
        <v>8.6</v>
      </c>
      <c r="Q137">
        <v>0.9</v>
      </c>
      <c r="R137">
        <v>4.5999999999999996</v>
      </c>
      <c r="S137">
        <v>1.8</v>
      </c>
      <c r="T137">
        <v>1.7</v>
      </c>
      <c r="U137">
        <v>0</v>
      </c>
      <c r="V137">
        <v>0.42168674698795183</v>
      </c>
      <c r="W137">
        <v>8.3000000000000007</v>
      </c>
      <c r="X137">
        <v>0.875</v>
      </c>
      <c r="Y137">
        <v>0.8</v>
      </c>
      <c r="Z137">
        <v>1</v>
      </c>
      <c r="AA137">
        <v>-1.111746700165231</v>
      </c>
      <c r="AB137">
        <v>-0.63981700691835752</v>
      </c>
      <c r="AC137">
        <v>-0.46707424600732306</v>
      </c>
      <c r="AD137">
        <v>-0.68883356298619158</v>
      </c>
      <c r="AE137">
        <v>1.5878757618342538</v>
      </c>
      <c r="AF137">
        <v>-1.1576754038515964</v>
      </c>
      <c r="AG137">
        <v>-0.60631401200020696</v>
      </c>
      <c r="AH137">
        <v>0.12038344715602707</v>
      </c>
      <c r="AI137">
        <v>0.95963879284148357</v>
      </c>
    </row>
    <row r="138" spans="1:35" x14ac:dyDescent="0.2">
      <c r="A138">
        <v>12</v>
      </c>
      <c r="B138">
        <v>137</v>
      </c>
      <c r="C138" s="25">
        <v>79.400000000000006</v>
      </c>
      <c r="D138" s="25">
        <v>71</v>
      </c>
      <c r="E138" s="25">
        <v>87</v>
      </c>
      <c r="F138">
        <v>-0.33750646306226045</v>
      </c>
      <c r="G138">
        <v>-5.1946441066438767E-2</v>
      </c>
      <c r="H138">
        <v>-0.2855600219958217</v>
      </c>
      <c r="I138" t="s">
        <v>243</v>
      </c>
      <c r="J138" t="s">
        <v>32</v>
      </c>
      <c r="K138" t="s">
        <v>88</v>
      </c>
      <c r="L138" t="s">
        <v>259</v>
      </c>
      <c r="M138" s="26">
        <v>20.6</v>
      </c>
      <c r="N138" s="27">
        <v>10</v>
      </c>
      <c r="O138">
        <v>30.471666666666664</v>
      </c>
      <c r="P138">
        <v>12.3</v>
      </c>
      <c r="Q138">
        <v>0.1</v>
      </c>
      <c r="R138">
        <v>10.6</v>
      </c>
      <c r="S138">
        <v>1.1000000000000001</v>
      </c>
      <c r="T138">
        <v>0.8</v>
      </c>
      <c r="U138">
        <v>0.6</v>
      </c>
      <c r="V138">
        <v>0.58024691358024694</v>
      </c>
      <c r="W138">
        <v>8.1</v>
      </c>
      <c r="X138">
        <v>0.7567567567567568</v>
      </c>
      <c r="Y138">
        <v>3.7</v>
      </c>
      <c r="Z138">
        <v>1.3</v>
      </c>
      <c r="AA138">
        <v>-0.51076126763307605</v>
      </c>
      <c r="AB138">
        <v>-1.4092189602725482</v>
      </c>
      <c r="AC138">
        <v>1.6607664852599582</v>
      </c>
      <c r="AD138">
        <v>-1.0099046919297523</v>
      </c>
      <c r="AE138">
        <v>-0.4714433532214482</v>
      </c>
      <c r="AF138">
        <v>-0.20998291749154768</v>
      </c>
      <c r="AG138">
        <v>1.2384866606236939</v>
      </c>
      <c r="AH138">
        <v>-0.41200053614740861</v>
      </c>
      <c r="AI138">
        <v>0.65654061121418017</v>
      </c>
    </row>
    <row r="139" spans="1:35" x14ac:dyDescent="0.2">
      <c r="A139">
        <v>12</v>
      </c>
      <c r="B139">
        <v>138</v>
      </c>
      <c r="C139" s="25">
        <v>145.30000000000001</v>
      </c>
      <c r="D139" s="25">
        <v>142</v>
      </c>
      <c r="E139" s="25">
        <v>25</v>
      </c>
      <c r="F139">
        <v>-0.33827763980988773</v>
      </c>
      <c r="G139">
        <v>-0.32870101912097938</v>
      </c>
      <c r="H139">
        <v>-9.5766206889083549E-3</v>
      </c>
      <c r="I139" t="s">
        <v>360</v>
      </c>
      <c r="J139" t="s">
        <v>32</v>
      </c>
      <c r="K139" t="s">
        <v>78</v>
      </c>
      <c r="L139" t="s">
        <v>258</v>
      </c>
      <c r="M139" s="26">
        <v>32.1</v>
      </c>
      <c r="N139" s="27">
        <v>10</v>
      </c>
      <c r="O139">
        <v>25.676666666666666</v>
      </c>
      <c r="P139">
        <v>10.1</v>
      </c>
      <c r="Q139">
        <v>1.3</v>
      </c>
      <c r="R139">
        <v>2.4</v>
      </c>
      <c r="S139">
        <v>5.3</v>
      </c>
      <c r="T139">
        <v>0.9</v>
      </c>
      <c r="U139">
        <v>0</v>
      </c>
      <c r="V139">
        <v>0.39772727272727271</v>
      </c>
      <c r="W139">
        <v>8.8000000000000007</v>
      </c>
      <c r="X139">
        <v>0.9</v>
      </c>
      <c r="Y139">
        <v>2</v>
      </c>
      <c r="Z139">
        <v>1.6</v>
      </c>
      <c r="AA139">
        <v>-0.8681039572467899</v>
      </c>
      <c r="AB139">
        <v>-0.25511603024126217</v>
      </c>
      <c r="AC139">
        <v>-1.2472825141386594</v>
      </c>
      <c r="AD139">
        <v>0.91652208173161209</v>
      </c>
      <c r="AE139">
        <v>-0.24263011821525912</v>
      </c>
      <c r="AF139">
        <v>-1.1576754038515964</v>
      </c>
      <c r="AG139">
        <v>-0.94380812300647654</v>
      </c>
      <c r="AH139">
        <v>0.48634246329274072</v>
      </c>
      <c r="AI139">
        <v>0.35344242958687677</v>
      </c>
    </row>
    <row r="140" spans="1:35" x14ac:dyDescent="0.2">
      <c r="A140">
        <v>12</v>
      </c>
      <c r="B140">
        <v>139</v>
      </c>
      <c r="C140" s="25">
        <v>124.6</v>
      </c>
      <c r="D140" s="25">
        <v>122</v>
      </c>
      <c r="E140" s="25">
        <v>66</v>
      </c>
      <c r="F140">
        <v>-0.34350365140848632</v>
      </c>
      <c r="G140">
        <v>-0.33272562572655606</v>
      </c>
      <c r="H140">
        <v>-1.0778025681930259E-2</v>
      </c>
      <c r="I140" t="s">
        <v>189</v>
      </c>
      <c r="J140" t="s">
        <v>32</v>
      </c>
      <c r="K140" t="s">
        <v>66</v>
      </c>
      <c r="L140" t="s">
        <v>258</v>
      </c>
      <c r="M140" s="26">
        <v>20.9</v>
      </c>
      <c r="N140" s="27">
        <v>10</v>
      </c>
      <c r="O140">
        <v>30.056666666666665</v>
      </c>
      <c r="P140">
        <v>18.5</v>
      </c>
      <c r="Q140">
        <v>0.9</v>
      </c>
      <c r="R140">
        <v>3.6</v>
      </c>
      <c r="S140">
        <v>2.5</v>
      </c>
      <c r="T140">
        <v>1</v>
      </c>
      <c r="U140">
        <v>0</v>
      </c>
      <c r="V140">
        <v>0.44936708860759494</v>
      </c>
      <c r="W140">
        <v>15.8</v>
      </c>
      <c r="X140">
        <v>0.80952380952380953</v>
      </c>
      <c r="Y140">
        <v>4.2</v>
      </c>
      <c r="Z140">
        <v>2</v>
      </c>
      <c r="AA140">
        <v>0.49629540309648057</v>
      </c>
      <c r="AB140">
        <v>-0.63981700691835752</v>
      </c>
      <c r="AC140">
        <v>-0.82171436788520313</v>
      </c>
      <c r="AD140">
        <v>-0.36776243404263087</v>
      </c>
      <c r="AE140">
        <v>-1.3816883209070051E-2</v>
      </c>
      <c r="AF140">
        <v>-1.1576754038515964</v>
      </c>
      <c r="AG140">
        <v>-0.53931659243007279</v>
      </c>
      <c r="AH140">
        <v>9.9965132950973368E-2</v>
      </c>
      <c r="AI140">
        <v>-5.0688479249527622E-2</v>
      </c>
    </row>
    <row r="141" spans="1:35" x14ac:dyDescent="0.2">
      <c r="A141">
        <v>12</v>
      </c>
      <c r="B141">
        <v>140</v>
      </c>
      <c r="C141" s="25">
        <v>0</v>
      </c>
      <c r="D141" s="25">
        <v>241</v>
      </c>
      <c r="E141" s="25">
        <v>4</v>
      </c>
      <c r="F141">
        <v>-0.34466715572641021</v>
      </c>
      <c r="G141">
        <v>-0.31291643035325162</v>
      </c>
      <c r="H141">
        <v>-3.1750725373158595E-2</v>
      </c>
      <c r="I141" t="s">
        <v>422</v>
      </c>
      <c r="J141" t="s">
        <v>32</v>
      </c>
      <c r="K141" t="s">
        <v>119</v>
      </c>
      <c r="L141" t="s">
        <v>258</v>
      </c>
      <c r="M141" s="26">
        <v>28.3</v>
      </c>
      <c r="N141" s="27">
        <v>10</v>
      </c>
      <c r="O141">
        <v>29.503333333333337</v>
      </c>
      <c r="P141">
        <v>5.4</v>
      </c>
      <c r="Q141">
        <v>0.3</v>
      </c>
      <c r="R141">
        <v>3.4</v>
      </c>
      <c r="S141">
        <v>5.4</v>
      </c>
      <c r="T141">
        <v>1</v>
      </c>
      <c r="U141">
        <v>0.9</v>
      </c>
      <c r="V141">
        <v>0.35294117647058826</v>
      </c>
      <c r="W141">
        <v>6.8</v>
      </c>
      <c r="X141">
        <v>1</v>
      </c>
      <c r="Y141">
        <v>0.3</v>
      </c>
      <c r="Z141">
        <v>1.2</v>
      </c>
      <c r="AA141">
        <v>-1.6315178850579053</v>
      </c>
      <c r="AB141">
        <v>-1.2168684719340006</v>
      </c>
      <c r="AC141">
        <v>-0.89264239226077924</v>
      </c>
      <c r="AD141">
        <v>0.96238938586640665</v>
      </c>
      <c r="AE141">
        <v>-1.3816883209070051E-2</v>
      </c>
      <c r="AF141">
        <v>0.26386332568847681</v>
      </c>
      <c r="AG141">
        <v>-1.1611511215176744</v>
      </c>
      <c r="AH141">
        <v>0.1159228308220004</v>
      </c>
      <c r="AI141">
        <v>0.75757333842328134</v>
      </c>
    </row>
    <row r="142" spans="1:35" x14ac:dyDescent="0.2">
      <c r="A142">
        <v>12</v>
      </c>
      <c r="B142">
        <v>141</v>
      </c>
      <c r="C142" s="25">
        <v>60.5</v>
      </c>
      <c r="D142" s="25">
        <v>67</v>
      </c>
      <c r="E142" s="25">
        <v>95</v>
      </c>
      <c r="F142">
        <v>-0.34955143598750915</v>
      </c>
      <c r="G142">
        <v>-0.4080638044212937</v>
      </c>
      <c r="H142">
        <v>5.8512368433784545E-2</v>
      </c>
      <c r="I142" t="s">
        <v>200</v>
      </c>
      <c r="J142" t="s">
        <v>32</v>
      </c>
      <c r="K142" t="s">
        <v>106</v>
      </c>
      <c r="L142" t="s">
        <v>259</v>
      </c>
      <c r="M142" s="26">
        <v>25</v>
      </c>
      <c r="N142" s="27">
        <v>10</v>
      </c>
      <c r="O142">
        <v>32.051666666666662</v>
      </c>
      <c r="P142">
        <v>18.2</v>
      </c>
      <c r="Q142">
        <v>1.4</v>
      </c>
      <c r="R142">
        <v>8.6</v>
      </c>
      <c r="S142">
        <v>3.1</v>
      </c>
      <c r="T142">
        <v>0.8</v>
      </c>
      <c r="U142">
        <v>0.1</v>
      </c>
      <c r="V142">
        <v>0.45578231292517007</v>
      </c>
      <c r="W142">
        <v>14.7</v>
      </c>
      <c r="X142">
        <v>0.64150943396226412</v>
      </c>
      <c r="Y142">
        <v>5.3</v>
      </c>
      <c r="Z142">
        <v>2.8</v>
      </c>
      <c r="AA142">
        <v>0.44756685451279221</v>
      </c>
      <c r="AB142">
        <v>-0.15894078607198844</v>
      </c>
      <c r="AC142">
        <v>0.9514862415041978</v>
      </c>
      <c r="AD142">
        <v>-9.2558609233864483E-2</v>
      </c>
      <c r="AE142">
        <v>-0.4714433532214482</v>
      </c>
      <c r="AF142">
        <v>-0.99972665612492173</v>
      </c>
      <c r="AG142">
        <v>-0.36676389095674278</v>
      </c>
      <c r="AH142">
        <v>-2.1232437432773312</v>
      </c>
      <c r="AI142">
        <v>-0.85895029692233638</v>
      </c>
    </row>
    <row r="143" spans="1:35" x14ac:dyDescent="0.2">
      <c r="A143">
        <v>12</v>
      </c>
      <c r="B143">
        <v>142</v>
      </c>
      <c r="C143" s="25">
        <v>111.4</v>
      </c>
      <c r="D143" s="25">
        <v>102</v>
      </c>
      <c r="E143" s="25">
        <v>44</v>
      </c>
      <c r="F143">
        <v>-0.35043756262874654</v>
      </c>
      <c r="G143">
        <v>-0.18788608595611236</v>
      </c>
      <c r="H143">
        <v>-0.16255147667263417</v>
      </c>
      <c r="I143" t="s">
        <v>221</v>
      </c>
      <c r="J143" t="s">
        <v>32</v>
      </c>
      <c r="K143" t="s">
        <v>78</v>
      </c>
      <c r="L143" t="s">
        <v>258</v>
      </c>
      <c r="M143" s="26">
        <v>28.8</v>
      </c>
      <c r="N143" s="27">
        <v>10</v>
      </c>
      <c r="O143">
        <v>24.97</v>
      </c>
      <c r="P143">
        <v>13.5</v>
      </c>
      <c r="Q143">
        <v>2</v>
      </c>
      <c r="R143">
        <v>3</v>
      </c>
      <c r="S143">
        <v>1</v>
      </c>
      <c r="T143">
        <v>1</v>
      </c>
      <c r="U143">
        <v>0.3</v>
      </c>
      <c r="V143">
        <v>0.46666666666666667</v>
      </c>
      <c r="W143">
        <v>10.5</v>
      </c>
      <c r="X143">
        <v>0.85</v>
      </c>
      <c r="Y143">
        <v>2</v>
      </c>
      <c r="Z143">
        <v>1.1000000000000001</v>
      </c>
      <c r="AA143">
        <v>-0.31584707329832323</v>
      </c>
      <c r="AB143">
        <v>0.41811067894365467</v>
      </c>
      <c r="AC143">
        <v>-1.0344984410119313</v>
      </c>
      <c r="AD143">
        <v>-1.0557719960645469</v>
      </c>
      <c r="AE143">
        <v>-1.3816883209070051E-2</v>
      </c>
      <c r="AF143">
        <v>-0.68382916067157207</v>
      </c>
      <c r="AG143">
        <v>-9.6517900836167778E-2</v>
      </c>
      <c r="AH143">
        <v>0.23258993691056276</v>
      </c>
      <c r="AI143">
        <v>0.85860606563238229</v>
      </c>
    </row>
    <row r="144" spans="1:35" x14ac:dyDescent="0.2">
      <c r="A144">
        <v>12</v>
      </c>
      <c r="B144">
        <v>143</v>
      </c>
      <c r="C144" s="25">
        <v>0</v>
      </c>
      <c r="D144" s="25">
        <v>242</v>
      </c>
      <c r="E144" s="25">
        <v>16</v>
      </c>
      <c r="F144">
        <v>-0.35215525620289362</v>
      </c>
      <c r="G144">
        <v>-0.1134116417998771</v>
      </c>
      <c r="H144">
        <v>-0.2387436144030165</v>
      </c>
      <c r="I144" t="s">
        <v>238</v>
      </c>
      <c r="J144" t="s">
        <v>32</v>
      </c>
      <c r="K144" t="s">
        <v>49</v>
      </c>
      <c r="L144" t="s">
        <v>259</v>
      </c>
      <c r="M144" s="26">
        <v>27.7</v>
      </c>
      <c r="N144" s="27">
        <v>10</v>
      </c>
      <c r="O144">
        <v>24.226666666666667</v>
      </c>
      <c r="P144">
        <v>7.9</v>
      </c>
      <c r="Q144">
        <v>0.1</v>
      </c>
      <c r="R144">
        <v>8</v>
      </c>
      <c r="S144">
        <v>1.6</v>
      </c>
      <c r="T144">
        <v>0.8</v>
      </c>
      <c r="U144">
        <v>1.5</v>
      </c>
      <c r="V144">
        <v>0.5161290322580645</v>
      </c>
      <c r="W144">
        <v>6.2</v>
      </c>
      <c r="X144">
        <v>0.7</v>
      </c>
      <c r="Y144">
        <v>2</v>
      </c>
      <c r="Z144">
        <v>0.9</v>
      </c>
      <c r="AA144">
        <v>-1.2254466468605034</v>
      </c>
      <c r="AB144">
        <v>-1.4092189602725482</v>
      </c>
      <c r="AC144">
        <v>0.73870216837746983</v>
      </c>
      <c r="AD144">
        <v>-0.78056817125578037</v>
      </c>
      <c r="AE144">
        <v>-0.4714433532214482</v>
      </c>
      <c r="AF144">
        <v>1.2115558120485257</v>
      </c>
      <c r="AG144">
        <v>0.38371049717077704</v>
      </c>
      <c r="AH144">
        <v>-0.52866764223597063</v>
      </c>
      <c r="AI144">
        <v>1.0606715200505845</v>
      </c>
    </row>
    <row r="145" spans="1:35" x14ac:dyDescent="0.2">
      <c r="A145">
        <v>12</v>
      </c>
      <c r="B145">
        <v>144</v>
      </c>
      <c r="C145" s="25">
        <v>128.5</v>
      </c>
      <c r="D145" s="25">
        <v>140</v>
      </c>
      <c r="E145" s="25">
        <v>63</v>
      </c>
      <c r="F145">
        <v>-0.35697861878682863</v>
      </c>
      <c r="G145">
        <v>-0.36641389837634342</v>
      </c>
      <c r="H145">
        <v>9.435279589514789E-3</v>
      </c>
      <c r="I145" t="s">
        <v>188</v>
      </c>
      <c r="J145" t="s">
        <v>32</v>
      </c>
      <c r="K145" t="s">
        <v>53</v>
      </c>
      <c r="L145" t="s">
        <v>258</v>
      </c>
      <c r="M145" s="26">
        <v>19.899999999999999</v>
      </c>
      <c r="N145" s="27">
        <v>10</v>
      </c>
      <c r="O145">
        <v>28.278333333333336</v>
      </c>
      <c r="P145">
        <v>14.3</v>
      </c>
      <c r="Q145">
        <v>2.1</v>
      </c>
      <c r="R145">
        <v>3.1</v>
      </c>
      <c r="S145">
        <v>2</v>
      </c>
      <c r="T145">
        <v>0.8</v>
      </c>
      <c r="U145">
        <v>0.2</v>
      </c>
      <c r="V145">
        <v>0.45217391304347826</v>
      </c>
      <c r="W145">
        <v>11.5</v>
      </c>
      <c r="X145">
        <v>0.81818181818181823</v>
      </c>
      <c r="Y145">
        <v>2.2000000000000002</v>
      </c>
      <c r="Z145">
        <v>2.4</v>
      </c>
      <c r="AA145">
        <v>-0.18590427707515453</v>
      </c>
      <c r="AB145">
        <v>0.51428592311292853</v>
      </c>
      <c r="AC145">
        <v>-0.99903442882414328</v>
      </c>
      <c r="AD145">
        <v>-0.5970989547166029</v>
      </c>
      <c r="AE145">
        <v>-0.4714433532214482</v>
      </c>
      <c r="AF145">
        <v>-0.84177790839824673</v>
      </c>
      <c r="AG145">
        <v>-0.34405536579335877</v>
      </c>
      <c r="AH145">
        <v>8.2122667614866626E-2</v>
      </c>
      <c r="AI145">
        <v>-0.45481938808593197</v>
      </c>
    </row>
    <row r="146" spans="1:35" x14ac:dyDescent="0.2">
      <c r="A146">
        <v>13</v>
      </c>
      <c r="B146">
        <v>145</v>
      </c>
      <c r="C146" s="25">
        <v>140.6</v>
      </c>
      <c r="D146" s="25">
        <v>182</v>
      </c>
      <c r="E146" s="25">
        <v>22</v>
      </c>
      <c r="F146">
        <v>-0.36949283204761274</v>
      </c>
      <c r="G146">
        <v>-0.2413889821686451</v>
      </c>
      <c r="H146">
        <v>-0.12810384987896764</v>
      </c>
      <c r="I146" t="s">
        <v>225</v>
      </c>
      <c r="J146" t="s">
        <v>32</v>
      </c>
      <c r="K146" t="s">
        <v>62</v>
      </c>
      <c r="L146" t="s">
        <v>259</v>
      </c>
      <c r="M146" s="26">
        <v>26.5</v>
      </c>
      <c r="N146" s="27">
        <v>10</v>
      </c>
      <c r="O146">
        <v>29.850000000000005</v>
      </c>
      <c r="P146">
        <v>14.4</v>
      </c>
      <c r="Q146">
        <v>1.9</v>
      </c>
      <c r="R146">
        <v>4.0999999999999996</v>
      </c>
      <c r="S146">
        <v>1.7</v>
      </c>
      <c r="T146">
        <v>0.4</v>
      </c>
      <c r="U146">
        <v>0.6</v>
      </c>
      <c r="V146">
        <v>0.4642857142857143</v>
      </c>
      <c r="W146">
        <v>11.2</v>
      </c>
      <c r="X146">
        <v>0.84</v>
      </c>
      <c r="Y146">
        <v>2.5</v>
      </c>
      <c r="Z146">
        <v>1.4</v>
      </c>
      <c r="AA146">
        <v>-0.16966142754725852</v>
      </c>
      <c r="AB146">
        <v>0.32193543477438075</v>
      </c>
      <c r="AC146">
        <v>-0.64439430694626321</v>
      </c>
      <c r="AD146">
        <v>-0.73470086712098603</v>
      </c>
      <c r="AE146">
        <v>-1.3866962932462048</v>
      </c>
      <c r="AF146">
        <v>-0.20998291749154768</v>
      </c>
      <c r="AG146">
        <v>-0.14155889918959591</v>
      </c>
      <c r="AH146">
        <v>0.23705055324459023</v>
      </c>
      <c r="AI146">
        <v>0.55550788400507911</v>
      </c>
    </row>
    <row r="147" spans="1:35" x14ac:dyDescent="0.2">
      <c r="A147">
        <v>13</v>
      </c>
      <c r="B147">
        <v>146</v>
      </c>
      <c r="C147" s="25">
        <v>0</v>
      </c>
      <c r="D147" s="25">
        <v>0</v>
      </c>
      <c r="E147" s="25">
        <v>56</v>
      </c>
      <c r="F147">
        <v>-0.37131302040677888</v>
      </c>
      <c r="G147">
        <v>-0.4092058619141084</v>
      </c>
      <c r="H147">
        <v>3.7892841507329522E-2</v>
      </c>
      <c r="I147" t="s">
        <v>642</v>
      </c>
      <c r="J147" t="s">
        <v>32</v>
      </c>
      <c r="K147" t="s">
        <v>37</v>
      </c>
      <c r="L147" t="s">
        <v>259</v>
      </c>
      <c r="M147" s="26">
        <v>35.5</v>
      </c>
      <c r="N147" s="27">
        <v>5</v>
      </c>
      <c r="O147">
        <v>29.283333333333331</v>
      </c>
      <c r="P147">
        <v>16.600000000000001</v>
      </c>
      <c r="Q147">
        <v>1.8</v>
      </c>
      <c r="R147">
        <v>5</v>
      </c>
      <c r="S147">
        <v>1.8</v>
      </c>
      <c r="T147">
        <v>0.6</v>
      </c>
      <c r="U147">
        <v>0.2</v>
      </c>
      <c r="V147">
        <v>0.45333333333333331</v>
      </c>
      <c r="W147">
        <v>15</v>
      </c>
      <c r="X147">
        <v>0.75</v>
      </c>
      <c r="Y147">
        <v>1.6</v>
      </c>
      <c r="Z147">
        <v>2.6</v>
      </c>
      <c r="AA147">
        <v>0.18768126206645536</v>
      </c>
      <c r="AB147">
        <v>0.22576019060510702</v>
      </c>
      <c r="AC147">
        <v>-0.32521819725617085</v>
      </c>
      <c r="AD147">
        <v>-0.68883356298619158</v>
      </c>
      <c r="AE147">
        <v>-0.92906982323382659</v>
      </c>
      <c r="AF147">
        <v>-0.84177790839824673</v>
      </c>
      <c r="AG147">
        <v>-0.42677677187538909</v>
      </c>
      <c r="AH147">
        <v>-0.22773310364457905</v>
      </c>
      <c r="AI147">
        <v>-0.65688484250413437</v>
      </c>
    </row>
    <row r="148" spans="1:35" x14ac:dyDescent="0.2">
      <c r="A148">
        <v>13</v>
      </c>
      <c r="B148">
        <v>147</v>
      </c>
      <c r="C148" s="25">
        <v>0</v>
      </c>
      <c r="D148" s="25">
        <v>262</v>
      </c>
      <c r="E148" s="25">
        <v>5</v>
      </c>
      <c r="F148">
        <v>-0.37538608512623439</v>
      </c>
      <c r="G148">
        <v>-0.18426834432439679</v>
      </c>
      <c r="H148">
        <v>-0.1911177408018376</v>
      </c>
      <c r="I148" t="s">
        <v>397</v>
      </c>
      <c r="J148" t="s">
        <v>32</v>
      </c>
      <c r="K148" t="s">
        <v>51</v>
      </c>
      <c r="L148" t="s">
        <v>259</v>
      </c>
      <c r="M148" s="26">
        <v>25.4</v>
      </c>
      <c r="N148" s="27">
        <v>10</v>
      </c>
      <c r="O148">
        <v>26.026666666666664</v>
      </c>
      <c r="P148">
        <v>6.6</v>
      </c>
      <c r="Q148">
        <v>0.7</v>
      </c>
      <c r="R148">
        <v>3.9</v>
      </c>
      <c r="S148">
        <v>2.8</v>
      </c>
      <c r="T148">
        <v>1.7</v>
      </c>
      <c r="U148">
        <v>0.6</v>
      </c>
      <c r="V148">
        <v>0.52941176470588236</v>
      </c>
      <c r="W148">
        <v>5.0999999999999996</v>
      </c>
      <c r="X148">
        <v>0.5</v>
      </c>
      <c r="Y148">
        <v>1</v>
      </c>
      <c r="Z148">
        <v>1.4</v>
      </c>
      <c r="AA148">
        <v>-1.4366036907231525</v>
      </c>
      <c r="AB148">
        <v>-0.83216749525690525</v>
      </c>
      <c r="AC148">
        <v>-0.71532233132183909</v>
      </c>
      <c r="AD148">
        <v>-0.23016052163824779</v>
      </c>
      <c r="AE148">
        <v>1.5878757618342538</v>
      </c>
      <c r="AF148">
        <v>-0.20998291749154768</v>
      </c>
      <c r="AG148">
        <v>0.41377961295899068</v>
      </c>
      <c r="AH148">
        <v>-0.79134140128620201</v>
      </c>
      <c r="AI148">
        <v>0.55550788400507911</v>
      </c>
    </row>
    <row r="149" spans="1:35" x14ac:dyDescent="0.2">
      <c r="A149">
        <v>13</v>
      </c>
      <c r="B149">
        <v>148</v>
      </c>
      <c r="C149" s="25">
        <v>139.69999999999999</v>
      </c>
      <c r="D149" s="25">
        <v>176</v>
      </c>
      <c r="E149" s="25">
        <v>53</v>
      </c>
      <c r="F149">
        <v>-0.37877132942293906</v>
      </c>
      <c r="G149">
        <v>-0.44779075531571677</v>
      </c>
      <c r="H149">
        <v>6.9019425892777708E-2</v>
      </c>
      <c r="I149" t="s">
        <v>169</v>
      </c>
      <c r="J149" t="s">
        <v>32</v>
      </c>
      <c r="K149" t="s">
        <v>94</v>
      </c>
      <c r="L149" t="s">
        <v>258</v>
      </c>
      <c r="M149" s="26">
        <v>26.2</v>
      </c>
      <c r="N149" s="27">
        <v>10</v>
      </c>
      <c r="O149">
        <v>28.653333333333329</v>
      </c>
      <c r="P149">
        <v>15.7</v>
      </c>
      <c r="Q149">
        <v>1.5</v>
      </c>
      <c r="R149">
        <v>3.3</v>
      </c>
      <c r="S149">
        <v>3.8</v>
      </c>
      <c r="T149">
        <v>0.6</v>
      </c>
      <c r="U149">
        <v>0.3</v>
      </c>
      <c r="V149">
        <v>0.46153846153846156</v>
      </c>
      <c r="W149">
        <v>13</v>
      </c>
      <c r="X149">
        <v>0.75862068965517238</v>
      </c>
      <c r="Y149">
        <v>2.9</v>
      </c>
      <c r="Z149">
        <v>3.1</v>
      </c>
      <c r="AA149">
        <v>4.149561631539031E-2</v>
      </c>
      <c r="AB149">
        <v>-6.2765541902714522E-2</v>
      </c>
      <c r="AC149">
        <v>-0.92810640444856729</v>
      </c>
      <c r="AD149">
        <v>0.22851251970969616</v>
      </c>
      <c r="AE149">
        <v>-0.92906982323382659</v>
      </c>
      <c r="AF149">
        <v>-0.68382916067157207</v>
      </c>
      <c r="AG149">
        <v>-0.21666901333123847</v>
      </c>
      <c r="AH149">
        <v>-0.31763651172897933</v>
      </c>
      <c r="AI149">
        <v>-1.1620484785496399</v>
      </c>
    </row>
    <row r="150" spans="1:35" x14ac:dyDescent="0.2">
      <c r="A150">
        <v>13</v>
      </c>
      <c r="B150">
        <v>149</v>
      </c>
      <c r="C150" s="25">
        <v>88</v>
      </c>
      <c r="D150" s="25">
        <v>84</v>
      </c>
      <c r="E150" s="25">
        <v>81</v>
      </c>
      <c r="F150">
        <v>-0.3791585946494721</v>
      </c>
      <c r="G150">
        <v>-0.31746476898109921</v>
      </c>
      <c r="H150">
        <v>-6.1693825668372893E-2</v>
      </c>
      <c r="I150" t="s">
        <v>141</v>
      </c>
      <c r="J150" t="s">
        <v>32</v>
      </c>
      <c r="K150" t="s">
        <v>113</v>
      </c>
      <c r="L150" t="s">
        <v>258</v>
      </c>
      <c r="M150" s="26">
        <v>23.2</v>
      </c>
      <c r="N150" s="27">
        <v>10</v>
      </c>
      <c r="O150">
        <v>22.466666666666665</v>
      </c>
      <c r="P150">
        <v>9.1</v>
      </c>
      <c r="Q150">
        <v>0.2</v>
      </c>
      <c r="R150">
        <v>5.6</v>
      </c>
      <c r="S150">
        <v>3.8</v>
      </c>
      <c r="T150">
        <v>1.2</v>
      </c>
      <c r="U150">
        <v>0.1</v>
      </c>
      <c r="V150">
        <v>0.46835443037974683</v>
      </c>
      <c r="W150">
        <v>7.9</v>
      </c>
      <c r="X150">
        <v>0.83333333333333337</v>
      </c>
      <c r="Y150">
        <v>1.8</v>
      </c>
      <c r="Z150">
        <v>2.1</v>
      </c>
      <c r="AA150">
        <v>-1.0305324525257507</v>
      </c>
      <c r="AB150">
        <v>-1.3130437161032744</v>
      </c>
      <c r="AC150">
        <v>-0.11243412412944286</v>
      </c>
      <c r="AD150">
        <v>0.22851251970969616</v>
      </c>
      <c r="AE150">
        <v>0.44380958680330812</v>
      </c>
      <c r="AF150">
        <v>-0.99972665612492173</v>
      </c>
      <c r="AG150">
        <v>-5.1351551824958971E-2</v>
      </c>
      <c r="AH150">
        <v>0.12930467982408067</v>
      </c>
      <c r="AI150">
        <v>-0.15172120645862883</v>
      </c>
    </row>
    <row r="151" spans="1:35" x14ac:dyDescent="0.2">
      <c r="A151">
        <v>13</v>
      </c>
      <c r="B151">
        <v>150</v>
      </c>
      <c r="C151" s="25">
        <v>131.5</v>
      </c>
      <c r="D151" s="25">
        <v>128</v>
      </c>
      <c r="E151" s="25">
        <v>54</v>
      </c>
      <c r="F151">
        <v>-0.38169438456680693</v>
      </c>
      <c r="G151">
        <v>-0.19876497121811376</v>
      </c>
      <c r="H151">
        <v>-0.18292941334869317</v>
      </c>
      <c r="I151" t="s">
        <v>212</v>
      </c>
      <c r="J151" t="s">
        <v>32</v>
      </c>
      <c r="K151" t="s">
        <v>113</v>
      </c>
      <c r="L151" t="s">
        <v>259</v>
      </c>
      <c r="M151" s="26">
        <v>33.299999999999997</v>
      </c>
      <c r="N151" s="27">
        <v>10</v>
      </c>
      <c r="O151">
        <v>23.476666666666667</v>
      </c>
      <c r="P151">
        <v>12.9</v>
      </c>
      <c r="Q151">
        <v>1.2</v>
      </c>
      <c r="R151">
        <v>5.4</v>
      </c>
      <c r="S151">
        <v>1.9</v>
      </c>
      <c r="T151">
        <v>0.3</v>
      </c>
      <c r="U151">
        <v>0.6</v>
      </c>
      <c r="V151">
        <v>0.5053763440860215</v>
      </c>
      <c r="W151">
        <v>9.3000000000000007</v>
      </c>
      <c r="X151">
        <v>0.92</v>
      </c>
      <c r="Y151">
        <v>2.5</v>
      </c>
      <c r="Z151">
        <v>1.5</v>
      </c>
      <c r="AA151">
        <v>-0.41330417046569967</v>
      </c>
      <c r="AB151">
        <v>-0.35129127441053609</v>
      </c>
      <c r="AC151">
        <v>-0.18336214850501864</v>
      </c>
      <c r="AD151">
        <v>-0.64296625885139724</v>
      </c>
      <c r="AE151">
        <v>-1.6155095282523939</v>
      </c>
      <c r="AF151">
        <v>-0.20998291749154768</v>
      </c>
      <c r="AG151">
        <v>0.42850079420864684</v>
      </c>
      <c r="AH151">
        <v>0.74455560600894477</v>
      </c>
      <c r="AI151">
        <v>0.45447515679597794</v>
      </c>
    </row>
    <row r="152" spans="1:35" x14ac:dyDescent="0.2">
      <c r="A152">
        <v>13</v>
      </c>
      <c r="B152">
        <v>151</v>
      </c>
      <c r="C152" s="25">
        <v>0</v>
      </c>
      <c r="D152" s="25">
        <v>232</v>
      </c>
      <c r="E152" s="25">
        <v>32</v>
      </c>
      <c r="F152">
        <v>-0.38637482231656861</v>
      </c>
      <c r="G152">
        <v>-7.1484670920942961E-2</v>
      </c>
      <c r="H152">
        <v>-0.31489015139562565</v>
      </c>
      <c r="I152" t="s">
        <v>183</v>
      </c>
      <c r="J152" t="s">
        <v>32</v>
      </c>
      <c r="K152" t="s">
        <v>64</v>
      </c>
      <c r="L152" t="s">
        <v>45</v>
      </c>
      <c r="M152" s="26">
        <v>22.6</v>
      </c>
      <c r="N152" s="27">
        <v>10</v>
      </c>
      <c r="O152">
        <v>19.32833333333333</v>
      </c>
      <c r="P152">
        <v>12.7</v>
      </c>
      <c r="Q152">
        <v>1.4</v>
      </c>
      <c r="R152">
        <v>6</v>
      </c>
      <c r="S152">
        <v>2</v>
      </c>
      <c r="T152">
        <v>0.6</v>
      </c>
      <c r="U152">
        <v>0.4</v>
      </c>
      <c r="V152">
        <v>0.65384615384615385</v>
      </c>
      <c r="W152">
        <v>7.8</v>
      </c>
      <c r="X152">
        <v>0.7857142857142857</v>
      </c>
      <c r="Y152">
        <v>1.4</v>
      </c>
      <c r="Z152">
        <v>1.9</v>
      </c>
      <c r="AA152">
        <v>-0.44578986952149197</v>
      </c>
      <c r="AB152">
        <v>-0.15894078607198844</v>
      </c>
      <c r="AC152">
        <v>2.9421924621709356E-2</v>
      </c>
      <c r="AD152">
        <v>-0.5970989547166029</v>
      </c>
      <c r="AE152">
        <v>-0.92906982323382659</v>
      </c>
      <c r="AF152">
        <v>-0.52588041294489718</v>
      </c>
      <c r="AG152">
        <v>2.0109174699679198</v>
      </c>
      <c r="AH152">
        <v>-7.7265834348882359E-2</v>
      </c>
      <c r="AI152">
        <v>5.0344247959573582E-2</v>
      </c>
    </row>
    <row r="153" spans="1:35" x14ac:dyDescent="0.2">
      <c r="A153">
        <v>13</v>
      </c>
      <c r="B153">
        <v>152</v>
      </c>
      <c r="C153" s="25">
        <v>139.9</v>
      </c>
      <c r="D153" s="25">
        <v>161</v>
      </c>
      <c r="E153" s="25">
        <v>55</v>
      </c>
      <c r="F153">
        <v>-0.39067174871794863</v>
      </c>
      <c r="G153">
        <v>-0.44932549654581205</v>
      </c>
      <c r="H153">
        <v>5.8653747827863423E-2</v>
      </c>
      <c r="I153" t="s">
        <v>146</v>
      </c>
      <c r="J153" t="s">
        <v>32</v>
      </c>
      <c r="K153" t="s">
        <v>47</v>
      </c>
      <c r="L153" t="s">
        <v>259</v>
      </c>
      <c r="M153" s="26">
        <v>25.3</v>
      </c>
      <c r="N153" s="27">
        <v>10</v>
      </c>
      <c r="O153">
        <v>28.155000000000001</v>
      </c>
      <c r="P153">
        <v>12.7</v>
      </c>
      <c r="Q153">
        <v>2.6</v>
      </c>
      <c r="R153">
        <v>5.3</v>
      </c>
      <c r="S153">
        <v>2</v>
      </c>
      <c r="T153">
        <v>0.4</v>
      </c>
      <c r="U153">
        <v>0.1</v>
      </c>
      <c r="V153">
        <v>0.40869565217391307</v>
      </c>
      <c r="W153">
        <v>11.5</v>
      </c>
      <c r="X153">
        <v>0.77777777777777779</v>
      </c>
      <c r="Y153">
        <v>0.9</v>
      </c>
      <c r="Z153">
        <v>2.2000000000000002</v>
      </c>
      <c r="AA153">
        <v>-0.44578986952149197</v>
      </c>
      <c r="AB153">
        <v>0.99516214395929781</v>
      </c>
      <c r="AC153">
        <v>-0.21882616069280686</v>
      </c>
      <c r="AD153">
        <v>-0.5970989547166029</v>
      </c>
      <c r="AE153">
        <v>-1.3866962932462048</v>
      </c>
      <c r="AF153">
        <v>-0.99972665612492173</v>
      </c>
      <c r="AG153">
        <v>-1.0564732942189385</v>
      </c>
      <c r="AH153">
        <v>-8.172645068290979E-2</v>
      </c>
      <c r="AI153">
        <v>-0.25275393366773002</v>
      </c>
    </row>
    <row r="154" spans="1:35" x14ac:dyDescent="0.2">
      <c r="A154">
        <v>13</v>
      </c>
      <c r="B154">
        <v>153</v>
      </c>
      <c r="C154" s="25">
        <v>138</v>
      </c>
      <c r="D154" s="25">
        <v>149</v>
      </c>
      <c r="E154" s="25">
        <v>71</v>
      </c>
      <c r="F154">
        <v>-0.3927643063867336</v>
      </c>
      <c r="G154">
        <v>-0.14536140064837866</v>
      </c>
      <c r="H154">
        <v>-0.24740290573835494</v>
      </c>
      <c r="I154" t="s">
        <v>143</v>
      </c>
      <c r="J154" t="s">
        <v>32</v>
      </c>
      <c r="K154" t="s">
        <v>62</v>
      </c>
      <c r="L154" t="s">
        <v>259</v>
      </c>
      <c r="M154" s="26">
        <v>22.4</v>
      </c>
      <c r="N154" s="27">
        <v>10</v>
      </c>
      <c r="O154">
        <v>27.05</v>
      </c>
      <c r="P154">
        <v>11.9</v>
      </c>
      <c r="Q154">
        <v>2.1</v>
      </c>
      <c r="R154">
        <v>4.9000000000000004</v>
      </c>
      <c r="S154">
        <v>1.6</v>
      </c>
      <c r="T154">
        <v>0.7</v>
      </c>
      <c r="U154">
        <v>0.6</v>
      </c>
      <c r="V154">
        <v>0.52941176470588236</v>
      </c>
      <c r="W154">
        <v>8.5</v>
      </c>
      <c r="X154">
        <v>0.61538461538461542</v>
      </c>
      <c r="Y154">
        <v>1.3</v>
      </c>
      <c r="Z154">
        <v>1.2</v>
      </c>
      <c r="AA154">
        <v>-0.57573266574466042</v>
      </c>
      <c r="AB154">
        <v>0.51428592311292853</v>
      </c>
      <c r="AC154">
        <v>-0.36068220944395873</v>
      </c>
      <c r="AD154">
        <v>-0.78056817125578037</v>
      </c>
      <c r="AE154">
        <v>-0.70025658822763759</v>
      </c>
      <c r="AF154">
        <v>-0.20998291749154768</v>
      </c>
      <c r="AG154">
        <v>0.68352420044844608</v>
      </c>
      <c r="AH154">
        <v>-0.63641351565647908</v>
      </c>
      <c r="AI154">
        <v>0.75757333842328134</v>
      </c>
    </row>
    <row r="155" spans="1:35" x14ac:dyDescent="0.2">
      <c r="A155">
        <v>13</v>
      </c>
      <c r="B155">
        <v>154</v>
      </c>
      <c r="C155" s="25">
        <v>144.4</v>
      </c>
      <c r="D155" s="25">
        <v>201</v>
      </c>
      <c r="E155" s="25">
        <v>8</v>
      </c>
      <c r="F155">
        <v>-0.40603932015267091</v>
      </c>
      <c r="G155">
        <v>-0.33898249987132628</v>
      </c>
      <c r="H155">
        <v>-6.7056820281344631E-2</v>
      </c>
      <c r="I155" t="s">
        <v>219</v>
      </c>
      <c r="J155" t="s">
        <v>32</v>
      </c>
      <c r="K155" t="s">
        <v>35</v>
      </c>
      <c r="L155" t="s">
        <v>259</v>
      </c>
      <c r="M155" s="26">
        <v>29.4</v>
      </c>
      <c r="N155" s="27">
        <v>10</v>
      </c>
      <c r="O155">
        <v>23.571666666666665</v>
      </c>
      <c r="P155">
        <v>6</v>
      </c>
      <c r="Q155">
        <v>1</v>
      </c>
      <c r="R155">
        <v>8.3000000000000007</v>
      </c>
      <c r="S155">
        <v>0.7</v>
      </c>
      <c r="T155">
        <v>1</v>
      </c>
      <c r="U155">
        <v>0.5</v>
      </c>
      <c r="V155">
        <v>0.36507936507936506</v>
      </c>
      <c r="W155">
        <v>6.3</v>
      </c>
      <c r="X155">
        <v>0.8</v>
      </c>
      <c r="Y155">
        <v>0.5</v>
      </c>
      <c r="Z155">
        <v>1.2</v>
      </c>
      <c r="AA155">
        <v>-1.534060787890529</v>
      </c>
      <c r="AB155">
        <v>-0.54364176274908371</v>
      </c>
      <c r="AC155">
        <v>0.84509420494083409</v>
      </c>
      <c r="AD155">
        <v>-1.1933739084689301</v>
      </c>
      <c r="AE155">
        <v>-1.3816883209070051E-2</v>
      </c>
      <c r="AF155">
        <v>-0.36793166521822246</v>
      </c>
      <c r="AG155">
        <v>-0.96614059619652126</v>
      </c>
      <c r="AH155">
        <v>-3.4544438473695448E-2</v>
      </c>
      <c r="AI155">
        <v>0.75757333842328134</v>
      </c>
    </row>
    <row r="156" spans="1:35" x14ac:dyDescent="0.2">
      <c r="A156">
        <v>13</v>
      </c>
      <c r="B156">
        <v>155</v>
      </c>
      <c r="C156" s="25">
        <v>136.80000000000001</v>
      </c>
      <c r="D156" s="25">
        <v>162</v>
      </c>
      <c r="E156" s="25">
        <v>29</v>
      </c>
      <c r="F156">
        <v>-0.40904262716858747</v>
      </c>
      <c r="G156">
        <v>-0.40564565010950959</v>
      </c>
      <c r="H156">
        <v>-3.3969770590778769E-3</v>
      </c>
      <c r="I156" t="s">
        <v>373</v>
      </c>
      <c r="J156" t="s">
        <v>32</v>
      </c>
      <c r="K156" t="s">
        <v>42</v>
      </c>
      <c r="L156" t="s">
        <v>258</v>
      </c>
      <c r="M156" s="26">
        <v>33.799999999999997</v>
      </c>
      <c r="N156" s="27">
        <v>8</v>
      </c>
      <c r="O156">
        <v>21.40625</v>
      </c>
      <c r="P156">
        <v>7.875</v>
      </c>
      <c r="Q156">
        <v>1.25</v>
      </c>
      <c r="R156">
        <v>3.25</v>
      </c>
      <c r="S156">
        <v>5.5</v>
      </c>
      <c r="T156">
        <v>1</v>
      </c>
      <c r="U156">
        <v>0</v>
      </c>
      <c r="V156">
        <v>0.39344262295081966</v>
      </c>
      <c r="W156">
        <v>7.625</v>
      </c>
      <c r="X156">
        <v>0.7142857142857143</v>
      </c>
      <c r="Y156">
        <v>0.875</v>
      </c>
      <c r="Z156">
        <v>1.875</v>
      </c>
      <c r="AA156">
        <v>-1.2295073592424777</v>
      </c>
      <c r="AB156">
        <v>-0.30320365232589913</v>
      </c>
      <c r="AC156">
        <v>-0.94583841054246121</v>
      </c>
      <c r="AD156">
        <v>1.0082566900012009</v>
      </c>
      <c r="AE156">
        <v>-1.3816883209070051E-2</v>
      </c>
      <c r="AF156">
        <v>-1.1576754038515964</v>
      </c>
      <c r="AG156">
        <v>-0.86311489056732316</v>
      </c>
      <c r="AH156">
        <v>-0.22151337100980864</v>
      </c>
      <c r="AI156">
        <v>7.5602429761848777E-2</v>
      </c>
    </row>
    <row r="157" spans="1:35" x14ac:dyDescent="0.2">
      <c r="A157">
        <v>13</v>
      </c>
      <c r="B157">
        <v>156</v>
      </c>
      <c r="C157" s="25">
        <v>0</v>
      </c>
      <c r="D157" s="25">
        <v>237</v>
      </c>
      <c r="E157" s="25">
        <v>30</v>
      </c>
      <c r="F157">
        <v>-0.40963678899036277</v>
      </c>
      <c r="G157">
        <v>-0.49254176032865626</v>
      </c>
      <c r="H157">
        <v>8.2904971338293498E-2</v>
      </c>
      <c r="I157" t="s">
        <v>151</v>
      </c>
      <c r="J157" t="s">
        <v>32</v>
      </c>
      <c r="K157" t="s">
        <v>152</v>
      </c>
      <c r="L157" t="s">
        <v>258</v>
      </c>
      <c r="M157" s="26">
        <v>23.9</v>
      </c>
      <c r="N157" s="27">
        <v>10</v>
      </c>
      <c r="O157">
        <v>27.135000000000002</v>
      </c>
      <c r="P157">
        <v>11.1</v>
      </c>
      <c r="Q157">
        <v>1.5</v>
      </c>
      <c r="R157">
        <v>3</v>
      </c>
      <c r="S157">
        <v>2.2999999999999998</v>
      </c>
      <c r="T157">
        <v>1</v>
      </c>
      <c r="U157">
        <v>0.5</v>
      </c>
      <c r="V157">
        <v>0.35398230088495575</v>
      </c>
      <c r="W157">
        <v>11.3</v>
      </c>
      <c r="X157">
        <v>0.76190476190476186</v>
      </c>
      <c r="Y157">
        <v>2.1</v>
      </c>
      <c r="Z157">
        <v>1.6</v>
      </c>
      <c r="AA157">
        <v>-0.70567546196782915</v>
      </c>
      <c r="AB157">
        <v>-6.2765541902714522E-2</v>
      </c>
      <c r="AC157">
        <v>-1.0344984410119313</v>
      </c>
      <c r="AD157">
        <v>-0.45949704231221977</v>
      </c>
      <c r="AE157">
        <v>-1.3816883209070051E-2</v>
      </c>
      <c r="AF157">
        <v>-0.36793166521822246</v>
      </c>
      <c r="AG157">
        <v>-1.9188607496122436</v>
      </c>
      <c r="AH157">
        <v>-0.22327248731055196</v>
      </c>
      <c r="AI157">
        <v>0.35344242958687677</v>
      </c>
    </row>
    <row r="158" spans="1:35" x14ac:dyDescent="0.2">
      <c r="A158">
        <v>14</v>
      </c>
      <c r="B158">
        <v>157</v>
      </c>
      <c r="C158" s="25">
        <v>147.30000000000001</v>
      </c>
      <c r="D158" s="25">
        <v>150</v>
      </c>
      <c r="E158" s="25">
        <v>14</v>
      </c>
      <c r="F158">
        <v>-0.42137753547464013</v>
      </c>
      <c r="G158">
        <v>-0.26009594989509394</v>
      </c>
      <c r="H158">
        <v>-0.16128158557954619</v>
      </c>
      <c r="I158" t="s">
        <v>400</v>
      </c>
      <c r="J158" t="s">
        <v>32</v>
      </c>
      <c r="K158" t="s">
        <v>64</v>
      </c>
      <c r="L158" t="s">
        <v>258</v>
      </c>
      <c r="M158" s="26">
        <v>31.4</v>
      </c>
      <c r="N158" s="27">
        <v>10</v>
      </c>
      <c r="O158">
        <v>22.666666666666668</v>
      </c>
      <c r="P158">
        <v>8.1</v>
      </c>
      <c r="Q158">
        <v>0.8</v>
      </c>
      <c r="R158">
        <v>3.7</v>
      </c>
      <c r="S158">
        <v>4.3</v>
      </c>
      <c r="T158">
        <v>0.9</v>
      </c>
      <c r="U158">
        <v>0.5</v>
      </c>
      <c r="V158">
        <v>0.45833333333333331</v>
      </c>
      <c r="W158">
        <v>7.2</v>
      </c>
      <c r="X158">
        <v>0.77777777777777779</v>
      </c>
      <c r="Y158">
        <v>0.9</v>
      </c>
      <c r="Z158">
        <v>1.2</v>
      </c>
      <c r="AA158">
        <v>-1.1929609478047114</v>
      </c>
      <c r="AB158">
        <v>-0.73599225108763133</v>
      </c>
      <c r="AC158">
        <v>-0.78625035569741508</v>
      </c>
      <c r="AD158">
        <v>0.45784904038366814</v>
      </c>
      <c r="AE158">
        <v>-0.24263011821525912</v>
      </c>
      <c r="AF158">
        <v>-0.36793166521822246</v>
      </c>
      <c r="AG158">
        <v>-0.14879413915664602</v>
      </c>
      <c r="AH158">
        <v>-8.172645068290979E-2</v>
      </c>
      <c r="AI158">
        <v>0.75757333842328134</v>
      </c>
    </row>
    <row r="159" spans="1:35" x14ac:dyDescent="0.2">
      <c r="A159">
        <v>14</v>
      </c>
      <c r="B159">
        <v>158</v>
      </c>
      <c r="C159" s="25">
        <v>125.6</v>
      </c>
      <c r="D159" s="25">
        <v>132</v>
      </c>
      <c r="E159" s="25">
        <v>54</v>
      </c>
      <c r="F159">
        <v>-0.42959129980900934</v>
      </c>
      <c r="G159">
        <v>-0.27147506078800876</v>
      </c>
      <c r="H159">
        <v>-0.15811623902100058</v>
      </c>
      <c r="I159" t="s">
        <v>199</v>
      </c>
      <c r="J159" t="s">
        <v>32</v>
      </c>
      <c r="K159" t="s">
        <v>42</v>
      </c>
      <c r="L159" t="s">
        <v>258</v>
      </c>
      <c r="M159" s="26">
        <v>32.4</v>
      </c>
      <c r="N159" s="27">
        <v>10</v>
      </c>
      <c r="O159">
        <v>24.634999999999998</v>
      </c>
      <c r="P159">
        <v>7.4</v>
      </c>
      <c r="Q159">
        <v>1.6</v>
      </c>
      <c r="R159">
        <v>3.9</v>
      </c>
      <c r="S159">
        <v>1.3</v>
      </c>
      <c r="T159">
        <v>1</v>
      </c>
      <c r="U159">
        <v>0.7</v>
      </c>
      <c r="V159">
        <v>0.45</v>
      </c>
      <c r="W159">
        <v>6</v>
      </c>
      <c r="X159">
        <v>0.8</v>
      </c>
      <c r="Y159">
        <v>0.5</v>
      </c>
      <c r="Z159">
        <v>1.2</v>
      </c>
      <c r="AA159">
        <v>-1.3066608944999838</v>
      </c>
      <c r="AB159">
        <v>3.3409702266559399E-2</v>
      </c>
      <c r="AC159">
        <v>-0.71532233132183909</v>
      </c>
      <c r="AD159">
        <v>-0.91817008366016351</v>
      </c>
      <c r="AE159">
        <v>-1.3816883209070051E-2</v>
      </c>
      <c r="AF159">
        <v>-5.2034169764872906E-2</v>
      </c>
      <c r="AG159">
        <v>-0.19370978685229517</v>
      </c>
      <c r="AH159">
        <v>-3.4544438473695448E-2</v>
      </c>
      <c r="AI159">
        <v>0.75757333842328134</v>
      </c>
    </row>
    <row r="160" spans="1:35" x14ac:dyDescent="0.2">
      <c r="A160">
        <v>14</v>
      </c>
      <c r="B160">
        <v>159</v>
      </c>
      <c r="C160" s="25">
        <v>85</v>
      </c>
      <c r="D160" s="25">
        <v>86</v>
      </c>
      <c r="E160" s="25">
        <v>69</v>
      </c>
      <c r="F160">
        <v>-0.43213392815535928</v>
      </c>
      <c r="G160">
        <v>-0.6316723366201269</v>
      </c>
      <c r="H160">
        <v>0.19953840846476761</v>
      </c>
      <c r="I160" t="s">
        <v>202</v>
      </c>
      <c r="J160" t="s">
        <v>1675</v>
      </c>
      <c r="K160" t="s">
        <v>47</v>
      </c>
      <c r="L160" t="s">
        <v>258</v>
      </c>
      <c r="M160" s="26">
        <v>25.3</v>
      </c>
      <c r="N160" s="27">
        <v>9</v>
      </c>
      <c r="O160">
        <v>31.550000000000004</v>
      </c>
      <c r="P160">
        <v>16.777777777777779</v>
      </c>
      <c r="Q160">
        <v>1.4444444444444444</v>
      </c>
      <c r="R160">
        <v>5</v>
      </c>
      <c r="S160">
        <v>4</v>
      </c>
      <c r="T160">
        <v>0.66666666666666663</v>
      </c>
      <c r="U160">
        <v>0.1111111111111111</v>
      </c>
      <c r="V160">
        <v>0.42142857142857143</v>
      </c>
      <c r="W160">
        <v>15.555555555555555</v>
      </c>
      <c r="X160">
        <v>0.64516129032258063</v>
      </c>
      <c r="Y160">
        <v>3.4444444444444446</v>
      </c>
      <c r="Z160">
        <v>3.4444444444444446</v>
      </c>
      <c r="AA160">
        <v>0.21655743900493715</v>
      </c>
      <c r="AB160">
        <v>-0.11619623310786667</v>
      </c>
      <c r="AC160">
        <v>-0.32521819725617085</v>
      </c>
      <c r="AD160">
        <v>0.32024712797928501</v>
      </c>
      <c r="AE160">
        <v>-0.77652766656303396</v>
      </c>
      <c r="AF160">
        <v>-0.98217679526640234</v>
      </c>
      <c r="AG160">
        <v>-1.1500634380015273</v>
      </c>
      <c r="AH160">
        <v>-1.3616231718782634</v>
      </c>
      <c r="AI160">
        <v>-1.5100500944920994</v>
      </c>
    </row>
    <row r="161" spans="1:35" x14ac:dyDescent="0.2">
      <c r="A161">
        <v>14</v>
      </c>
      <c r="B161">
        <v>160</v>
      </c>
      <c r="C161" s="25">
        <v>144.5</v>
      </c>
      <c r="D161" s="25">
        <v>133</v>
      </c>
      <c r="E161" s="25">
        <v>26</v>
      </c>
      <c r="F161">
        <v>-0.44157485358407905</v>
      </c>
      <c r="G161">
        <v>-0.49407113312195006</v>
      </c>
      <c r="H161">
        <v>5.2496279537871005E-2</v>
      </c>
      <c r="I161" t="s">
        <v>213</v>
      </c>
      <c r="J161" t="s">
        <v>32</v>
      </c>
      <c r="K161" t="s">
        <v>37</v>
      </c>
      <c r="L161" t="s">
        <v>258</v>
      </c>
      <c r="M161" s="26">
        <v>30.4</v>
      </c>
      <c r="N161" s="27">
        <v>10</v>
      </c>
      <c r="O161">
        <v>22.926666666666669</v>
      </c>
      <c r="P161">
        <v>7.6</v>
      </c>
      <c r="Q161">
        <v>1.2</v>
      </c>
      <c r="R161">
        <v>4.4000000000000004</v>
      </c>
      <c r="S161">
        <v>2.2999999999999998</v>
      </c>
      <c r="T161">
        <v>0.7</v>
      </c>
      <c r="U161">
        <v>0.7</v>
      </c>
      <c r="V161">
        <v>0.29870129870129869</v>
      </c>
      <c r="W161">
        <v>7.7</v>
      </c>
      <c r="X161">
        <v>0.8571428571428571</v>
      </c>
      <c r="Y161">
        <v>2.1</v>
      </c>
      <c r="Z161">
        <v>1.4</v>
      </c>
      <c r="AA161">
        <v>-1.2741751954441918</v>
      </c>
      <c r="AB161">
        <v>-0.35129127441053609</v>
      </c>
      <c r="AC161">
        <v>-0.53800227038289883</v>
      </c>
      <c r="AD161">
        <v>-0.45949704231221977</v>
      </c>
      <c r="AE161">
        <v>-0.70025658822763759</v>
      </c>
      <c r="AF161">
        <v>-5.2034169764872906E-2</v>
      </c>
      <c r="AG161">
        <v>-1.9111241070140759</v>
      </c>
      <c r="AH161">
        <v>0.28423256545380354</v>
      </c>
      <c r="AI161">
        <v>0.55550788400507911</v>
      </c>
    </row>
    <row r="162" spans="1:35" x14ac:dyDescent="0.2">
      <c r="A162">
        <v>14</v>
      </c>
      <c r="B162">
        <v>161</v>
      </c>
      <c r="C162" s="25">
        <v>46.4</v>
      </c>
      <c r="D162" s="25">
        <v>38</v>
      </c>
      <c r="E162" s="25">
        <v>79</v>
      </c>
      <c r="F162">
        <v>-0.44362760445570182</v>
      </c>
      <c r="G162">
        <v>-0.29677069721843519</v>
      </c>
      <c r="H162">
        <v>-0.14685690723726663</v>
      </c>
      <c r="I162" t="s">
        <v>210</v>
      </c>
      <c r="J162" t="s">
        <v>1676</v>
      </c>
      <c r="K162" t="s">
        <v>88</v>
      </c>
      <c r="L162" t="s">
        <v>259</v>
      </c>
      <c r="M162" s="26">
        <v>26.5</v>
      </c>
      <c r="N162" s="27">
        <v>9</v>
      </c>
      <c r="O162">
        <v>25.085185185185185</v>
      </c>
      <c r="P162">
        <v>11.222222222222221</v>
      </c>
      <c r="Q162">
        <v>1.7777777777777777</v>
      </c>
      <c r="R162">
        <v>3.4444444444444446</v>
      </c>
      <c r="S162">
        <v>1.5555555555555556</v>
      </c>
      <c r="T162">
        <v>1</v>
      </c>
      <c r="U162">
        <v>0.33333333333333331</v>
      </c>
      <c r="V162">
        <v>0.41666666666666669</v>
      </c>
      <c r="W162">
        <v>9.3333333333333339</v>
      </c>
      <c r="X162">
        <v>0.75</v>
      </c>
      <c r="Y162">
        <v>2.2222222222222223</v>
      </c>
      <c r="Z162">
        <v>0.77777777777777779</v>
      </c>
      <c r="AA162">
        <v>-0.6858230903226229</v>
      </c>
      <c r="AB162">
        <v>0.20438791412304605</v>
      </c>
      <c r="AC162">
        <v>-0.87688060906620668</v>
      </c>
      <c r="AD162">
        <v>-0.80095363976013345</v>
      </c>
      <c r="AE162">
        <v>-1.3816883209070051E-2</v>
      </c>
      <c r="AF162">
        <v>-0.63117957809601377</v>
      </c>
      <c r="AG162">
        <v>-0.74969900819326851</v>
      </c>
      <c r="AH162">
        <v>-0.30112734485891157</v>
      </c>
      <c r="AI162">
        <v>1.1841559644172637</v>
      </c>
    </row>
    <row r="163" spans="1:35" x14ac:dyDescent="0.2">
      <c r="A163">
        <v>14</v>
      </c>
      <c r="B163">
        <v>162</v>
      </c>
      <c r="C163" s="25">
        <v>141.1</v>
      </c>
      <c r="D163" s="25">
        <v>213</v>
      </c>
      <c r="E163" s="25">
        <v>34</v>
      </c>
      <c r="F163">
        <v>-0.44938463014695007</v>
      </c>
      <c r="G163">
        <v>-0.35645899811412662</v>
      </c>
      <c r="H163">
        <v>-9.2925632032823446E-2</v>
      </c>
      <c r="I163" t="s">
        <v>180</v>
      </c>
      <c r="J163" t="s">
        <v>32</v>
      </c>
      <c r="K163" t="s">
        <v>66</v>
      </c>
      <c r="L163" t="s">
        <v>258</v>
      </c>
      <c r="M163" s="26">
        <v>27.5</v>
      </c>
      <c r="N163" s="27">
        <v>10</v>
      </c>
      <c r="O163">
        <v>22.386666666666667</v>
      </c>
      <c r="P163">
        <v>14.6</v>
      </c>
      <c r="Q163">
        <v>1.9</v>
      </c>
      <c r="R163">
        <v>2.7</v>
      </c>
      <c r="S163">
        <v>2.4</v>
      </c>
      <c r="T163">
        <v>0.4</v>
      </c>
      <c r="U163">
        <v>0.2</v>
      </c>
      <c r="V163">
        <v>0.42727272727272725</v>
      </c>
      <c r="W163">
        <v>11</v>
      </c>
      <c r="X163">
        <v>0.84615384615384615</v>
      </c>
      <c r="Y163">
        <v>3.9</v>
      </c>
      <c r="Z163">
        <v>1.3</v>
      </c>
      <c r="AA163">
        <v>-0.13717572849146648</v>
      </c>
      <c r="AB163">
        <v>0.32193543477438075</v>
      </c>
      <c r="AC163">
        <v>-1.1408904775752953</v>
      </c>
      <c r="AD163">
        <v>-0.41362973817742532</v>
      </c>
      <c r="AE163">
        <v>-1.3866962932462048</v>
      </c>
      <c r="AF163">
        <v>-0.84177790839824673</v>
      </c>
      <c r="AG163">
        <v>-0.71897918321266896</v>
      </c>
      <c r="AH163">
        <v>0.45254230008560703</v>
      </c>
      <c r="AI163">
        <v>0.65654061121418017</v>
      </c>
    </row>
    <row r="164" spans="1:35" x14ac:dyDescent="0.2">
      <c r="A164">
        <v>14</v>
      </c>
      <c r="B164">
        <v>163</v>
      </c>
      <c r="C164" s="25">
        <v>133.30000000000001</v>
      </c>
      <c r="D164" s="25">
        <v>560</v>
      </c>
      <c r="E164" s="25">
        <v>49</v>
      </c>
      <c r="F164">
        <v>-0.45265854485129625</v>
      </c>
      <c r="G164">
        <v>-0.18291213957997501</v>
      </c>
      <c r="H164">
        <v>-0.26974640527132121</v>
      </c>
      <c r="I164" t="s">
        <v>147</v>
      </c>
      <c r="J164" t="s">
        <v>32</v>
      </c>
      <c r="K164" t="s">
        <v>96</v>
      </c>
      <c r="L164" t="s">
        <v>259</v>
      </c>
      <c r="M164" s="26">
        <v>21.3</v>
      </c>
      <c r="N164" s="27">
        <v>10</v>
      </c>
      <c r="O164">
        <v>24.366666666666667</v>
      </c>
      <c r="P164">
        <v>9.5</v>
      </c>
      <c r="Q164">
        <v>1.1000000000000001</v>
      </c>
      <c r="R164">
        <v>4</v>
      </c>
      <c r="S164">
        <v>1.3</v>
      </c>
      <c r="T164">
        <v>1.1000000000000001</v>
      </c>
      <c r="U164">
        <v>0.9</v>
      </c>
      <c r="V164">
        <v>0.48717948717948717</v>
      </c>
      <c r="W164">
        <v>7.8</v>
      </c>
      <c r="X164">
        <v>0.61538461538461542</v>
      </c>
      <c r="Y164">
        <v>1.3</v>
      </c>
      <c r="Z164">
        <v>0.6</v>
      </c>
      <c r="AA164">
        <v>-0.96556105441416629</v>
      </c>
      <c r="AB164">
        <v>-0.44746651857980979</v>
      </c>
      <c r="AC164">
        <v>-0.67985831913405104</v>
      </c>
      <c r="AD164">
        <v>-0.91817008366016351</v>
      </c>
      <c r="AE164">
        <v>0.21499635179711929</v>
      </c>
      <c r="AF164">
        <v>0.26386332568847681</v>
      </c>
      <c r="AG164">
        <v>0.15863085606141086</v>
      </c>
      <c r="AH164">
        <v>-0.63641351565647908</v>
      </c>
      <c r="AI164">
        <v>1.363769701677888</v>
      </c>
    </row>
    <row r="165" spans="1:35" x14ac:dyDescent="0.2">
      <c r="A165">
        <v>14</v>
      </c>
      <c r="B165">
        <v>164</v>
      </c>
      <c r="C165" s="25">
        <v>0</v>
      </c>
      <c r="D165" s="25">
        <v>336</v>
      </c>
      <c r="E165" s="25">
        <v>1</v>
      </c>
      <c r="F165">
        <v>-0.4571471709293356</v>
      </c>
      <c r="G165">
        <v>-0.22429084070950311</v>
      </c>
      <c r="H165">
        <v>-0.23285633021983249</v>
      </c>
      <c r="I165" t="s">
        <v>235</v>
      </c>
      <c r="J165" t="s">
        <v>32</v>
      </c>
      <c r="K165" t="s">
        <v>39</v>
      </c>
      <c r="L165" t="s">
        <v>258</v>
      </c>
      <c r="M165" s="26">
        <v>35.4</v>
      </c>
      <c r="N165" s="27">
        <v>3</v>
      </c>
      <c r="O165">
        <v>14.700000000000001</v>
      </c>
      <c r="P165">
        <v>11.666666666666666</v>
      </c>
      <c r="Q165">
        <v>2.3333333333333335</v>
      </c>
      <c r="R165">
        <v>1.3333333333333333</v>
      </c>
      <c r="S165">
        <v>2</v>
      </c>
      <c r="T165">
        <v>0.66666666666666663</v>
      </c>
      <c r="U165">
        <v>0.33333333333333331</v>
      </c>
      <c r="V165">
        <v>0.52</v>
      </c>
      <c r="W165">
        <v>8.3333333333333339</v>
      </c>
      <c r="X165">
        <v>1</v>
      </c>
      <c r="Y165">
        <v>0.66666666666666663</v>
      </c>
      <c r="Z165">
        <v>1.3333333333333333</v>
      </c>
      <c r="AA165">
        <v>-0.61363264797641814</v>
      </c>
      <c r="AB165">
        <v>0.73869482617456761</v>
      </c>
      <c r="AC165">
        <v>-1.6255653108083985</v>
      </c>
      <c r="AD165">
        <v>-0.5970989547166029</v>
      </c>
      <c r="AE165">
        <v>-0.77652766656303396</v>
      </c>
      <c r="AF165">
        <v>-0.63117957809601377</v>
      </c>
      <c r="AG165">
        <v>0.55854959464200804</v>
      </c>
      <c r="AH165">
        <v>0.30527913548055047</v>
      </c>
      <c r="AI165">
        <v>0.62286303547781319</v>
      </c>
    </row>
    <row r="166" spans="1:35" x14ac:dyDescent="0.2">
      <c r="A166">
        <v>14</v>
      </c>
      <c r="B166">
        <v>165</v>
      </c>
      <c r="C166" s="25">
        <v>88.2</v>
      </c>
      <c r="D166" s="25">
        <v>87</v>
      </c>
      <c r="E166" s="25">
        <v>85</v>
      </c>
      <c r="F166">
        <v>-0.45859315661183686</v>
      </c>
      <c r="G166">
        <v>4.1708834180048768E-2</v>
      </c>
      <c r="H166">
        <v>-0.50030199079188564</v>
      </c>
      <c r="I166" t="s">
        <v>366</v>
      </c>
      <c r="J166" t="s">
        <v>32</v>
      </c>
      <c r="K166" t="s">
        <v>47</v>
      </c>
      <c r="L166" t="s">
        <v>45</v>
      </c>
      <c r="M166" s="26">
        <v>21.6</v>
      </c>
      <c r="N166" s="27">
        <v>10</v>
      </c>
      <c r="O166">
        <v>25.37833333333333</v>
      </c>
      <c r="P166">
        <v>13.7</v>
      </c>
      <c r="Q166">
        <v>0</v>
      </c>
      <c r="R166">
        <v>10.9</v>
      </c>
      <c r="S166">
        <v>1.2</v>
      </c>
      <c r="T166">
        <v>0.8</v>
      </c>
      <c r="U166">
        <v>1</v>
      </c>
      <c r="V166">
        <v>0.73239436619718312</v>
      </c>
      <c r="W166">
        <v>7.1</v>
      </c>
      <c r="X166">
        <v>0.63461538461538458</v>
      </c>
      <c r="Y166">
        <v>5.2</v>
      </c>
      <c r="Z166">
        <v>1</v>
      </c>
      <c r="AA166">
        <v>-0.28336137424253122</v>
      </c>
      <c r="AB166">
        <v>-1.505394204441822</v>
      </c>
      <c r="AC166">
        <v>1.7671585218233226</v>
      </c>
      <c r="AD166">
        <v>-0.96403738779495807</v>
      </c>
      <c r="AE166">
        <v>-0.4714433532214482</v>
      </c>
      <c r="AF166">
        <v>0.42181207341515159</v>
      </c>
      <c r="AG166">
        <v>2.6258928110618132</v>
      </c>
      <c r="AH166">
        <v>-2.1748863718205724</v>
      </c>
      <c r="AI166">
        <v>0.95963879284148357</v>
      </c>
    </row>
    <row r="167" spans="1:35" x14ac:dyDescent="0.2">
      <c r="A167">
        <v>14</v>
      </c>
      <c r="B167">
        <v>166</v>
      </c>
      <c r="C167" s="25">
        <v>0</v>
      </c>
      <c r="D167" s="25">
        <v>584</v>
      </c>
      <c r="E167" s="25">
        <v>3</v>
      </c>
      <c r="F167">
        <v>-0.4625854375887411</v>
      </c>
      <c r="G167">
        <v>-0.17558542764375798</v>
      </c>
      <c r="H167">
        <v>-0.28700000994498309</v>
      </c>
      <c r="I167" t="s">
        <v>450</v>
      </c>
      <c r="J167" t="s">
        <v>32</v>
      </c>
      <c r="K167" t="s">
        <v>62</v>
      </c>
      <c r="L167" t="s">
        <v>258</v>
      </c>
      <c r="M167" s="26">
        <v>22.5</v>
      </c>
      <c r="N167" s="27">
        <v>10</v>
      </c>
      <c r="O167">
        <v>20.995000000000001</v>
      </c>
      <c r="P167">
        <v>10.199999999999999</v>
      </c>
      <c r="Q167">
        <v>1.9</v>
      </c>
      <c r="R167">
        <v>3.6</v>
      </c>
      <c r="S167">
        <v>3</v>
      </c>
      <c r="T167">
        <v>0.4</v>
      </c>
      <c r="U167">
        <v>0.3</v>
      </c>
      <c r="V167">
        <v>0.52054794520547942</v>
      </c>
      <c r="W167">
        <v>7.3</v>
      </c>
      <c r="X167">
        <v>1</v>
      </c>
      <c r="Y167">
        <v>0.7</v>
      </c>
      <c r="Z167">
        <v>0.8</v>
      </c>
      <c r="AA167">
        <v>-0.8518611077188939</v>
      </c>
      <c r="AB167">
        <v>0.32193543477438075</v>
      </c>
      <c r="AC167">
        <v>-0.82171436788520313</v>
      </c>
      <c r="AD167">
        <v>-0.13842591336865892</v>
      </c>
      <c r="AE167">
        <v>-1.3866962932462048</v>
      </c>
      <c r="AF167">
        <v>-0.68382916067157207</v>
      </c>
      <c r="AG167">
        <v>0.49612496706768022</v>
      </c>
      <c r="AH167">
        <v>0.32249334499496413</v>
      </c>
      <c r="AI167">
        <v>1.1617042472596857</v>
      </c>
    </row>
    <row r="168" spans="1:35" x14ac:dyDescent="0.2">
      <c r="A168">
        <v>14</v>
      </c>
      <c r="B168">
        <v>167</v>
      </c>
      <c r="C168" s="25">
        <v>0</v>
      </c>
      <c r="D168" s="25">
        <v>206</v>
      </c>
      <c r="E168" s="25">
        <v>4</v>
      </c>
      <c r="F168">
        <v>-0.47142069893290189</v>
      </c>
      <c r="G168">
        <v>-0.34440260174342613</v>
      </c>
      <c r="H168">
        <v>-0.12701809718947576</v>
      </c>
      <c r="I168" t="s">
        <v>233</v>
      </c>
      <c r="J168" t="s">
        <v>32</v>
      </c>
      <c r="K168" t="s">
        <v>44</v>
      </c>
      <c r="L168" t="s">
        <v>258</v>
      </c>
      <c r="M168" s="26">
        <v>21.2</v>
      </c>
      <c r="N168" s="27">
        <v>10</v>
      </c>
      <c r="O168">
        <v>25.758333333333333</v>
      </c>
      <c r="P168">
        <v>9.1</v>
      </c>
      <c r="Q168">
        <v>0.8</v>
      </c>
      <c r="R168">
        <v>5.5</v>
      </c>
      <c r="S168">
        <v>1.8</v>
      </c>
      <c r="T168">
        <v>0.8</v>
      </c>
      <c r="U168">
        <v>0.5</v>
      </c>
      <c r="V168">
        <v>0.42424242424242425</v>
      </c>
      <c r="W168">
        <v>6.6</v>
      </c>
      <c r="X168">
        <v>0.81818181818181823</v>
      </c>
      <c r="Y168">
        <v>3.3</v>
      </c>
      <c r="Z168">
        <v>1.3</v>
      </c>
      <c r="AA168">
        <v>-1.0305324525257507</v>
      </c>
      <c r="AB168">
        <v>-0.73599225108763133</v>
      </c>
      <c r="AC168">
        <v>-0.14789813631723076</v>
      </c>
      <c r="AD168">
        <v>-0.68883356298619158</v>
      </c>
      <c r="AE168">
        <v>-0.4714433532214482</v>
      </c>
      <c r="AF168">
        <v>-0.36793166521822246</v>
      </c>
      <c r="AG168">
        <v>-0.45621913437470246</v>
      </c>
      <c r="AH168">
        <v>0.14268652882616203</v>
      </c>
      <c r="AI168">
        <v>0.65654061121418017</v>
      </c>
    </row>
    <row r="169" spans="1:35" x14ac:dyDescent="0.2">
      <c r="A169">
        <v>14</v>
      </c>
      <c r="B169">
        <v>168</v>
      </c>
      <c r="C169" s="25">
        <v>0</v>
      </c>
      <c r="D169" s="25">
        <v>407</v>
      </c>
      <c r="E169" s="25">
        <v>3</v>
      </c>
      <c r="F169">
        <v>-0.47229112014616953</v>
      </c>
      <c r="G169">
        <v>-0.3087630357946558</v>
      </c>
      <c r="H169">
        <v>-0.16352808435151373</v>
      </c>
      <c r="I169" t="s">
        <v>419</v>
      </c>
      <c r="J169" t="s">
        <v>32</v>
      </c>
      <c r="K169" t="s">
        <v>49</v>
      </c>
      <c r="L169" t="s">
        <v>258</v>
      </c>
      <c r="M169" s="26">
        <v>30.4</v>
      </c>
      <c r="N169" s="27">
        <v>10</v>
      </c>
      <c r="O169">
        <v>21.668333333333333</v>
      </c>
      <c r="P169">
        <v>9.8000000000000007</v>
      </c>
      <c r="Q169">
        <v>0.7</v>
      </c>
      <c r="R169">
        <v>2</v>
      </c>
      <c r="S169">
        <v>3.5</v>
      </c>
      <c r="T169">
        <v>0.8</v>
      </c>
      <c r="U169">
        <v>0.2</v>
      </c>
      <c r="V169">
        <v>0.49206349206349204</v>
      </c>
      <c r="W169">
        <v>6.3</v>
      </c>
      <c r="X169">
        <v>0.93548387096774188</v>
      </c>
      <c r="Y169">
        <v>3.1</v>
      </c>
      <c r="Z169">
        <v>1.6</v>
      </c>
      <c r="AA169">
        <v>-0.91683250583047793</v>
      </c>
      <c r="AB169">
        <v>-0.83216749525690525</v>
      </c>
      <c r="AC169">
        <v>-1.3891385628898116</v>
      </c>
      <c r="AD169">
        <v>9.0910607305313057E-2</v>
      </c>
      <c r="AE169">
        <v>-0.4714433532214482</v>
      </c>
      <c r="AF169">
        <v>-0.84177790839824673</v>
      </c>
      <c r="AG169">
        <v>0.17372808928440744</v>
      </c>
      <c r="AH169">
        <v>1.0544113772683903</v>
      </c>
      <c r="AI169">
        <v>0.35344242958687677</v>
      </c>
    </row>
    <row r="170" spans="1:35" x14ac:dyDescent="0.2">
      <c r="A170">
        <v>15</v>
      </c>
      <c r="B170">
        <v>169</v>
      </c>
      <c r="C170" s="25">
        <v>144.19999999999999</v>
      </c>
      <c r="D170" s="25">
        <v>143</v>
      </c>
      <c r="E170" s="25">
        <v>20</v>
      </c>
      <c r="F170">
        <v>-0.4741364505336782</v>
      </c>
      <c r="G170">
        <v>-0.61487630962521256</v>
      </c>
      <c r="H170">
        <v>0.14073985909153436</v>
      </c>
      <c r="I170" t="s">
        <v>241</v>
      </c>
      <c r="J170" t="s">
        <v>32</v>
      </c>
      <c r="K170" t="s">
        <v>66</v>
      </c>
      <c r="L170" t="s">
        <v>258</v>
      </c>
      <c r="M170" s="26">
        <v>19.8</v>
      </c>
      <c r="N170" s="27">
        <v>10</v>
      </c>
      <c r="O170">
        <v>27.931666666666665</v>
      </c>
      <c r="P170">
        <v>11.9</v>
      </c>
      <c r="Q170">
        <v>1.9</v>
      </c>
      <c r="R170">
        <v>1.6</v>
      </c>
      <c r="S170">
        <v>2.4</v>
      </c>
      <c r="T170">
        <v>0.9</v>
      </c>
      <c r="U170">
        <v>0</v>
      </c>
      <c r="V170">
        <v>0.39814814814814814</v>
      </c>
      <c r="W170">
        <v>10.8</v>
      </c>
      <c r="X170">
        <v>0.875</v>
      </c>
      <c r="Y170">
        <v>1.6</v>
      </c>
      <c r="Z170">
        <v>3</v>
      </c>
      <c r="AA170">
        <v>-0.57573266574466042</v>
      </c>
      <c r="AB170">
        <v>0.32193543477438075</v>
      </c>
      <c r="AC170">
        <v>-1.5309946116409634</v>
      </c>
      <c r="AD170">
        <v>-0.41362973817742532</v>
      </c>
      <c r="AE170">
        <v>-0.24263011821525912</v>
      </c>
      <c r="AF170">
        <v>-1.1576754038515964</v>
      </c>
      <c r="AG170">
        <v>-1.153915881550627</v>
      </c>
      <c r="AH170">
        <v>0.27977194911977649</v>
      </c>
      <c r="AI170">
        <v>-1.0610157513405387</v>
      </c>
    </row>
    <row r="171" spans="1:35" x14ac:dyDescent="0.2">
      <c r="A171">
        <v>15</v>
      </c>
      <c r="B171">
        <v>170</v>
      </c>
      <c r="C171" s="25">
        <v>141</v>
      </c>
      <c r="D171" s="25">
        <v>171</v>
      </c>
      <c r="E171" s="25">
        <v>14</v>
      </c>
      <c r="F171">
        <v>-0.47770108437721392</v>
      </c>
      <c r="G171">
        <v>-0.26601883234977319</v>
      </c>
      <c r="H171">
        <v>-0.21168225202744073</v>
      </c>
      <c r="I171" t="s">
        <v>237</v>
      </c>
      <c r="J171" t="s">
        <v>32</v>
      </c>
      <c r="K171" t="s">
        <v>55</v>
      </c>
      <c r="L171" t="s">
        <v>259</v>
      </c>
      <c r="M171" s="26">
        <v>30.2</v>
      </c>
      <c r="N171" s="27">
        <v>10</v>
      </c>
      <c r="O171">
        <v>20.51166666666667</v>
      </c>
      <c r="P171">
        <v>10.7</v>
      </c>
      <c r="Q171">
        <v>1.9</v>
      </c>
      <c r="R171">
        <v>3.8</v>
      </c>
      <c r="S171">
        <v>1.7</v>
      </c>
      <c r="T171">
        <v>0.7</v>
      </c>
      <c r="U171">
        <v>0.3</v>
      </c>
      <c r="V171">
        <v>0.48101265822784811</v>
      </c>
      <c r="W171">
        <v>7.9</v>
      </c>
      <c r="X171">
        <v>0.8</v>
      </c>
      <c r="Y171">
        <v>1.5</v>
      </c>
      <c r="Z171">
        <v>1.1000000000000001</v>
      </c>
      <c r="AA171">
        <v>-0.77064686007941352</v>
      </c>
      <c r="AB171">
        <v>0.32193543477438075</v>
      </c>
      <c r="AC171">
        <v>-0.75078634350962714</v>
      </c>
      <c r="AD171">
        <v>-0.73470086712098603</v>
      </c>
      <c r="AE171">
        <v>-0.70025658822763759</v>
      </c>
      <c r="AF171">
        <v>-0.68382916067157207</v>
      </c>
      <c r="AG171">
        <v>9.1132033860156572E-2</v>
      </c>
      <c r="AH171">
        <v>-2.5623205805642025E-2</v>
      </c>
      <c r="AI171">
        <v>0.85860606563238229</v>
      </c>
    </row>
    <row r="172" spans="1:35" x14ac:dyDescent="0.2">
      <c r="A172">
        <v>15</v>
      </c>
      <c r="B172">
        <v>171</v>
      </c>
      <c r="C172" s="25">
        <v>0</v>
      </c>
      <c r="D172" s="25">
        <v>277</v>
      </c>
      <c r="E172" s="25">
        <v>5</v>
      </c>
      <c r="F172">
        <v>-0.4786136418646697</v>
      </c>
      <c r="G172">
        <v>-0.28268985168268473</v>
      </c>
      <c r="H172">
        <v>-0.19592379018198497</v>
      </c>
      <c r="I172" t="s">
        <v>365</v>
      </c>
      <c r="J172" t="s">
        <v>32</v>
      </c>
      <c r="K172" t="s">
        <v>75</v>
      </c>
      <c r="L172" t="s">
        <v>258</v>
      </c>
      <c r="M172" s="26">
        <v>30.6</v>
      </c>
      <c r="N172" s="27">
        <v>10</v>
      </c>
      <c r="O172">
        <v>26.396666666666665</v>
      </c>
      <c r="P172">
        <v>9.1</v>
      </c>
      <c r="Q172">
        <v>1.6</v>
      </c>
      <c r="R172">
        <v>3.8</v>
      </c>
      <c r="S172">
        <v>2</v>
      </c>
      <c r="T172">
        <v>0.6</v>
      </c>
      <c r="U172">
        <v>0.6</v>
      </c>
      <c r="V172">
        <v>0.40579710144927539</v>
      </c>
      <c r="W172">
        <v>6.9</v>
      </c>
      <c r="X172">
        <v>0.82608695652173914</v>
      </c>
      <c r="Y172">
        <v>2.2999999999999998</v>
      </c>
      <c r="Z172">
        <v>0.5</v>
      </c>
      <c r="AA172">
        <v>-1.0305324525257507</v>
      </c>
      <c r="AB172">
        <v>3.3409702266559399E-2</v>
      </c>
      <c r="AC172">
        <v>-0.75078634350962714</v>
      </c>
      <c r="AD172">
        <v>-0.5970989547166029</v>
      </c>
      <c r="AE172">
        <v>-0.92906982323382659</v>
      </c>
      <c r="AF172">
        <v>-0.20998291749154768</v>
      </c>
      <c r="AG172">
        <v>-0.6587156009784646</v>
      </c>
      <c r="AH172">
        <v>0.13376529615810792</v>
      </c>
      <c r="AI172">
        <v>1.4648024288869892</v>
      </c>
    </row>
    <row r="173" spans="1:35" x14ac:dyDescent="0.2">
      <c r="A173">
        <v>15</v>
      </c>
      <c r="B173">
        <v>172</v>
      </c>
      <c r="C173" s="25">
        <v>0</v>
      </c>
      <c r="D173" s="25">
        <v>210</v>
      </c>
      <c r="E173" s="25">
        <v>4</v>
      </c>
      <c r="F173">
        <v>-0.4891696883435947</v>
      </c>
      <c r="G173">
        <v>-0.35855838547305996</v>
      </c>
      <c r="H173">
        <v>-0.13061130287053474</v>
      </c>
      <c r="I173" t="s">
        <v>262</v>
      </c>
      <c r="J173" t="s">
        <v>32</v>
      </c>
      <c r="K173" t="s">
        <v>55</v>
      </c>
      <c r="L173" t="s">
        <v>258</v>
      </c>
      <c r="M173" s="26">
        <v>23.3</v>
      </c>
      <c r="N173" s="27">
        <v>10</v>
      </c>
      <c r="O173">
        <v>28.183333333333337</v>
      </c>
      <c r="P173">
        <v>7.6</v>
      </c>
      <c r="Q173">
        <v>0.6</v>
      </c>
      <c r="R173">
        <v>3.8</v>
      </c>
      <c r="S173">
        <v>4.7</v>
      </c>
      <c r="T173">
        <v>1.2</v>
      </c>
      <c r="U173">
        <v>0.6</v>
      </c>
      <c r="V173">
        <v>0.45714285714285713</v>
      </c>
      <c r="W173">
        <v>7</v>
      </c>
      <c r="X173">
        <v>0.42857142857142855</v>
      </c>
      <c r="Y173">
        <v>1.4</v>
      </c>
      <c r="Z173">
        <v>1.6</v>
      </c>
      <c r="AA173">
        <v>-1.2741751954441918</v>
      </c>
      <c r="AB173">
        <v>-0.92834273942617906</v>
      </c>
      <c r="AC173">
        <v>-0.75078634350962714</v>
      </c>
      <c r="AD173">
        <v>0.64131825692284583</v>
      </c>
      <c r="AE173">
        <v>0.44380958680330812</v>
      </c>
      <c r="AF173">
        <v>-0.20998291749154768</v>
      </c>
      <c r="AG173">
        <v>-0.15628008043925365</v>
      </c>
      <c r="AH173">
        <v>-1.3460284662597712</v>
      </c>
      <c r="AI173">
        <v>0.35344242958687677</v>
      </c>
    </row>
    <row r="174" spans="1:35" x14ac:dyDescent="0.2">
      <c r="A174">
        <v>15</v>
      </c>
      <c r="B174">
        <v>173</v>
      </c>
      <c r="C174" s="25">
        <v>0</v>
      </c>
      <c r="D174" s="25">
        <v>313</v>
      </c>
      <c r="E174" s="25">
        <v>1</v>
      </c>
      <c r="F174">
        <v>-0.49153040630897432</v>
      </c>
      <c r="G174">
        <v>-0.31419246466257883</v>
      </c>
      <c r="H174">
        <v>-0.17733794164639549</v>
      </c>
      <c r="I174" t="s">
        <v>224</v>
      </c>
      <c r="J174" t="s">
        <v>1680</v>
      </c>
      <c r="K174" t="s">
        <v>44</v>
      </c>
      <c r="L174" t="s">
        <v>259</v>
      </c>
      <c r="M174" s="26">
        <v>25.7</v>
      </c>
      <c r="N174" s="27">
        <v>10</v>
      </c>
      <c r="O174">
        <v>27.159999999999997</v>
      </c>
      <c r="P174">
        <v>11.3</v>
      </c>
      <c r="Q174">
        <v>1.3</v>
      </c>
      <c r="R174">
        <v>3.2</v>
      </c>
      <c r="S174">
        <v>0.8</v>
      </c>
      <c r="T174">
        <v>1</v>
      </c>
      <c r="U174">
        <v>0.7</v>
      </c>
      <c r="V174">
        <v>0.4845360824742268</v>
      </c>
      <c r="W174">
        <v>9.6999999999999993</v>
      </c>
      <c r="X174">
        <v>0.66666666666666663</v>
      </c>
      <c r="Y174">
        <v>0.9</v>
      </c>
      <c r="Z174">
        <v>1.5</v>
      </c>
      <c r="AA174">
        <v>-0.6731897629120368</v>
      </c>
      <c r="AB174">
        <v>-0.25511603024126217</v>
      </c>
      <c r="AC174">
        <v>-0.96357041663635523</v>
      </c>
      <c r="AD174">
        <v>-1.1475066043341355</v>
      </c>
      <c r="AE174">
        <v>-1.3816883209070051E-2</v>
      </c>
      <c r="AF174">
        <v>-5.2034169764872906E-2</v>
      </c>
      <c r="AG174">
        <v>0.15850550540363198</v>
      </c>
      <c r="AH174">
        <v>-0.33547897706508745</v>
      </c>
      <c r="AI174">
        <v>0.45447515679597794</v>
      </c>
    </row>
    <row r="175" spans="1:35" x14ac:dyDescent="0.2">
      <c r="A175">
        <v>15</v>
      </c>
      <c r="B175">
        <v>174</v>
      </c>
      <c r="C175" s="25">
        <v>110.2</v>
      </c>
      <c r="D175" s="25">
        <v>96</v>
      </c>
      <c r="E175" s="25">
        <v>34</v>
      </c>
      <c r="F175">
        <v>-0.49272452916105047</v>
      </c>
      <c r="G175">
        <v>-0.38118451897110217</v>
      </c>
      <c r="H175">
        <v>-0.1115400101899483</v>
      </c>
      <c r="I175" t="s">
        <v>375</v>
      </c>
      <c r="J175" t="s">
        <v>32</v>
      </c>
      <c r="K175" t="s">
        <v>96</v>
      </c>
      <c r="L175" t="s">
        <v>258</v>
      </c>
      <c r="M175" s="26">
        <v>31</v>
      </c>
      <c r="N175" s="27">
        <v>8</v>
      </c>
      <c r="O175">
        <v>23.072916666666664</v>
      </c>
      <c r="P175">
        <v>4.25</v>
      </c>
      <c r="Q175">
        <v>0.875</v>
      </c>
      <c r="R175">
        <v>4.75</v>
      </c>
      <c r="S175">
        <v>3.75</v>
      </c>
      <c r="T175">
        <v>0.625</v>
      </c>
      <c r="U175">
        <v>0.625</v>
      </c>
      <c r="V175">
        <v>0.40740740740740738</v>
      </c>
      <c r="W175">
        <v>3.375</v>
      </c>
      <c r="X175">
        <v>1</v>
      </c>
      <c r="Y175">
        <v>0.625</v>
      </c>
      <c r="Z175">
        <v>1.625</v>
      </c>
      <c r="AA175">
        <v>-1.8183106546287104</v>
      </c>
      <c r="AB175">
        <v>-0.66386081796067598</v>
      </c>
      <c r="AC175">
        <v>-0.41387822772564092</v>
      </c>
      <c r="AD175">
        <v>0.20557886764229905</v>
      </c>
      <c r="AE175">
        <v>-0.87186651448227925</v>
      </c>
      <c r="AF175">
        <v>-0.17049573055987893</v>
      </c>
      <c r="AG175">
        <v>-0.30977321439716804</v>
      </c>
      <c r="AH175">
        <v>0.28376137358753339</v>
      </c>
      <c r="AI175">
        <v>0.32818424778460153</v>
      </c>
    </row>
    <row r="176" spans="1:35" x14ac:dyDescent="0.2">
      <c r="A176">
        <v>15</v>
      </c>
      <c r="B176">
        <v>175</v>
      </c>
      <c r="C176" s="25">
        <v>0</v>
      </c>
      <c r="D176" s="25">
        <v>279</v>
      </c>
      <c r="E176" s="25">
        <v>21</v>
      </c>
      <c r="F176">
        <v>-0.50819120731570322</v>
      </c>
      <c r="G176">
        <v>-0.39610588669462654</v>
      </c>
      <c r="H176">
        <v>-0.11208532062107668</v>
      </c>
      <c r="I176" t="s">
        <v>204</v>
      </c>
      <c r="J176" t="s">
        <v>32</v>
      </c>
      <c r="K176" t="s">
        <v>113</v>
      </c>
      <c r="L176" t="s">
        <v>258</v>
      </c>
      <c r="M176" s="26">
        <v>26.3</v>
      </c>
      <c r="N176" s="27">
        <v>10</v>
      </c>
      <c r="O176">
        <v>27.016666666666669</v>
      </c>
      <c r="P176">
        <v>11.5</v>
      </c>
      <c r="Q176">
        <v>2.2000000000000002</v>
      </c>
      <c r="R176">
        <v>2.1</v>
      </c>
      <c r="S176">
        <v>2.4</v>
      </c>
      <c r="T176">
        <v>0.6</v>
      </c>
      <c r="U176">
        <v>0</v>
      </c>
      <c r="V176">
        <v>0.38317757009345793</v>
      </c>
      <c r="W176">
        <v>10.7</v>
      </c>
      <c r="X176">
        <v>0.91666666666666663</v>
      </c>
      <c r="Y176">
        <v>1.2</v>
      </c>
      <c r="Z176">
        <v>0.6</v>
      </c>
      <c r="AA176">
        <v>-0.64070406385624479</v>
      </c>
      <c r="AB176">
        <v>0.61046116728220245</v>
      </c>
      <c r="AC176">
        <v>-1.3536745507020234</v>
      </c>
      <c r="AD176">
        <v>-0.41362973817742532</v>
      </c>
      <c r="AE176">
        <v>-0.92906982323382659</v>
      </c>
      <c r="AF176">
        <v>-1.1576754038515964</v>
      </c>
      <c r="AG176">
        <v>-1.371384230719604</v>
      </c>
      <c r="AH176">
        <v>0.32695396132899118</v>
      </c>
      <c r="AI176">
        <v>1.363769701677888</v>
      </c>
    </row>
    <row r="177" spans="1:35" x14ac:dyDescent="0.2">
      <c r="A177">
        <v>15</v>
      </c>
      <c r="B177">
        <v>176</v>
      </c>
      <c r="C177" s="25">
        <v>0</v>
      </c>
      <c r="D177" s="25">
        <v>219</v>
      </c>
      <c r="E177" s="25">
        <v>2</v>
      </c>
      <c r="F177">
        <v>-0.50927459520832785</v>
      </c>
      <c r="G177">
        <v>-0.27063963858504203</v>
      </c>
      <c r="H177">
        <v>-0.23863495662328582</v>
      </c>
      <c r="I177" t="s">
        <v>247</v>
      </c>
      <c r="J177" t="s">
        <v>32</v>
      </c>
      <c r="K177" t="s">
        <v>81</v>
      </c>
      <c r="L177" t="s">
        <v>259</v>
      </c>
      <c r="M177" s="26">
        <v>26.5</v>
      </c>
      <c r="N177" s="27">
        <v>10</v>
      </c>
      <c r="O177">
        <v>30.04</v>
      </c>
      <c r="P177">
        <v>5.6</v>
      </c>
      <c r="Q177">
        <v>1.4</v>
      </c>
      <c r="R177">
        <v>5</v>
      </c>
      <c r="S177">
        <v>3</v>
      </c>
      <c r="T177">
        <v>0.8</v>
      </c>
      <c r="U177">
        <v>0.2</v>
      </c>
      <c r="V177">
        <v>0.44736842105263158</v>
      </c>
      <c r="W177">
        <v>3.8</v>
      </c>
      <c r="X177">
        <v>0.8</v>
      </c>
      <c r="Y177">
        <v>1</v>
      </c>
      <c r="Z177">
        <v>0.7</v>
      </c>
      <c r="AA177">
        <v>-1.5990321860021133</v>
      </c>
      <c r="AB177">
        <v>-0.15894078607198844</v>
      </c>
      <c r="AC177">
        <v>-0.32521819725617085</v>
      </c>
      <c r="AD177">
        <v>-0.13842591336865892</v>
      </c>
      <c r="AE177">
        <v>-0.4714433532214482</v>
      </c>
      <c r="AF177">
        <v>-0.84177790839824673</v>
      </c>
      <c r="AG177">
        <v>-0.13357155527586984</v>
      </c>
      <c r="AH177">
        <v>-3.0083822139668523E-2</v>
      </c>
      <c r="AI177">
        <v>1.2627369744687869</v>
      </c>
    </row>
    <row r="178" spans="1:35" x14ac:dyDescent="0.2">
      <c r="A178">
        <v>15</v>
      </c>
      <c r="B178">
        <v>177</v>
      </c>
      <c r="C178" s="25">
        <v>135.6</v>
      </c>
      <c r="D178" s="25">
        <v>278</v>
      </c>
      <c r="E178" s="25">
        <v>8</v>
      </c>
      <c r="F178">
        <v>-0.50958733124754418</v>
      </c>
      <c r="G178">
        <v>-0.32081872311614296</v>
      </c>
      <c r="H178">
        <v>-0.18876860813140123</v>
      </c>
      <c r="I178" t="s">
        <v>223</v>
      </c>
      <c r="J178" t="s">
        <v>32</v>
      </c>
      <c r="K178" t="s">
        <v>113</v>
      </c>
      <c r="L178" t="s">
        <v>258</v>
      </c>
      <c r="M178" s="26">
        <v>31.3</v>
      </c>
      <c r="N178" s="27">
        <v>10</v>
      </c>
      <c r="O178">
        <v>24.098333333333329</v>
      </c>
      <c r="P178">
        <v>10.4</v>
      </c>
      <c r="Q178">
        <v>1.8</v>
      </c>
      <c r="R178">
        <v>1.1000000000000001</v>
      </c>
      <c r="S178">
        <v>2.5</v>
      </c>
      <c r="T178">
        <v>0.9</v>
      </c>
      <c r="U178">
        <v>0.4</v>
      </c>
      <c r="V178">
        <v>0.45783132530120479</v>
      </c>
      <c r="W178">
        <v>8.3000000000000007</v>
      </c>
      <c r="X178">
        <v>0.76923076923076927</v>
      </c>
      <c r="Y178">
        <v>1.3</v>
      </c>
      <c r="Z178">
        <v>1.1000000000000001</v>
      </c>
      <c r="AA178">
        <v>-0.81937540866310155</v>
      </c>
      <c r="AB178">
        <v>0.22576019060510702</v>
      </c>
      <c r="AC178">
        <v>-1.7083146725799034</v>
      </c>
      <c r="AD178">
        <v>-0.36776243404263087</v>
      </c>
      <c r="AE178">
        <v>-0.24263011821525912</v>
      </c>
      <c r="AF178">
        <v>-0.52588041294489718</v>
      </c>
      <c r="AG178">
        <v>-0.1788632549448595</v>
      </c>
      <c r="AH178">
        <v>-0.12890846289212385</v>
      </c>
      <c r="AI178">
        <v>0.85860606563238229</v>
      </c>
    </row>
    <row r="179" spans="1:35" x14ac:dyDescent="0.2">
      <c r="A179">
        <v>15</v>
      </c>
      <c r="B179">
        <v>178</v>
      </c>
      <c r="C179" s="25">
        <v>139.9</v>
      </c>
      <c r="D179" s="25">
        <v>189</v>
      </c>
      <c r="E179" s="25">
        <v>37</v>
      </c>
      <c r="F179">
        <v>-0.51122649388210084</v>
      </c>
      <c r="G179">
        <v>-0.29685740037473773</v>
      </c>
      <c r="H179">
        <v>-0.21436909350736311</v>
      </c>
      <c r="I179" t="s">
        <v>423</v>
      </c>
      <c r="J179" t="s">
        <v>32</v>
      </c>
      <c r="K179" t="s">
        <v>39</v>
      </c>
      <c r="L179" t="s">
        <v>259</v>
      </c>
      <c r="M179" s="26">
        <v>27.7</v>
      </c>
      <c r="N179" s="27">
        <v>10</v>
      </c>
      <c r="O179">
        <v>23.298333333333336</v>
      </c>
      <c r="P179">
        <v>13.4</v>
      </c>
      <c r="Q179">
        <v>2.5</v>
      </c>
      <c r="R179">
        <v>1.7</v>
      </c>
      <c r="S179">
        <v>2.2000000000000002</v>
      </c>
      <c r="T179">
        <v>0.6</v>
      </c>
      <c r="U179">
        <v>0.2</v>
      </c>
      <c r="V179">
        <v>0.42990654205607476</v>
      </c>
      <c r="W179">
        <v>10.7</v>
      </c>
      <c r="X179">
        <v>0.73913043478260865</v>
      </c>
      <c r="Y179">
        <v>2.2999999999999998</v>
      </c>
      <c r="Z179">
        <v>0.4</v>
      </c>
      <c r="AA179">
        <v>-0.3320899228262193</v>
      </c>
      <c r="AB179">
        <v>0.89898689979002389</v>
      </c>
      <c r="AC179">
        <v>-1.4955305994531756</v>
      </c>
      <c r="AD179">
        <v>-0.505364346447014</v>
      </c>
      <c r="AE179">
        <v>-0.92906982323382659</v>
      </c>
      <c r="AF179">
        <v>-0.84177790839824673</v>
      </c>
      <c r="AG179">
        <v>-0.65896630229402386</v>
      </c>
      <c r="AH179">
        <v>-0.3737397566062472</v>
      </c>
      <c r="AI179">
        <v>1.5658351560960901</v>
      </c>
    </row>
    <row r="180" spans="1:35" x14ac:dyDescent="0.2">
      <c r="A180">
        <v>15</v>
      </c>
      <c r="B180">
        <v>179</v>
      </c>
      <c r="C180" s="25">
        <v>58.9</v>
      </c>
      <c r="D180" s="25">
        <v>52</v>
      </c>
      <c r="E180" s="25">
        <v>90</v>
      </c>
      <c r="F180">
        <v>-0.51213653656105718</v>
      </c>
      <c r="G180">
        <v>-0.39566975797269166</v>
      </c>
      <c r="H180">
        <v>-0.11646677858836552</v>
      </c>
      <c r="I180" t="s">
        <v>178</v>
      </c>
      <c r="J180" t="s">
        <v>1674</v>
      </c>
      <c r="K180" t="s">
        <v>78</v>
      </c>
      <c r="L180" t="s">
        <v>259</v>
      </c>
      <c r="M180" s="26">
        <v>24.2</v>
      </c>
      <c r="N180" s="27">
        <v>10</v>
      </c>
      <c r="O180">
        <v>30.908333333333331</v>
      </c>
      <c r="P180">
        <v>14.7</v>
      </c>
      <c r="Q180">
        <v>1.1000000000000001</v>
      </c>
      <c r="R180">
        <v>6.2</v>
      </c>
      <c r="S180">
        <v>2.8</v>
      </c>
      <c r="T180">
        <v>0.4</v>
      </c>
      <c r="U180">
        <v>0.3</v>
      </c>
      <c r="V180">
        <v>0.44262295081967212</v>
      </c>
      <c r="W180">
        <v>12.2</v>
      </c>
      <c r="X180">
        <v>0.71794871794871795</v>
      </c>
      <c r="Y180">
        <v>3.9</v>
      </c>
      <c r="Z180">
        <v>1.4</v>
      </c>
      <c r="AA180">
        <v>-0.12093287896357045</v>
      </c>
      <c r="AB180">
        <v>-0.44746651857980979</v>
      </c>
      <c r="AC180">
        <v>0.10034994899728547</v>
      </c>
      <c r="AD180">
        <v>-0.23016052163824779</v>
      </c>
      <c r="AE180">
        <v>-1.3866962932462048</v>
      </c>
      <c r="AF180">
        <v>-0.68382916067157207</v>
      </c>
      <c r="AG180">
        <v>-0.53157994983190315</v>
      </c>
      <c r="AH180">
        <v>-0.81622033182528164</v>
      </c>
      <c r="AI180">
        <v>0.55550788400507911</v>
      </c>
    </row>
    <row r="181" spans="1:35" x14ac:dyDescent="0.2">
      <c r="A181">
        <v>15</v>
      </c>
      <c r="B181">
        <v>180</v>
      </c>
      <c r="C181" s="25">
        <v>127.1</v>
      </c>
      <c r="D181" s="25">
        <v>113</v>
      </c>
      <c r="E181" s="25">
        <v>33</v>
      </c>
      <c r="F181">
        <v>-0.51347469977948645</v>
      </c>
      <c r="G181">
        <v>-0.4261874875026837</v>
      </c>
      <c r="H181">
        <v>-8.728721227680275E-2</v>
      </c>
      <c r="I181" t="s">
        <v>229</v>
      </c>
      <c r="J181" t="s">
        <v>1677</v>
      </c>
      <c r="K181" t="s">
        <v>51</v>
      </c>
      <c r="L181" t="s">
        <v>258</v>
      </c>
      <c r="M181" s="26">
        <v>21.3</v>
      </c>
      <c r="N181" s="27">
        <v>10</v>
      </c>
      <c r="O181">
        <v>22.524999999999999</v>
      </c>
      <c r="P181">
        <v>9.3000000000000007</v>
      </c>
      <c r="Q181">
        <v>1.7</v>
      </c>
      <c r="R181">
        <v>3.5</v>
      </c>
      <c r="S181">
        <v>2.8</v>
      </c>
      <c r="T181">
        <v>0.6</v>
      </c>
      <c r="U181">
        <v>0.3</v>
      </c>
      <c r="V181">
        <v>0.42666666666666669</v>
      </c>
      <c r="W181">
        <v>7.5</v>
      </c>
      <c r="X181">
        <v>0.8</v>
      </c>
      <c r="Y181">
        <v>1.5</v>
      </c>
      <c r="Z181">
        <v>1.7</v>
      </c>
      <c r="AA181">
        <v>-0.99804675346995841</v>
      </c>
      <c r="AB181">
        <v>0.1295849464358331</v>
      </c>
      <c r="AC181">
        <v>-0.85717838007299119</v>
      </c>
      <c r="AD181">
        <v>-0.23016052163824779</v>
      </c>
      <c r="AE181">
        <v>-0.92906982323382659</v>
      </c>
      <c r="AF181">
        <v>-0.68382916067157207</v>
      </c>
      <c r="AG181">
        <v>-0.49377419144552326</v>
      </c>
      <c r="AH181">
        <v>-2.5623205805642025E-2</v>
      </c>
      <c r="AI181">
        <v>0.25240970237777577</v>
      </c>
    </row>
    <row r="182" spans="1:35" x14ac:dyDescent="0.2">
      <c r="A182">
        <v>16</v>
      </c>
      <c r="B182">
        <v>181</v>
      </c>
      <c r="C182" s="25">
        <v>140.69999999999999</v>
      </c>
      <c r="D182" s="25">
        <v>156</v>
      </c>
      <c r="E182" s="25">
        <v>23</v>
      </c>
      <c r="F182">
        <v>-0.5158580563141576</v>
      </c>
      <c r="G182">
        <v>-0.39863219812016526</v>
      </c>
      <c r="H182">
        <v>-0.11722585819399234</v>
      </c>
      <c r="I182" t="s">
        <v>220</v>
      </c>
      <c r="J182" t="s">
        <v>32</v>
      </c>
      <c r="K182" t="s">
        <v>106</v>
      </c>
      <c r="L182" t="s">
        <v>259</v>
      </c>
      <c r="M182" s="26">
        <v>24.8</v>
      </c>
      <c r="N182" s="27">
        <v>10</v>
      </c>
      <c r="O182">
        <v>21.446666666666665</v>
      </c>
      <c r="P182">
        <v>9.1</v>
      </c>
      <c r="Q182">
        <v>1.4</v>
      </c>
      <c r="R182">
        <v>5.2</v>
      </c>
      <c r="S182">
        <v>1</v>
      </c>
      <c r="T182">
        <v>0.9</v>
      </c>
      <c r="U182">
        <v>0.3</v>
      </c>
      <c r="V182">
        <v>0.4</v>
      </c>
      <c r="W182">
        <v>9</v>
      </c>
      <c r="X182">
        <v>0.7142857142857143</v>
      </c>
      <c r="Y182">
        <v>0.7</v>
      </c>
      <c r="Z182">
        <v>1</v>
      </c>
      <c r="AA182">
        <v>-1.0305324525257507</v>
      </c>
      <c r="AB182">
        <v>-0.15894078607198844</v>
      </c>
      <c r="AC182">
        <v>-0.25429017288059474</v>
      </c>
      <c r="AD182">
        <v>-1.0557719960645469</v>
      </c>
      <c r="AE182">
        <v>-0.24263011821525912</v>
      </c>
      <c r="AF182">
        <v>-0.68382916067157207</v>
      </c>
      <c r="AG182">
        <v>-0.93632218172386772</v>
      </c>
      <c r="AH182">
        <v>-0.18501170776939138</v>
      </c>
      <c r="AI182">
        <v>0.95963879284148357</v>
      </c>
    </row>
    <row r="183" spans="1:35" x14ac:dyDescent="0.2">
      <c r="A183">
        <v>16</v>
      </c>
      <c r="B183">
        <v>182</v>
      </c>
      <c r="C183" s="25">
        <v>0</v>
      </c>
      <c r="D183" s="25">
        <v>412</v>
      </c>
      <c r="E183" s="25">
        <v>1</v>
      </c>
      <c r="F183">
        <v>-0.52369046677235087</v>
      </c>
      <c r="G183">
        <v>-0.48058849790130737</v>
      </c>
      <c r="H183">
        <v>-4.3101968871043506E-2</v>
      </c>
      <c r="I183" t="s">
        <v>364</v>
      </c>
      <c r="J183" t="s">
        <v>32</v>
      </c>
      <c r="K183" t="s">
        <v>33</v>
      </c>
      <c r="L183" t="s">
        <v>258</v>
      </c>
      <c r="M183" s="26">
        <v>26.8</v>
      </c>
      <c r="N183" s="27">
        <v>10</v>
      </c>
      <c r="O183">
        <v>24.145000000000003</v>
      </c>
      <c r="P183">
        <v>8.4</v>
      </c>
      <c r="Q183">
        <v>1.8</v>
      </c>
      <c r="R183">
        <v>3.1</v>
      </c>
      <c r="S183">
        <v>0.9</v>
      </c>
      <c r="T183">
        <v>0.9</v>
      </c>
      <c r="U183">
        <v>0.3</v>
      </c>
      <c r="V183">
        <v>0.31707317073170732</v>
      </c>
      <c r="W183">
        <v>8.1999999999999993</v>
      </c>
      <c r="X183">
        <v>0.875</v>
      </c>
      <c r="Y183">
        <v>1.6</v>
      </c>
      <c r="Z183">
        <v>0.8</v>
      </c>
      <c r="AA183">
        <v>-1.144232399221023</v>
      </c>
      <c r="AB183">
        <v>0.22576019060510702</v>
      </c>
      <c r="AC183">
        <v>-0.99903442882414328</v>
      </c>
      <c r="AD183">
        <v>-1.1016393001993412</v>
      </c>
      <c r="AE183">
        <v>-0.24263011821525912</v>
      </c>
      <c r="AF183">
        <v>-0.68382916067157207</v>
      </c>
      <c r="AG183">
        <v>-1.8211674609649964</v>
      </c>
      <c r="AH183">
        <v>0.27977194911977649</v>
      </c>
      <c r="AI183">
        <v>1.1617042472596857</v>
      </c>
    </row>
    <row r="184" spans="1:35" x14ac:dyDescent="0.2">
      <c r="A184">
        <v>16</v>
      </c>
      <c r="B184">
        <v>183</v>
      </c>
      <c r="C184" s="25">
        <v>143.4</v>
      </c>
      <c r="D184" s="25">
        <v>193</v>
      </c>
      <c r="E184" s="25">
        <v>9</v>
      </c>
      <c r="F184">
        <v>-0.52460203967773611</v>
      </c>
      <c r="G184">
        <v>-0.36246234381487386</v>
      </c>
      <c r="H184">
        <v>-0.16213969586286225</v>
      </c>
      <c r="I184" t="s">
        <v>363</v>
      </c>
      <c r="J184" t="s">
        <v>32</v>
      </c>
      <c r="K184" t="s">
        <v>96</v>
      </c>
      <c r="L184" t="s">
        <v>258</v>
      </c>
      <c r="M184" s="26">
        <v>21.8</v>
      </c>
      <c r="N184" s="27">
        <v>10</v>
      </c>
      <c r="O184">
        <v>23.176666666666662</v>
      </c>
      <c r="P184">
        <v>12.8</v>
      </c>
      <c r="Q184">
        <v>1.3</v>
      </c>
      <c r="R184">
        <v>3.5</v>
      </c>
      <c r="S184">
        <v>2.5</v>
      </c>
      <c r="T184">
        <v>0.5</v>
      </c>
      <c r="U184">
        <v>0.2</v>
      </c>
      <c r="V184">
        <v>0.4563106796116505</v>
      </c>
      <c r="W184">
        <v>10.3</v>
      </c>
      <c r="X184">
        <v>0.84</v>
      </c>
      <c r="Y184">
        <v>2.5</v>
      </c>
      <c r="Z184">
        <v>1.3</v>
      </c>
      <c r="AA184">
        <v>-0.42954701999359568</v>
      </c>
      <c r="AB184">
        <v>-0.25511603024126217</v>
      </c>
      <c r="AC184">
        <v>-0.85717838007299119</v>
      </c>
      <c r="AD184">
        <v>-0.36776243404263087</v>
      </c>
      <c r="AE184">
        <v>-1.1578830582400157</v>
      </c>
      <c r="AF184">
        <v>-0.84177790839824673</v>
      </c>
      <c r="AG184">
        <v>-0.24648742780389271</v>
      </c>
      <c r="AH184">
        <v>0.23705055324459023</v>
      </c>
      <c r="AI184">
        <v>0.65654061121418017</v>
      </c>
    </row>
    <row r="185" spans="1:35" x14ac:dyDescent="0.2">
      <c r="A185">
        <v>16</v>
      </c>
      <c r="B185">
        <v>184</v>
      </c>
      <c r="C185" s="25">
        <v>119.5</v>
      </c>
      <c r="D185" s="25">
        <v>104</v>
      </c>
      <c r="E185" s="25">
        <v>69</v>
      </c>
      <c r="F185">
        <v>-0.53408113340187735</v>
      </c>
      <c r="G185">
        <v>-4.0301452918715085E-2</v>
      </c>
      <c r="H185">
        <v>-0.49377968048316229</v>
      </c>
      <c r="I185" t="s">
        <v>182</v>
      </c>
      <c r="J185" t="s">
        <v>32</v>
      </c>
      <c r="K185" t="s">
        <v>152</v>
      </c>
      <c r="L185" t="s">
        <v>259</v>
      </c>
      <c r="M185" s="26">
        <v>23.2</v>
      </c>
      <c r="N185" s="27">
        <v>10</v>
      </c>
      <c r="O185">
        <v>21.698333333333331</v>
      </c>
      <c r="P185">
        <v>13.9</v>
      </c>
      <c r="Q185">
        <v>0.7</v>
      </c>
      <c r="R185">
        <v>6.3</v>
      </c>
      <c r="S185">
        <v>1.5</v>
      </c>
      <c r="T185">
        <v>0.3</v>
      </c>
      <c r="U185">
        <v>0.4</v>
      </c>
      <c r="V185">
        <v>0.68181818181818177</v>
      </c>
      <c r="W185">
        <v>8.8000000000000007</v>
      </c>
      <c r="X185">
        <v>0.8571428571428571</v>
      </c>
      <c r="Y185">
        <v>1.4</v>
      </c>
      <c r="Z185">
        <v>1.2</v>
      </c>
      <c r="AA185">
        <v>-0.25087567518673887</v>
      </c>
      <c r="AB185">
        <v>-0.83216749525690525</v>
      </c>
      <c r="AC185">
        <v>0.13581396118507336</v>
      </c>
      <c r="AD185">
        <v>-0.82643547539057483</v>
      </c>
      <c r="AE185">
        <v>-1.6155095282523939</v>
      </c>
      <c r="AF185">
        <v>-0.52588041294489718</v>
      </c>
      <c r="AG185">
        <v>2.6182815191214246</v>
      </c>
      <c r="AH185">
        <v>0.17648669203329528</v>
      </c>
      <c r="AI185">
        <v>0.75757333842328134</v>
      </c>
    </row>
    <row r="186" spans="1:35" x14ac:dyDescent="0.2">
      <c r="A186">
        <v>16</v>
      </c>
      <c r="B186">
        <v>185</v>
      </c>
      <c r="C186" s="25">
        <v>101.2</v>
      </c>
      <c r="D186" s="25">
        <v>97</v>
      </c>
      <c r="E186" s="25">
        <v>40</v>
      </c>
      <c r="F186">
        <v>-0.53693880254371085</v>
      </c>
      <c r="G186">
        <v>-0.30475644928209572</v>
      </c>
      <c r="H186">
        <v>-0.23218235326161513</v>
      </c>
      <c r="I186" t="s">
        <v>390</v>
      </c>
      <c r="J186" t="s">
        <v>32</v>
      </c>
      <c r="K186" t="s">
        <v>69</v>
      </c>
      <c r="L186" t="s">
        <v>259</v>
      </c>
      <c r="M186" s="26">
        <v>23.2</v>
      </c>
      <c r="N186" s="27">
        <v>10</v>
      </c>
      <c r="O186">
        <v>20.286666666666665</v>
      </c>
      <c r="P186">
        <v>6.2</v>
      </c>
      <c r="Q186">
        <v>0.4</v>
      </c>
      <c r="R186">
        <v>3.9</v>
      </c>
      <c r="S186">
        <v>1.1000000000000001</v>
      </c>
      <c r="T186">
        <v>1.3</v>
      </c>
      <c r="U186">
        <v>0.5</v>
      </c>
      <c r="V186">
        <v>0.38461538461538464</v>
      </c>
      <c r="W186">
        <v>5.2</v>
      </c>
      <c r="X186">
        <v>0.8571428571428571</v>
      </c>
      <c r="Y186">
        <v>2.1</v>
      </c>
      <c r="Z186">
        <v>0.3</v>
      </c>
      <c r="AA186">
        <v>-1.5015750888347368</v>
      </c>
      <c r="AB186">
        <v>-1.1206932277647266</v>
      </c>
      <c r="AC186">
        <v>-0.71532233132183909</v>
      </c>
      <c r="AD186">
        <v>-1.0099046919297523</v>
      </c>
      <c r="AE186">
        <v>0.6726228218094974</v>
      </c>
      <c r="AF186">
        <v>-0.36793166521822246</v>
      </c>
      <c r="AG186">
        <v>-0.65110430903807659</v>
      </c>
      <c r="AH186">
        <v>0.28423256545380354</v>
      </c>
      <c r="AI186">
        <v>1.6668678833051913</v>
      </c>
    </row>
    <row r="187" spans="1:35" x14ac:dyDescent="0.2">
      <c r="A187">
        <v>16</v>
      </c>
      <c r="B187">
        <v>186</v>
      </c>
      <c r="C187" s="25">
        <v>0</v>
      </c>
      <c r="D187" s="25">
        <v>394</v>
      </c>
      <c r="E187" s="25">
        <v>1</v>
      </c>
      <c r="F187">
        <v>-0.53734889651346418</v>
      </c>
      <c r="G187">
        <v>-0.47235625044336743</v>
      </c>
      <c r="H187">
        <v>-6.4992646070096749E-2</v>
      </c>
      <c r="I187" t="s">
        <v>251</v>
      </c>
      <c r="J187" t="s">
        <v>1681</v>
      </c>
      <c r="K187" t="s">
        <v>59</v>
      </c>
      <c r="L187" t="s">
        <v>258</v>
      </c>
      <c r="M187" s="26">
        <v>27.1</v>
      </c>
      <c r="N187" s="27">
        <v>10</v>
      </c>
      <c r="O187">
        <v>23.633333333333333</v>
      </c>
      <c r="P187">
        <v>10.7</v>
      </c>
      <c r="Q187">
        <v>1.2</v>
      </c>
      <c r="R187">
        <v>4.2</v>
      </c>
      <c r="S187">
        <v>1.9</v>
      </c>
      <c r="T187">
        <v>0.8</v>
      </c>
      <c r="U187">
        <v>0</v>
      </c>
      <c r="V187">
        <v>0.38461538461538464</v>
      </c>
      <c r="W187">
        <v>9.1</v>
      </c>
      <c r="X187">
        <v>0.83333333333333337</v>
      </c>
      <c r="Y187">
        <v>3</v>
      </c>
      <c r="Z187">
        <v>1.3</v>
      </c>
      <c r="AA187">
        <v>-0.77064686007941352</v>
      </c>
      <c r="AB187">
        <v>-0.35129127441053609</v>
      </c>
      <c r="AC187">
        <v>-0.60893029475847493</v>
      </c>
      <c r="AD187">
        <v>-0.64296625885139724</v>
      </c>
      <c r="AE187">
        <v>-0.4714433532214482</v>
      </c>
      <c r="AF187">
        <v>-1.1576754038515964</v>
      </c>
      <c r="AG187">
        <v>-1.1463045896102375</v>
      </c>
      <c r="AH187">
        <v>0.24151116957861687</v>
      </c>
      <c r="AI187">
        <v>0.65654061121418017</v>
      </c>
    </row>
    <row r="188" spans="1:35" x14ac:dyDescent="0.2">
      <c r="A188">
        <v>16</v>
      </c>
      <c r="B188">
        <v>187</v>
      </c>
      <c r="C188" s="25">
        <v>87.1</v>
      </c>
      <c r="D188" s="25">
        <v>80</v>
      </c>
      <c r="E188" s="25">
        <v>59</v>
      </c>
      <c r="F188">
        <v>-0.54214457222615242</v>
      </c>
      <c r="G188">
        <v>-0.53557656074253812</v>
      </c>
      <c r="H188">
        <v>-6.5680114836143E-3</v>
      </c>
      <c r="I188" t="s">
        <v>244</v>
      </c>
      <c r="J188" t="s">
        <v>32</v>
      </c>
      <c r="K188" t="s">
        <v>81</v>
      </c>
      <c r="L188" t="s">
        <v>259</v>
      </c>
      <c r="M188" s="26">
        <v>32.200000000000003</v>
      </c>
      <c r="N188" s="27">
        <v>10</v>
      </c>
      <c r="O188">
        <v>26.625</v>
      </c>
      <c r="P188">
        <v>6.8</v>
      </c>
      <c r="Q188">
        <v>1.2</v>
      </c>
      <c r="R188">
        <v>4.7</v>
      </c>
      <c r="S188">
        <v>3.5</v>
      </c>
      <c r="T188">
        <v>0.8</v>
      </c>
      <c r="U188">
        <v>0.1</v>
      </c>
      <c r="V188">
        <v>0.32835820895522388</v>
      </c>
      <c r="W188">
        <v>6.7</v>
      </c>
      <c r="X188">
        <v>0.75</v>
      </c>
      <c r="Y188">
        <v>1.6</v>
      </c>
      <c r="Z188">
        <v>1.6</v>
      </c>
      <c r="AA188">
        <v>-1.4041179916673605</v>
      </c>
      <c r="AB188">
        <v>-0.35129127441053609</v>
      </c>
      <c r="AC188">
        <v>-0.43161023381953484</v>
      </c>
      <c r="AD188">
        <v>9.0910607305313057E-2</v>
      </c>
      <c r="AE188">
        <v>-0.4714433532214482</v>
      </c>
      <c r="AF188">
        <v>-0.99972665612492173</v>
      </c>
      <c r="AG188">
        <v>-1.3786194706866528</v>
      </c>
      <c r="AH188">
        <v>-0.22773310364457905</v>
      </c>
      <c r="AI188">
        <v>0.35344242958687677</v>
      </c>
    </row>
    <row r="189" spans="1:35" x14ac:dyDescent="0.2">
      <c r="A189">
        <v>16</v>
      </c>
      <c r="B189">
        <v>188</v>
      </c>
      <c r="C189" s="25">
        <v>142.80000000000001</v>
      </c>
      <c r="D189" s="25">
        <v>179</v>
      </c>
      <c r="E189" s="25">
        <v>15</v>
      </c>
      <c r="F189">
        <v>-0.5428591827493191</v>
      </c>
      <c r="G189">
        <v>-0.49415100850548932</v>
      </c>
      <c r="H189">
        <v>-4.8708174243829783E-2</v>
      </c>
      <c r="I189" t="s">
        <v>456</v>
      </c>
      <c r="J189" t="s">
        <v>32</v>
      </c>
      <c r="K189" t="s">
        <v>44</v>
      </c>
      <c r="L189" t="s">
        <v>258</v>
      </c>
      <c r="M189" s="26">
        <v>20.8</v>
      </c>
      <c r="N189" s="27">
        <v>10</v>
      </c>
      <c r="O189">
        <v>26.360000000000003</v>
      </c>
      <c r="P189">
        <v>10.3</v>
      </c>
      <c r="Q189">
        <v>1.1000000000000001</v>
      </c>
      <c r="R189">
        <v>3.3</v>
      </c>
      <c r="S189">
        <v>2.6</v>
      </c>
      <c r="T189">
        <v>1.1000000000000001</v>
      </c>
      <c r="U189">
        <v>0.9</v>
      </c>
      <c r="V189">
        <v>0.3867924528301887</v>
      </c>
      <c r="W189">
        <v>10.6</v>
      </c>
      <c r="X189">
        <v>0.47619047619047616</v>
      </c>
      <c r="Y189">
        <v>2.1</v>
      </c>
      <c r="Z189">
        <v>1.3</v>
      </c>
      <c r="AA189">
        <v>-0.83561825819099755</v>
      </c>
      <c r="AB189">
        <v>-0.44746651857980979</v>
      </c>
      <c r="AC189">
        <v>-0.92810640444856729</v>
      </c>
      <c r="AD189">
        <v>-0.32189512990783647</v>
      </c>
      <c r="AE189">
        <v>0.21499635179711929</v>
      </c>
      <c r="AF189">
        <v>0.26386332568847681</v>
      </c>
      <c r="AG189">
        <v>-1.3038854085183504</v>
      </c>
      <c r="AH189">
        <v>-1.7457876456036185</v>
      </c>
      <c r="AI189">
        <v>0.65654061121418017</v>
      </c>
    </row>
    <row r="190" spans="1:35" x14ac:dyDescent="0.2">
      <c r="A190">
        <v>16</v>
      </c>
      <c r="B190">
        <v>189</v>
      </c>
      <c r="C190" s="25">
        <v>122.3</v>
      </c>
      <c r="D190" s="25">
        <v>110</v>
      </c>
      <c r="E190" s="25">
        <v>42</v>
      </c>
      <c r="F190">
        <v>-0.54944102491243219</v>
      </c>
      <c r="G190">
        <v>-0.57582274458222793</v>
      </c>
      <c r="H190">
        <v>2.6381719669795745E-2</v>
      </c>
      <c r="I190" t="s">
        <v>248</v>
      </c>
      <c r="J190" t="s">
        <v>32</v>
      </c>
      <c r="K190" t="s">
        <v>88</v>
      </c>
      <c r="L190" t="s">
        <v>259</v>
      </c>
      <c r="M190" s="26">
        <v>31.4</v>
      </c>
      <c r="N190" s="27">
        <v>10</v>
      </c>
      <c r="O190">
        <v>21.064999999999994</v>
      </c>
      <c r="P190">
        <v>8.3000000000000007</v>
      </c>
      <c r="Q190">
        <v>0.9</v>
      </c>
      <c r="R190">
        <v>5</v>
      </c>
      <c r="S190">
        <v>1.9</v>
      </c>
      <c r="T190">
        <v>0.8</v>
      </c>
      <c r="U190">
        <v>0.3</v>
      </c>
      <c r="V190">
        <v>0.34482758620689657</v>
      </c>
      <c r="W190">
        <v>8.6999999999999993</v>
      </c>
      <c r="X190">
        <v>0.82352941176470584</v>
      </c>
      <c r="Y190">
        <v>1.7</v>
      </c>
      <c r="Z190">
        <v>1.7</v>
      </c>
      <c r="AA190">
        <v>-1.1604752487489192</v>
      </c>
      <c r="AB190">
        <v>-0.63981700691835752</v>
      </c>
      <c r="AC190">
        <v>-0.32521819725617085</v>
      </c>
      <c r="AD190">
        <v>-0.64296625885139724</v>
      </c>
      <c r="AE190">
        <v>-0.4714433532214482</v>
      </c>
      <c r="AF190">
        <v>-0.68382916067157207</v>
      </c>
      <c r="AG190">
        <v>-1.5887272292308021</v>
      </c>
      <c r="AH190">
        <v>7.7662051280839903E-2</v>
      </c>
      <c r="AI190">
        <v>0.25240970237777577</v>
      </c>
    </row>
    <row r="191" spans="1:35" x14ac:dyDescent="0.2">
      <c r="A191">
        <v>16</v>
      </c>
      <c r="B191">
        <v>190</v>
      </c>
      <c r="C191" s="25">
        <v>0</v>
      </c>
      <c r="D191" s="25">
        <v>332</v>
      </c>
      <c r="E191" s="25">
        <v>1</v>
      </c>
      <c r="F191">
        <v>-0.54996249971498556</v>
      </c>
      <c r="G191">
        <v>-0.42759137198797437</v>
      </c>
      <c r="H191">
        <v>-0.1223711277270112</v>
      </c>
      <c r="I191" t="s">
        <v>435</v>
      </c>
      <c r="J191" t="s">
        <v>32</v>
      </c>
      <c r="K191" t="s">
        <v>71</v>
      </c>
      <c r="L191" t="s">
        <v>258</v>
      </c>
      <c r="M191" s="26">
        <v>24.8</v>
      </c>
      <c r="N191" s="27">
        <v>10</v>
      </c>
      <c r="O191">
        <v>21.035000000000004</v>
      </c>
      <c r="P191">
        <v>6.7</v>
      </c>
      <c r="Q191">
        <v>1.1000000000000001</v>
      </c>
      <c r="R191">
        <v>5.8</v>
      </c>
      <c r="S191">
        <v>2</v>
      </c>
      <c r="T191">
        <v>0.8</v>
      </c>
      <c r="U191">
        <v>0.2</v>
      </c>
      <c r="V191">
        <v>0.38709677419354838</v>
      </c>
      <c r="W191">
        <v>6.2</v>
      </c>
      <c r="X191">
        <v>0.8</v>
      </c>
      <c r="Y191">
        <v>1</v>
      </c>
      <c r="Z191">
        <v>1.2</v>
      </c>
      <c r="AA191">
        <v>-1.4203608411952562</v>
      </c>
      <c r="AB191">
        <v>-0.44746651857980979</v>
      </c>
      <c r="AC191">
        <v>-4.1506099753866751E-2</v>
      </c>
      <c r="AD191">
        <v>-0.5970989547166029</v>
      </c>
      <c r="AE191">
        <v>-0.4714433532214482</v>
      </c>
      <c r="AF191">
        <v>-0.84177790839824673</v>
      </c>
      <c r="AG191">
        <v>-0.75615818831015136</v>
      </c>
      <c r="AH191">
        <v>-3.0083822139668523E-2</v>
      </c>
      <c r="AI191">
        <v>0.75757333842328134</v>
      </c>
    </row>
    <row r="192" spans="1:35" x14ac:dyDescent="0.2">
      <c r="A192">
        <v>16</v>
      </c>
      <c r="B192">
        <v>191</v>
      </c>
      <c r="C192" s="25">
        <v>0</v>
      </c>
      <c r="D192" s="25">
        <v>252</v>
      </c>
      <c r="E192" s="25">
        <v>2</v>
      </c>
      <c r="F192">
        <v>-0.55051959371147619</v>
      </c>
      <c r="G192">
        <v>-0.28457956750218361</v>
      </c>
      <c r="H192">
        <v>-0.26594002620929258</v>
      </c>
      <c r="I192" t="s">
        <v>369</v>
      </c>
      <c r="J192" t="s">
        <v>32</v>
      </c>
      <c r="K192" t="s">
        <v>75</v>
      </c>
      <c r="L192" t="s">
        <v>258</v>
      </c>
      <c r="M192" s="26">
        <v>27.7</v>
      </c>
      <c r="N192" s="27">
        <v>10</v>
      </c>
      <c r="O192">
        <v>19.498333333333335</v>
      </c>
      <c r="P192">
        <v>9.1999999999999993</v>
      </c>
      <c r="Q192">
        <v>0.1</v>
      </c>
      <c r="R192">
        <v>3.6</v>
      </c>
      <c r="S192">
        <v>5.3</v>
      </c>
      <c r="T192">
        <v>0.7</v>
      </c>
      <c r="U192">
        <v>0.2</v>
      </c>
      <c r="V192">
        <v>0.58108108108108103</v>
      </c>
      <c r="W192">
        <v>7.4</v>
      </c>
      <c r="X192">
        <v>0.83333333333333337</v>
      </c>
      <c r="Y192">
        <v>0.6</v>
      </c>
      <c r="Z192">
        <v>1.8</v>
      </c>
      <c r="AA192">
        <v>-1.0142896029978548</v>
      </c>
      <c r="AB192">
        <v>-1.4092189602725482</v>
      </c>
      <c r="AC192">
        <v>-0.82171436788520313</v>
      </c>
      <c r="AD192">
        <v>0.91652208173161209</v>
      </c>
      <c r="AE192">
        <v>-0.70025658822763759</v>
      </c>
      <c r="AF192">
        <v>-0.84177790839824673</v>
      </c>
      <c r="AG192">
        <v>1.1410440732920064</v>
      </c>
      <c r="AH192">
        <v>1.709819006954548E-2</v>
      </c>
      <c r="AI192">
        <v>0.15137697516867457</v>
      </c>
    </row>
    <row r="193" spans="1:35" x14ac:dyDescent="0.2">
      <c r="A193">
        <v>16</v>
      </c>
      <c r="B193">
        <v>192</v>
      </c>
      <c r="C193" s="25">
        <v>88.7</v>
      </c>
      <c r="D193" s="25">
        <v>89</v>
      </c>
      <c r="E193" s="25">
        <v>81</v>
      </c>
      <c r="F193">
        <v>-0.55215903156765644</v>
      </c>
      <c r="G193">
        <v>-0.34174267287727367</v>
      </c>
      <c r="H193">
        <v>-0.21041635869038278</v>
      </c>
      <c r="I193" t="s">
        <v>362</v>
      </c>
      <c r="J193" t="s">
        <v>32</v>
      </c>
      <c r="K193" t="s">
        <v>42</v>
      </c>
      <c r="L193" t="s">
        <v>259</v>
      </c>
      <c r="M193" s="26">
        <v>24.3</v>
      </c>
      <c r="N193" s="27">
        <v>10</v>
      </c>
      <c r="O193">
        <v>24.085000000000001</v>
      </c>
      <c r="P193">
        <v>13.6</v>
      </c>
      <c r="Q193">
        <v>2.2000000000000002</v>
      </c>
      <c r="R193">
        <v>3.7</v>
      </c>
      <c r="S193">
        <v>0.9</v>
      </c>
      <c r="T193">
        <v>0.2</v>
      </c>
      <c r="U193">
        <v>0.4</v>
      </c>
      <c r="V193">
        <v>0.50526315789473686</v>
      </c>
      <c r="W193">
        <v>9.5</v>
      </c>
      <c r="X193">
        <v>0.81818181818181823</v>
      </c>
      <c r="Y193">
        <v>2.2000000000000002</v>
      </c>
      <c r="Z193">
        <v>1.6</v>
      </c>
      <c r="AA193">
        <v>-0.29960422377042722</v>
      </c>
      <c r="AB193">
        <v>0.61046116728220245</v>
      </c>
      <c r="AC193">
        <v>-0.78625035569741508</v>
      </c>
      <c r="AD193">
        <v>-1.1016393001993412</v>
      </c>
      <c r="AE193">
        <v>-1.8443227632585832</v>
      </c>
      <c r="AF193">
        <v>-0.52588041294489718</v>
      </c>
      <c r="AG193">
        <v>0.43598673549125533</v>
      </c>
      <c r="AH193">
        <v>8.2122667614866626E-2</v>
      </c>
      <c r="AI193">
        <v>0.35344242958687677</v>
      </c>
    </row>
    <row r="194" spans="1:35" x14ac:dyDescent="0.2">
      <c r="A194">
        <v>17</v>
      </c>
      <c r="B194">
        <v>193</v>
      </c>
      <c r="C194" s="25">
        <v>30.4</v>
      </c>
      <c r="D194" s="25">
        <v>25</v>
      </c>
      <c r="E194" s="25">
        <v>92</v>
      </c>
      <c r="F194">
        <v>-0.55254419594496273</v>
      </c>
      <c r="G194">
        <v>-0.11760878086700924</v>
      </c>
      <c r="H194">
        <v>-0.43493541507795352</v>
      </c>
      <c r="I194" t="s">
        <v>197</v>
      </c>
      <c r="J194" t="s">
        <v>32</v>
      </c>
      <c r="K194" t="s">
        <v>106</v>
      </c>
      <c r="L194" t="s">
        <v>45</v>
      </c>
      <c r="M194" s="26">
        <v>21.7</v>
      </c>
      <c r="N194" s="27">
        <v>10</v>
      </c>
      <c r="O194">
        <v>20.130000000000003</v>
      </c>
      <c r="P194">
        <v>8.6</v>
      </c>
      <c r="Q194">
        <v>0</v>
      </c>
      <c r="R194">
        <v>6</v>
      </c>
      <c r="S194">
        <v>0.6</v>
      </c>
      <c r="T194">
        <v>0.5</v>
      </c>
      <c r="U194">
        <v>1.9</v>
      </c>
      <c r="V194">
        <v>0.73913043478260865</v>
      </c>
      <c r="W194">
        <v>4.5999999999999996</v>
      </c>
      <c r="X194">
        <v>0.69230769230769229</v>
      </c>
      <c r="Y194">
        <v>2.6</v>
      </c>
      <c r="Z194">
        <v>0.9</v>
      </c>
      <c r="AA194">
        <v>-1.111746700165231</v>
      </c>
      <c r="AB194">
        <v>-1.505394204441822</v>
      </c>
      <c r="AC194">
        <v>2.9421924621709356E-2</v>
      </c>
      <c r="AD194">
        <v>-1.2392412126037242</v>
      </c>
      <c r="AE194">
        <v>-1.1578830582400157</v>
      </c>
      <c r="AF194">
        <v>1.8433508029552246</v>
      </c>
      <c r="AG194">
        <v>1.7486588237610718</v>
      </c>
      <c r="AH194">
        <v>-0.72631692374088053</v>
      </c>
      <c r="AI194">
        <v>1.0606715200505845</v>
      </c>
    </row>
    <row r="195" spans="1:35" x14ac:dyDescent="0.2">
      <c r="A195">
        <v>17</v>
      </c>
      <c r="B195">
        <v>194</v>
      </c>
      <c r="C195" s="25">
        <v>103.5</v>
      </c>
      <c r="D195" s="25">
        <v>127</v>
      </c>
      <c r="E195" s="25">
        <v>85</v>
      </c>
      <c r="F195">
        <v>-0.55449391869136855</v>
      </c>
      <c r="G195">
        <v>-0.7070389528335207</v>
      </c>
      <c r="H195">
        <v>0.15254503414215215</v>
      </c>
      <c r="I195" t="s">
        <v>380</v>
      </c>
      <c r="J195" t="s">
        <v>32</v>
      </c>
      <c r="K195" t="s">
        <v>106</v>
      </c>
      <c r="L195" t="s">
        <v>259</v>
      </c>
      <c r="M195" s="26">
        <v>19.5</v>
      </c>
      <c r="N195" s="27">
        <v>10</v>
      </c>
      <c r="O195">
        <v>30.503333333333337</v>
      </c>
      <c r="P195">
        <v>13</v>
      </c>
      <c r="Q195">
        <v>0.9</v>
      </c>
      <c r="R195">
        <v>5.2</v>
      </c>
      <c r="S195">
        <v>3.8</v>
      </c>
      <c r="T195">
        <v>1.4</v>
      </c>
      <c r="U195">
        <v>0.4</v>
      </c>
      <c r="V195">
        <v>0.37795275590551181</v>
      </c>
      <c r="W195">
        <v>12.7</v>
      </c>
      <c r="X195">
        <v>0.53191489361702127</v>
      </c>
      <c r="Y195">
        <v>4.7</v>
      </c>
      <c r="Z195">
        <v>2.7</v>
      </c>
      <c r="AA195">
        <v>-0.39706132093780366</v>
      </c>
      <c r="AB195">
        <v>-0.63981700691835752</v>
      </c>
      <c r="AC195">
        <v>-0.25429017288059474</v>
      </c>
      <c r="AD195">
        <v>0.22851251970969616</v>
      </c>
      <c r="AE195">
        <v>0.90143605681568628</v>
      </c>
      <c r="AF195">
        <v>-0.52588041294489718</v>
      </c>
      <c r="AG195">
        <v>-1.7239755749488699</v>
      </c>
      <c r="AH195">
        <v>-3.1943570936833097</v>
      </c>
      <c r="AI195">
        <v>-0.75791756971323565</v>
      </c>
    </row>
    <row r="196" spans="1:35" x14ac:dyDescent="0.2">
      <c r="A196">
        <v>17</v>
      </c>
      <c r="B196">
        <v>195</v>
      </c>
      <c r="C196" s="25">
        <v>138.80000000000001</v>
      </c>
      <c r="D196" s="25">
        <v>199</v>
      </c>
      <c r="E196" s="25">
        <v>10</v>
      </c>
      <c r="F196">
        <v>-0.56337241544313366</v>
      </c>
      <c r="G196">
        <v>-0.32601795435761455</v>
      </c>
      <c r="H196">
        <v>-0.23735446108551911</v>
      </c>
      <c r="I196" t="s">
        <v>249</v>
      </c>
      <c r="J196" t="s">
        <v>1678</v>
      </c>
      <c r="K196" t="s">
        <v>71</v>
      </c>
      <c r="L196" t="s">
        <v>258</v>
      </c>
      <c r="M196" s="26">
        <v>33.6</v>
      </c>
      <c r="N196" s="27">
        <v>10</v>
      </c>
      <c r="O196">
        <v>21.78166666666667</v>
      </c>
      <c r="P196">
        <v>8.6999999999999993</v>
      </c>
      <c r="Q196">
        <v>1.5</v>
      </c>
      <c r="R196">
        <v>3.2</v>
      </c>
      <c r="S196">
        <v>2.7</v>
      </c>
      <c r="T196">
        <v>0.6</v>
      </c>
      <c r="U196">
        <v>0.1</v>
      </c>
      <c r="V196">
        <v>0.46666666666666667</v>
      </c>
      <c r="W196">
        <v>6</v>
      </c>
      <c r="X196">
        <v>0.88888888888888884</v>
      </c>
      <c r="Y196">
        <v>1.8</v>
      </c>
      <c r="Z196">
        <v>0.9</v>
      </c>
      <c r="AA196">
        <v>-1.0955038506373351</v>
      </c>
      <c r="AB196">
        <v>-6.2765541902714522E-2</v>
      </c>
      <c r="AC196">
        <v>-0.96357041663635523</v>
      </c>
      <c r="AD196">
        <v>-0.27602782577304202</v>
      </c>
      <c r="AE196">
        <v>-0.92906982323382659</v>
      </c>
      <c r="AF196">
        <v>-0.99972665612492173</v>
      </c>
      <c r="AG196">
        <v>-5.1226201167179623E-2</v>
      </c>
      <c r="AH196">
        <v>0.38305720620625905</v>
      </c>
      <c r="AI196">
        <v>1.0606715200505845</v>
      </c>
    </row>
    <row r="197" spans="1:35" x14ac:dyDescent="0.2">
      <c r="A197">
        <v>17</v>
      </c>
      <c r="B197">
        <v>196</v>
      </c>
      <c r="C197" s="25">
        <v>0</v>
      </c>
      <c r="D197" s="25">
        <v>351</v>
      </c>
      <c r="E197" s="25">
        <v>2</v>
      </c>
      <c r="F197">
        <v>-0.57433160372646852</v>
      </c>
      <c r="G197">
        <v>-0.45567456880120438</v>
      </c>
      <c r="H197">
        <v>-0.11865703492526414</v>
      </c>
      <c r="I197" t="s">
        <v>388</v>
      </c>
      <c r="J197" t="s">
        <v>32</v>
      </c>
      <c r="K197" t="s">
        <v>59</v>
      </c>
      <c r="L197" t="s">
        <v>259</v>
      </c>
      <c r="M197" s="26">
        <v>22.4</v>
      </c>
      <c r="N197" s="27">
        <v>10</v>
      </c>
      <c r="O197">
        <v>19.599999999999998</v>
      </c>
      <c r="P197">
        <v>8.4</v>
      </c>
      <c r="Q197">
        <v>1.1000000000000001</v>
      </c>
      <c r="R197">
        <v>5.8</v>
      </c>
      <c r="S197">
        <v>1</v>
      </c>
      <c r="T197">
        <v>0.5</v>
      </c>
      <c r="U197">
        <v>0.8</v>
      </c>
      <c r="V197">
        <v>0.41333333333333333</v>
      </c>
      <c r="W197">
        <v>7.5</v>
      </c>
      <c r="X197">
        <v>0.73333333333333328</v>
      </c>
      <c r="Y197">
        <v>1.5</v>
      </c>
      <c r="Z197">
        <v>1.4</v>
      </c>
      <c r="AA197">
        <v>-1.144232399221023</v>
      </c>
      <c r="AB197">
        <v>-0.44746651857980979</v>
      </c>
      <c r="AC197">
        <v>-4.1506099753866751E-2</v>
      </c>
      <c r="AD197">
        <v>-1.0557719960645469</v>
      </c>
      <c r="AE197">
        <v>-1.1578830582400157</v>
      </c>
      <c r="AF197">
        <v>0.10591457796180204</v>
      </c>
      <c r="AG197">
        <v>-0.63625777713063958</v>
      </c>
      <c r="AH197">
        <v>-0.2793757321878193</v>
      </c>
      <c r="AI197">
        <v>0.55550788400507911</v>
      </c>
    </row>
    <row r="198" spans="1:35" x14ac:dyDescent="0.2">
      <c r="A198">
        <v>17</v>
      </c>
      <c r="B198">
        <v>197</v>
      </c>
      <c r="C198" s="25">
        <v>104.7</v>
      </c>
      <c r="D198" s="25">
        <v>99</v>
      </c>
      <c r="E198" s="25">
        <v>53</v>
      </c>
      <c r="F198">
        <v>-0.57625017504083076</v>
      </c>
      <c r="G198">
        <v>-0.41570014997047811</v>
      </c>
      <c r="H198">
        <v>-0.16055002507035265</v>
      </c>
      <c r="I198" t="s">
        <v>185</v>
      </c>
      <c r="J198" t="s">
        <v>32</v>
      </c>
      <c r="K198" t="s">
        <v>86</v>
      </c>
      <c r="L198" t="s">
        <v>258</v>
      </c>
      <c r="M198" s="26">
        <v>25.2</v>
      </c>
      <c r="N198" s="27">
        <v>10</v>
      </c>
      <c r="O198">
        <v>31.613333333333333</v>
      </c>
      <c r="P198">
        <v>8.8000000000000007</v>
      </c>
      <c r="Q198">
        <v>1</v>
      </c>
      <c r="R198">
        <v>3.2</v>
      </c>
      <c r="S198">
        <v>1.9</v>
      </c>
      <c r="T198">
        <v>1.1000000000000001</v>
      </c>
      <c r="U198">
        <v>0.3</v>
      </c>
      <c r="V198">
        <v>0.39130434782608697</v>
      </c>
      <c r="W198">
        <v>9.1999999999999993</v>
      </c>
      <c r="X198">
        <v>0.66666666666666663</v>
      </c>
      <c r="Y198">
        <v>0.9</v>
      </c>
      <c r="Z198">
        <v>0.6</v>
      </c>
      <c r="AA198">
        <v>-1.0792610011094388</v>
      </c>
      <c r="AB198">
        <v>-0.54364176274908371</v>
      </c>
      <c r="AC198">
        <v>-0.96357041663635523</v>
      </c>
      <c r="AD198">
        <v>-0.64296625885139724</v>
      </c>
      <c r="AE198">
        <v>0.21499635179711929</v>
      </c>
      <c r="AF198">
        <v>-0.68382916067157207</v>
      </c>
      <c r="AG198">
        <v>-1.0713198261263754</v>
      </c>
      <c r="AH198">
        <v>-0.33547897706508745</v>
      </c>
      <c r="AI198">
        <v>1.363769701677888</v>
      </c>
    </row>
    <row r="199" spans="1:35" x14ac:dyDescent="0.2">
      <c r="A199">
        <v>17</v>
      </c>
      <c r="B199">
        <v>198</v>
      </c>
      <c r="C199" s="25">
        <v>0</v>
      </c>
      <c r="D199" s="25">
        <v>424</v>
      </c>
      <c r="E199" s="25">
        <v>1</v>
      </c>
      <c r="F199">
        <v>-0.57636859394514162</v>
      </c>
      <c r="G199">
        <v>-0.27163119751949316</v>
      </c>
      <c r="H199">
        <v>-0.30473739642564845</v>
      </c>
      <c r="I199" t="s">
        <v>265</v>
      </c>
      <c r="J199" t="s">
        <v>1686</v>
      </c>
      <c r="K199" t="s">
        <v>94</v>
      </c>
      <c r="L199" t="s">
        <v>258</v>
      </c>
      <c r="M199" s="26">
        <v>21.3</v>
      </c>
      <c r="N199" s="27">
        <v>10</v>
      </c>
      <c r="O199">
        <v>21.535</v>
      </c>
      <c r="P199">
        <v>8.6</v>
      </c>
      <c r="Q199">
        <v>0.2</v>
      </c>
      <c r="R199">
        <v>3.8</v>
      </c>
      <c r="S199">
        <v>1</v>
      </c>
      <c r="T199">
        <v>1.6</v>
      </c>
      <c r="U199">
        <v>0.4</v>
      </c>
      <c r="V199">
        <v>0.4935064935064935</v>
      </c>
      <c r="W199">
        <v>7.7</v>
      </c>
      <c r="X199">
        <v>0.61538461538461542</v>
      </c>
      <c r="Y199">
        <v>1.3</v>
      </c>
      <c r="Z199">
        <v>0.6</v>
      </c>
      <c r="AA199">
        <v>-1.111746700165231</v>
      </c>
      <c r="AB199">
        <v>-1.3130437161032744</v>
      </c>
      <c r="AC199">
        <v>-0.75078634350962714</v>
      </c>
      <c r="AD199">
        <v>-1.0557719960645469</v>
      </c>
      <c r="AE199">
        <v>1.3590625268280649</v>
      </c>
      <c r="AF199">
        <v>-0.52588041294489718</v>
      </c>
      <c r="AG199">
        <v>0.22612967826266428</v>
      </c>
      <c r="AH199">
        <v>-0.63641351565647908</v>
      </c>
      <c r="AI199">
        <v>1.363769701677888</v>
      </c>
    </row>
    <row r="200" spans="1:35" x14ac:dyDescent="0.2">
      <c r="A200">
        <v>17</v>
      </c>
      <c r="B200">
        <v>199</v>
      </c>
      <c r="C200" s="25">
        <v>140.5</v>
      </c>
      <c r="D200" s="25">
        <v>204</v>
      </c>
      <c r="E200" s="25">
        <v>17</v>
      </c>
      <c r="F200">
        <v>-0.58213745889622059</v>
      </c>
      <c r="G200">
        <v>-0.22230648022787225</v>
      </c>
      <c r="H200">
        <v>-0.35983097866834834</v>
      </c>
      <c r="I200" t="s">
        <v>214</v>
      </c>
      <c r="J200" t="s">
        <v>32</v>
      </c>
      <c r="K200" t="s">
        <v>37</v>
      </c>
      <c r="L200" t="s">
        <v>258</v>
      </c>
      <c r="M200" s="26">
        <v>27.1</v>
      </c>
      <c r="N200" s="27">
        <v>10</v>
      </c>
      <c r="O200">
        <v>28.456666666666667</v>
      </c>
      <c r="P200">
        <v>11.1</v>
      </c>
      <c r="Q200">
        <v>1.6</v>
      </c>
      <c r="R200">
        <v>3.4</v>
      </c>
      <c r="S200">
        <v>2</v>
      </c>
      <c r="T200">
        <v>0.8</v>
      </c>
      <c r="U200">
        <v>0</v>
      </c>
      <c r="V200">
        <v>0.5641025641025641</v>
      </c>
      <c r="W200">
        <v>7.8</v>
      </c>
      <c r="X200">
        <v>0.7</v>
      </c>
      <c r="Y200">
        <v>1</v>
      </c>
      <c r="Z200">
        <v>0.9</v>
      </c>
      <c r="AA200">
        <v>-0.70567546196782915</v>
      </c>
      <c r="AB200">
        <v>3.3409702266559399E-2</v>
      </c>
      <c r="AC200">
        <v>-0.89264239226077924</v>
      </c>
      <c r="AD200">
        <v>-0.5970989547166029</v>
      </c>
      <c r="AE200">
        <v>-0.4714433532214482</v>
      </c>
      <c r="AF200">
        <v>-1.1576754038515964</v>
      </c>
      <c r="AG200">
        <v>1.0135323701721084</v>
      </c>
      <c r="AH200">
        <v>-0.28383634852184653</v>
      </c>
      <c r="AI200">
        <v>1.0606715200505845</v>
      </c>
    </row>
    <row r="201" spans="1:35" x14ac:dyDescent="0.2">
      <c r="A201">
        <v>17</v>
      </c>
      <c r="B201">
        <v>200</v>
      </c>
      <c r="C201" s="25">
        <v>137.9</v>
      </c>
      <c r="D201" s="25">
        <v>207</v>
      </c>
      <c r="E201" s="25">
        <v>40</v>
      </c>
      <c r="F201">
        <v>-0.58983055275424967</v>
      </c>
      <c r="G201">
        <v>-0.55882866934238662</v>
      </c>
      <c r="H201">
        <v>-3.1001883411863052E-2</v>
      </c>
      <c r="I201" t="s">
        <v>168</v>
      </c>
      <c r="J201" t="s">
        <v>32</v>
      </c>
      <c r="K201" t="s">
        <v>64</v>
      </c>
      <c r="L201" t="s">
        <v>258</v>
      </c>
      <c r="M201" s="26">
        <v>30.8</v>
      </c>
      <c r="N201" s="27">
        <v>10</v>
      </c>
      <c r="O201">
        <v>25.523333333333333</v>
      </c>
      <c r="P201">
        <v>11</v>
      </c>
      <c r="Q201">
        <v>1.8</v>
      </c>
      <c r="R201">
        <v>1.1000000000000001</v>
      </c>
      <c r="S201">
        <v>4.5999999999999996</v>
      </c>
      <c r="T201">
        <v>0.4</v>
      </c>
      <c r="U201">
        <v>0.1</v>
      </c>
      <c r="V201">
        <v>0.42156862745098039</v>
      </c>
      <c r="W201">
        <v>10.199999999999999</v>
      </c>
      <c r="X201">
        <v>0.75</v>
      </c>
      <c r="Y201">
        <v>0.8</v>
      </c>
      <c r="Z201">
        <v>2.1</v>
      </c>
      <c r="AA201">
        <v>-0.72191831149572516</v>
      </c>
      <c r="AB201">
        <v>0.22576019060510702</v>
      </c>
      <c r="AC201">
        <v>-1.7083146725799034</v>
      </c>
      <c r="AD201">
        <v>0.59545095278805127</v>
      </c>
      <c r="AE201">
        <v>-1.3866962932462048</v>
      </c>
      <c r="AF201">
        <v>-0.99972665612492173</v>
      </c>
      <c r="AG201">
        <v>-0.74892294834310247</v>
      </c>
      <c r="AH201">
        <v>-0.13336907922615071</v>
      </c>
      <c r="AI201">
        <v>-0.15172120645862883</v>
      </c>
    </row>
    <row r="202" spans="1:35" x14ac:dyDescent="0.2">
      <c r="A202">
        <v>17</v>
      </c>
      <c r="B202">
        <v>201</v>
      </c>
      <c r="C202" s="25">
        <v>0</v>
      </c>
      <c r="D202" s="25">
        <v>265</v>
      </c>
      <c r="E202" s="25">
        <v>10</v>
      </c>
      <c r="F202">
        <v>-0.59418138562476519</v>
      </c>
      <c r="G202">
        <v>-0.30758629401768345</v>
      </c>
      <c r="H202">
        <v>-0.28659509160708174</v>
      </c>
      <c r="I202" t="s">
        <v>440</v>
      </c>
      <c r="J202" t="s">
        <v>32</v>
      </c>
      <c r="K202" t="s">
        <v>62</v>
      </c>
      <c r="L202" t="s">
        <v>259</v>
      </c>
      <c r="M202" s="26">
        <v>26.9</v>
      </c>
      <c r="N202" s="27">
        <v>10</v>
      </c>
      <c r="O202">
        <v>17.911666666666669</v>
      </c>
      <c r="P202">
        <v>8.9</v>
      </c>
      <c r="Q202">
        <v>0.8</v>
      </c>
      <c r="R202">
        <v>7.1</v>
      </c>
      <c r="S202">
        <v>0.8</v>
      </c>
      <c r="T202">
        <v>0.5</v>
      </c>
      <c r="U202">
        <v>0.8</v>
      </c>
      <c r="V202">
        <v>0.46575342465753422</v>
      </c>
      <c r="W202">
        <v>7.3</v>
      </c>
      <c r="X202">
        <v>0.68421052631578949</v>
      </c>
      <c r="Y202">
        <v>1.9</v>
      </c>
      <c r="Z202">
        <v>0.5</v>
      </c>
      <c r="AA202">
        <v>-1.0630181515815427</v>
      </c>
      <c r="AB202">
        <v>-0.73599225108763133</v>
      </c>
      <c r="AC202">
        <v>0.41952605868737747</v>
      </c>
      <c r="AD202">
        <v>-1.1475066043341355</v>
      </c>
      <c r="AE202">
        <v>-1.1578830582400157</v>
      </c>
      <c r="AF202">
        <v>0.10591457796180204</v>
      </c>
      <c r="AG202">
        <v>-7.3809375672783936E-2</v>
      </c>
      <c r="AH202">
        <v>-0.58031027077921127</v>
      </c>
      <c r="AI202">
        <v>1.4648024288869892</v>
      </c>
    </row>
    <row r="203" spans="1:35" x14ac:dyDescent="0.2">
      <c r="A203">
        <v>17</v>
      </c>
      <c r="B203">
        <v>202</v>
      </c>
      <c r="C203" s="25">
        <v>0</v>
      </c>
      <c r="D203" s="25">
        <v>389</v>
      </c>
      <c r="E203" s="25">
        <v>3</v>
      </c>
      <c r="F203">
        <v>-0.59577657593608291</v>
      </c>
      <c r="G203">
        <v>-0.15334430248545725</v>
      </c>
      <c r="H203">
        <v>-0.44243227345062563</v>
      </c>
      <c r="I203" t="s">
        <v>431</v>
      </c>
      <c r="J203" t="s">
        <v>32</v>
      </c>
      <c r="K203" t="s">
        <v>51</v>
      </c>
      <c r="L203" t="s">
        <v>45</v>
      </c>
      <c r="M203" s="26">
        <v>24.4</v>
      </c>
      <c r="N203" s="27">
        <v>10</v>
      </c>
      <c r="O203">
        <v>21.979999999999997</v>
      </c>
      <c r="P203">
        <v>8.9</v>
      </c>
      <c r="Q203">
        <v>0.1</v>
      </c>
      <c r="R203">
        <v>4.7</v>
      </c>
      <c r="S203">
        <v>1.1000000000000001</v>
      </c>
      <c r="T203">
        <v>0.6</v>
      </c>
      <c r="U203">
        <v>1.3</v>
      </c>
      <c r="V203">
        <v>0.69230769230769229</v>
      </c>
      <c r="W203">
        <v>5.2</v>
      </c>
      <c r="X203">
        <v>0.76190476190476186</v>
      </c>
      <c r="Y203">
        <v>2.1</v>
      </c>
      <c r="Z203">
        <v>0.8</v>
      </c>
      <c r="AA203">
        <v>-1.0630181515815427</v>
      </c>
      <c r="AB203">
        <v>-1.4092189602725482</v>
      </c>
      <c r="AC203">
        <v>-0.43161023381953484</v>
      </c>
      <c r="AD203">
        <v>-1.0099046919297523</v>
      </c>
      <c r="AE203">
        <v>-0.92906982323382659</v>
      </c>
      <c r="AF203">
        <v>0.89565831659517603</v>
      </c>
      <c r="AG203">
        <v>1.6286330619237801</v>
      </c>
      <c r="AH203">
        <v>-0.22327248731055196</v>
      </c>
      <c r="AI203">
        <v>1.1617042472596857</v>
      </c>
    </row>
    <row r="204" spans="1:35" x14ac:dyDescent="0.2">
      <c r="A204">
        <v>17</v>
      </c>
      <c r="B204">
        <v>203</v>
      </c>
      <c r="C204" s="25">
        <v>129.9</v>
      </c>
      <c r="D204" s="25">
        <v>673</v>
      </c>
      <c r="E204" s="25">
        <v>67</v>
      </c>
      <c r="F204">
        <v>-0.59958222331203204</v>
      </c>
      <c r="G204">
        <v>-0.48066340246031647</v>
      </c>
      <c r="H204">
        <v>-0.11891882085171557</v>
      </c>
      <c r="I204" t="s">
        <v>232</v>
      </c>
      <c r="J204" t="s">
        <v>32</v>
      </c>
      <c r="K204" t="s">
        <v>59</v>
      </c>
      <c r="L204" t="s">
        <v>259</v>
      </c>
      <c r="M204" s="26">
        <v>23.1</v>
      </c>
      <c r="N204" s="27">
        <v>10</v>
      </c>
      <c r="O204">
        <v>32.528333333333329</v>
      </c>
      <c r="P204">
        <v>17</v>
      </c>
      <c r="Q204">
        <v>0.6</v>
      </c>
      <c r="R204">
        <v>6.1</v>
      </c>
      <c r="S204">
        <v>1.6</v>
      </c>
      <c r="T204">
        <v>0.3</v>
      </c>
      <c r="U204">
        <v>0.3</v>
      </c>
      <c r="V204">
        <v>0.4642857142857143</v>
      </c>
      <c r="W204">
        <v>14</v>
      </c>
      <c r="X204">
        <v>0.75555555555555554</v>
      </c>
      <c r="Y204">
        <v>4.5</v>
      </c>
      <c r="Z204">
        <v>1.9</v>
      </c>
      <c r="AA204">
        <v>0.25265266017803945</v>
      </c>
      <c r="AB204">
        <v>-0.92834273942617906</v>
      </c>
      <c r="AC204">
        <v>6.4885936809497252E-2</v>
      </c>
      <c r="AD204">
        <v>-0.78056817125578037</v>
      </c>
      <c r="AE204">
        <v>-1.6155095282523939</v>
      </c>
      <c r="AF204">
        <v>-0.68382916067157207</v>
      </c>
      <c r="AG204">
        <v>-0.17923930691819742</v>
      </c>
      <c r="AH204">
        <v>-0.50636456056583634</v>
      </c>
      <c r="AI204">
        <v>5.0344247959573582E-2</v>
      </c>
    </row>
    <row r="205" spans="1:35" x14ac:dyDescent="0.2">
      <c r="A205">
        <v>17</v>
      </c>
      <c r="B205">
        <v>204</v>
      </c>
      <c r="C205" s="25">
        <v>123.3</v>
      </c>
      <c r="D205" s="25">
        <v>145</v>
      </c>
      <c r="E205" s="25">
        <v>35</v>
      </c>
      <c r="F205">
        <v>-0.60839568874950645</v>
      </c>
      <c r="G205">
        <v>-0.22486955382487631</v>
      </c>
      <c r="H205">
        <v>-0.38352613492463017</v>
      </c>
      <c r="I205" t="s">
        <v>361</v>
      </c>
      <c r="J205" t="s">
        <v>32</v>
      </c>
      <c r="K205" t="s">
        <v>42</v>
      </c>
      <c r="L205" t="s">
        <v>45</v>
      </c>
      <c r="M205" s="26">
        <v>31.9</v>
      </c>
      <c r="N205" s="27">
        <v>10</v>
      </c>
      <c r="O205">
        <v>16.904999999999998</v>
      </c>
      <c r="P205">
        <v>7.6</v>
      </c>
      <c r="Q205">
        <v>0</v>
      </c>
      <c r="R205">
        <v>6.8</v>
      </c>
      <c r="S205">
        <v>0.7</v>
      </c>
      <c r="T205">
        <v>0.7</v>
      </c>
      <c r="U205">
        <v>1.2</v>
      </c>
      <c r="V205">
        <v>0.57627118644067798</v>
      </c>
      <c r="W205">
        <v>5.9</v>
      </c>
      <c r="X205">
        <v>0.61538461538461542</v>
      </c>
      <c r="Y205">
        <v>1.3</v>
      </c>
      <c r="Z205">
        <v>0.6</v>
      </c>
      <c r="AA205">
        <v>-1.2741751954441918</v>
      </c>
      <c r="AB205">
        <v>-1.505394204441822</v>
      </c>
      <c r="AC205">
        <v>0.31313402212401348</v>
      </c>
      <c r="AD205">
        <v>-1.1933739084689301</v>
      </c>
      <c r="AE205">
        <v>-0.70025658822763759</v>
      </c>
      <c r="AF205">
        <v>0.73770956886850114</v>
      </c>
      <c r="AG205">
        <v>0.87117413514477016</v>
      </c>
      <c r="AH205">
        <v>-0.63641351565647908</v>
      </c>
      <c r="AI205">
        <v>1.363769701677888</v>
      </c>
    </row>
    <row r="206" spans="1:35" x14ac:dyDescent="0.2">
      <c r="A206">
        <v>18</v>
      </c>
      <c r="B206">
        <v>205</v>
      </c>
      <c r="C206" s="25">
        <v>144</v>
      </c>
      <c r="D206" s="25">
        <v>138</v>
      </c>
      <c r="E206" s="25">
        <v>20</v>
      </c>
      <c r="F206">
        <v>-0.61110020355923955</v>
      </c>
      <c r="G206">
        <v>-0.53677145260544601</v>
      </c>
      <c r="H206">
        <v>-7.4328750953793543E-2</v>
      </c>
      <c r="I206" t="s">
        <v>245</v>
      </c>
      <c r="J206" t="s">
        <v>32</v>
      </c>
      <c r="K206" t="s">
        <v>66</v>
      </c>
      <c r="L206" t="s">
        <v>259</v>
      </c>
      <c r="M206" s="26">
        <v>24.6</v>
      </c>
      <c r="N206" s="27">
        <v>10</v>
      </c>
      <c r="O206">
        <v>28.388333333333332</v>
      </c>
      <c r="P206">
        <v>8.6</v>
      </c>
      <c r="Q206">
        <v>1.1000000000000001</v>
      </c>
      <c r="R206">
        <v>4.5</v>
      </c>
      <c r="S206">
        <v>2.1</v>
      </c>
      <c r="T206">
        <v>0.9</v>
      </c>
      <c r="U206">
        <v>0.2</v>
      </c>
      <c r="V206">
        <v>0.37804878048780488</v>
      </c>
      <c r="W206">
        <v>8.1999999999999993</v>
      </c>
      <c r="X206">
        <v>0.68421052631578949</v>
      </c>
      <c r="Y206">
        <v>1.9</v>
      </c>
      <c r="Z206">
        <v>1.4</v>
      </c>
      <c r="AA206">
        <v>-1.111746700165231</v>
      </c>
      <c r="AB206">
        <v>-0.44746651857980979</v>
      </c>
      <c r="AC206">
        <v>-0.502538258195111</v>
      </c>
      <c r="AD206">
        <v>-0.55123165058180845</v>
      </c>
      <c r="AE206">
        <v>-0.24263011821525912</v>
      </c>
      <c r="AF206">
        <v>-0.84177790839824673</v>
      </c>
      <c r="AG206">
        <v>-1.1087495325394161</v>
      </c>
      <c r="AH206">
        <v>-0.58031027077921127</v>
      </c>
      <c r="AI206">
        <v>0.55550788400507911</v>
      </c>
    </row>
    <row r="207" spans="1:35" x14ac:dyDescent="0.2">
      <c r="A207">
        <v>18</v>
      </c>
      <c r="B207">
        <v>206</v>
      </c>
      <c r="C207" s="25">
        <v>131.30000000000001</v>
      </c>
      <c r="D207" s="25">
        <v>136</v>
      </c>
      <c r="E207" s="25">
        <v>16</v>
      </c>
      <c r="F207">
        <v>-0.61145140117252594</v>
      </c>
      <c r="G207">
        <v>-0.48023371013981503</v>
      </c>
      <c r="H207">
        <v>-0.13121769103271091</v>
      </c>
      <c r="I207" t="s">
        <v>252</v>
      </c>
      <c r="J207" t="s">
        <v>1682</v>
      </c>
      <c r="K207" t="s">
        <v>37</v>
      </c>
      <c r="L207" t="s">
        <v>259</v>
      </c>
      <c r="M207" s="26">
        <v>22</v>
      </c>
      <c r="N207" s="27">
        <v>3</v>
      </c>
      <c r="O207">
        <v>28.8</v>
      </c>
      <c r="P207">
        <v>9</v>
      </c>
      <c r="Q207">
        <v>1</v>
      </c>
      <c r="R207">
        <v>4</v>
      </c>
      <c r="S207">
        <v>2</v>
      </c>
      <c r="T207">
        <v>0</v>
      </c>
      <c r="U207">
        <v>0.66666666666666663</v>
      </c>
      <c r="V207">
        <v>0.47368421052631576</v>
      </c>
      <c r="W207">
        <v>6.333333333333333</v>
      </c>
      <c r="X207">
        <v>1</v>
      </c>
      <c r="Y207">
        <v>2</v>
      </c>
      <c r="Z207">
        <v>2</v>
      </c>
      <c r="AA207">
        <v>-1.0467753020536468</v>
      </c>
      <c r="AB207">
        <v>-0.54364176274908371</v>
      </c>
      <c r="AC207">
        <v>-0.67985831913405104</v>
      </c>
      <c r="AD207">
        <v>-0.5970989547166029</v>
      </c>
      <c r="AE207">
        <v>-2.3019492332709612</v>
      </c>
      <c r="AF207">
        <v>-0.10468375234043116</v>
      </c>
      <c r="AG207">
        <v>8.7448961988734666E-3</v>
      </c>
      <c r="AH207">
        <v>0.99384751605709609</v>
      </c>
      <c r="AI207">
        <v>-5.0688479249527622E-2</v>
      </c>
    </row>
    <row r="208" spans="1:35" x14ac:dyDescent="0.2">
      <c r="A208">
        <v>18</v>
      </c>
      <c r="B208">
        <v>207</v>
      </c>
      <c r="C208" s="25">
        <v>142.9</v>
      </c>
      <c r="D208" s="25">
        <v>166</v>
      </c>
      <c r="E208" s="25">
        <v>11</v>
      </c>
      <c r="F208">
        <v>-0.61496456941083533</v>
      </c>
      <c r="G208">
        <v>-0.27277178036237804</v>
      </c>
      <c r="H208">
        <v>-0.34219278904845729</v>
      </c>
      <c r="I208" t="s">
        <v>451</v>
      </c>
      <c r="J208" t="s">
        <v>32</v>
      </c>
      <c r="K208" t="s">
        <v>113</v>
      </c>
      <c r="L208" t="s">
        <v>45</v>
      </c>
      <c r="M208" s="26">
        <v>24.1</v>
      </c>
      <c r="N208" s="27">
        <v>10</v>
      </c>
      <c r="O208">
        <v>20.184999999999995</v>
      </c>
      <c r="P208">
        <v>7.2</v>
      </c>
      <c r="Q208">
        <v>0</v>
      </c>
      <c r="R208">
        <v>6.7</v>
      </c>
      <c r="S208">
        <v>1.7</v>
      </c>
      <c r="T208">
        <v>0.7</v>
      </c>
      <c r="U208">
        <v>1.2</v>
      </c>
      <c r="V208">
        <v>0.60377358490566035</v>
      </c>
      <c r="W208">
        <v>5.3</v>
      </c>
      <c r="X208">
        <v>0.53333333333333333</v>
      </c>
      <c r="Y208">
        <v>1.5</v>
      </c>
      <c r="Z208">
        <v>1.1000000000000001</v>
      </c>
      <c r="AA208">
        <v>-1.3391465935557758</v>
      </c>
      <c r="AB208">
        <v>-1.505394204441822</v>
      </c>
      <c r="AC208">
        <v>0.27767000993622559</v>
      </c>
      <c r="AD208">
        <v>-0.73470086712098603</v>
      </c>
      <c r="AE208">
        <v>-0.70025658822763759</v>
      </c>
      <c r="AF208">
        <v>0.73770956886850114</v>
      </c>
      <c r="AG208">
        <v>0.99119989698206279</v>
      </c>
      <c r="AH208">
        <v>-1.0406333113343529</v>
      </c>
      <c r="AI208">
        <v>0.85860606563238229</v>
      </c>
    </row>
    <row r="209" spans="1:35" x14ac:dyDescent="0.2">
      <c r="A209">
        <v>18</v>
      </c>
      <c r="B209">
        <v>208</v>
      </c>
      <c r="C209" s="25">
        <v>0</v>
      </c>
      <c r="D209" s="25">
        <v>399</v>
      </c>
      <c r="E209" s="25">
        <v>7</v>
      </c>
      <c r="F209">
        <v>-0.61818260305481776</v>
      </c>
      <c r="G209">
        <v>-0.30610594320632262</v>
      </c>
      <c r="H209">
        <v>-0.31207665984849514</v>
      </c>
      <c r="I209" t="s">
        <v>474</v>
      </c>
      <c r="J209" t="s">
        <v>32</v>
      </c>
      <c r="K209" t="s">
        <v>37</v>
      </c>
      <c r="L209" t="s">
        <v>259</v>
      </c>
      <c r="M209" s="26">
        <v>23.7</v>
      </c>
      <c r="N209" s="27">
        <v>10</v>
      </c>
      <c r="O209">
        <v>19.339999999999996</v>
      </c>
      <c r="P209">
        <v>7.1</v>
      </c>
      <c r="Q209">
        <v>0.2</v>
      </c>
      <c r="R209">
        <v>6.4</v>
      </c>
      <c r="S209">
        <v>1.5</v>
      </c>
      <c r="T209">
        <v>0.3</v>
      </c>
      <c r="U209">
        <v>1.3</v>
      </c>
      <c r="V209">
        <v>0.5636363636363636</v>
      </c>
      <c r="W209">
        <v>5.5</v>
      </c>
      <c r="X209">
        <v>0.7</v>
      </c>
      <c r="Y209">
        <v>1</v>
      </c>
      <c r="Z209">
        <v>1.1000000000000001</v>
      </c>
      <c r="AA209">
        <v>-1.3553894430836722</v>
      </c>
      <c r="AB209">
        <v>-1.3130437161032744</v>
      </c>
      <c r="AC209">
        <v>0.17127797337286157</v>
      </c>
      <c r="AD209">
        <v>-0.82643547539057483</v>
      </c>
      <c r="AE209">
        <v>-1.6155095282523939</v>
      </c>
      <c r="AF209">
        <v>0.89565831659517603</v>
      </c>
      <c r="AG209">
        <v>0.71371866689443819</v>
      </c>
      <c r="AH209">
        <v>-0.28383634852184653</v>
      </c>
      <c r="AI209">
        <v>0.85860606563238229</v>
      </c>
    </row>
    <row r="210" spans="1:35" x14ac:dyDescent="0.2">
      <c r="A210">
        <v>18</v>
      </c>
      <c r="B210">
        <v>209</v>
      </c>
      <c r="C210" s="25">
        <v>63</v>
      </c>
      <c r="D210" s="25">
        <v>57</v>
      </c>
      <c r="E210" s="25">
        <v>76</v>
      </c>
      <c r="F210">
        <v>-0.62210666761603473</v>
      </c>
      <c r="G210">
        <v>-0.28864652752165587</v>
      </c>
      <c r="H210">
        <v>-0.33346014009437885</v>
      </c>
      <c r="I210" t="s">
        <v>253</v>
      </c>
      <c r="J210" t="s">
        <v>1683</v>
      </c>
      <c r="K210" t="s">
        <v>73</v>
      </c>
      <c r="L210" t="s">
        <v>259</v>
      </c>
      <c r="M210" s="26">
        <v>28.4</v>
      </c>
      <c r="N210" s="27">
        <v>9</v>
      </c>
      <c r="O210">
        <v>21.038888888888884</v>
      </c>
      <c r="P210">
        <v>8.3333333333333339</v>
      </c>
      <c r="Q210">
        <v>0.1111111111111111</v>
      </c>
      <c r="R210">
        <v>8.8888888888888893</v>
      </c>
      <c r="S210">
        <v>2.1111111111111112</v>
      </c>
      <c r="T210">
        <v>0.55555555555555558</v>
      </c>
      <c r="U210">
        <v>0.44444444444444442</v>
      </c>
      <c r="V210">
        <v>0.62068965517241381</v>
      </c>
      <c r="W210">
        <v>6.4444444444444446</v>
      </c>
      <c r="X210">
        <v>0.33333333333333331</v>
      </c>
      <c r="Y210">
        <v>0.66666666666666663</v>
      </c>
      <c r="Z210">
        <v>1.5555555555555556</v>
      </c>
      <c r="AA210">
        <v>-1.1550609655729538</v>
      </c>
      <c r="AB210">
        <v>-1.3985328220315179</v>
      </c>
      <c r="AC210">
        <v>1.053937832268919</v>
      </c>
      <c r="AD210">
        <v>-0.54613528345572016</v>
      </c>
      <c r="AE210">
        <v>-1.0307645943476884</v>
      </c>
      <c r="AF210">
        <v>-0.4556809695108196</v>
      </c>
      <c r="AG210">
        <v>1.3585820617153073</v>
      </c>
      <c r="AH210">
        <v>-0.82250987066246195</v>
      </c>
      <c r="AI210">
        <v>0.39834586390203286</v>
      </c>
    </row>
    <row r="211" spans="1:35" x14ac:dyDescent="0.2">
      <c r="A211">
        <v>18</v>
      </c>
      <c r="B211">
        <v>210</v>
      </c>
      <c r="C211" s="25">
        <v>137.19999999999999</v>
      </c>
      <c r="D211" s="25">
        <v>203</v>
      </c>
      <c r="E211" s="25">
        <v>20</v>
      </c>
      <c r="F211">
        <v>-0.62682369942570682</v>
      </c>
      <c r="G211">
        <v>-0.50854545632660419</v>
      </c>
      <c r="H211">
        <v>-0.11827824309910262</v>
      </c>
      <c r="I211" t="s">
        <v>464</v>
      </c>
      <c r="J211" t="s">
        <v>32</v>
      </c>
      <c r="K211" t="s">
        <v>78</v>
      </c>
      <c r="L211" t="s">
        <v>45</v>
      </c>
      <c r="M211" s="26">
        <v>21.5</v>
      </c>
      <c r="N211" s="27">
        <v>10</v>
      </c>
      <c r="O211">
        <v>16.118333333333332</v>
      </c>
      <c r="P211">
        <v>5.0999999999999996</v>
      </c>
      <c r="Q211">
        <v>0.8</v>
      </c>
      <c r="R211">
        <v>5</v>
      </c>
      <c r="S211">
        <v>0.7</v>
      </c>
      <c r="T211">
        <v>0.4</v>
      </c>
      <c r="U211">
        <v>1.7</v>
      </c>
      <c r="V211">
        <v>0.3888888888888889</v>
      </c>
      <c r="W211">
        <v>5.4</v>
      </c>
      <c r="X211">
        <v>0.25</v>
      </c>
      <c r="Y211">
        <v>0.4</v>
      </c>
      <c r="Z211">
        <v>1.5</v>
      </c>
      <c r="AA211">
        <v>-1.6802464336415937</v>
      </c>
      <c r="AB211">
        <v>-0.73599225108763133</v>
      </c>
      <c r="AC211">
        <v>-0.32521819725617085</v>
      </c>
      <c r="AD211">
        <v>-1.1933739084689301</v>
      </c>
      <c r="AE211">
        <v>-1.3866962932462048</v>
      </c>
      <c r="AF211">
        <v>1.5274533075018752</v>
      </c>
      <c r="AG211">
        <v>-0.6436183677554681</v>
      </c>
      <c r="AH211">
        <v>-0.59369211978129199</v>
      </c>
      <c r="AI211">
        <v>0.45447515679597794</v>
      </c>
    </row>
    <row r="212" spans="1:35" x14ac:dyDescent="0.2">
      <c r="A212">
        <v>18</v>
      </c>
      <c r="B212">
        <v>211</v>
      </c>
      <c r="C212" s="25">
        <v>131.6</v>
      </c>
      <c r="D212" s="25">
        <v>134</v>
      </c>
      <c r="E212" s="25">
        <v>58</v>
      </c>
      <c r="F212">
        <v>-0.6306536667705912</v>
      </c>
      <c r="G212">
        <v>-0.35298184661081028</v>
      </c>
      <c r="H212">
        <v>-0.27767182015978092</v>
      </c>
      <c r="I212" t="s">
        <v>231</v>
      </c>
      <c r="J212" t="s">
        <v>32</v>
      </c>
      <c r="K212" t="s">
        <v>64</v>
      </c>
      <c r="L212" t="s">
        <v>259</v>
      </c>
      <c r="M212" s="26">
        <v>21.8</v>
      </c>
      <c r="N212" s="27">
        <v>10</v>
      </c>
      <c r="O212">
        <v>25.673333333333328</v>
      </c>
      <c r="P212">
        <v>10.6</v>
      </c>
      <c r="Q212">
        <v>0.2</v>
      </c>
      <c r="R212">
        <v>5</v>
      </c>
      <c r="S212">
        <v>1.6</v>
      </c>
      <c r="T212">
        <v>0.9</v>
      </c>
      <c r="U212">
        <v>0.2</v>
      </c>
      <c r="V212">
        <v>0.47872340425531917</v>
      </c>
      <c r="W212">
        <v>9.4</v>
      </c>
      <c r="X212">
        <v>0.77777777777777779</v>
      </c>
      <c r="Y212">
        <v>1.8</v>
      </c>
      <c r="Z212">
        <v>0.8</v>
      </c>
      <c r="AA212">
        <v>-0.78688970960730953</v>
      </c>
      <c r="AB212">
        <v>-1.3130437161032744</v>
      </c>
      <c r="AC212">
        <v>-0.32521819725617085</v>
      </c>
      <c r="AD212">
        <v>-0.78056817125578037</v>
      </c>
      <c r="AE212">
        <v>-0.24263011821525912</v>
      </c>
      <c r="AF212">
        <v>-0.84177790839824673</v>
      </c>
      <c r="AG212">
        <v>7.6034800637160463E-2</v>
      </c>
      <c r="AH212">
        <v>-0.12444784655809719</v>
      </c>
      <c r="AI212">
        <v>1.1617042472596857</v>
      </c>
    </row>
    <row r="213" spans="1:35" x14ac:dyDescent="0.2">
      <c r="A213">
        <v>18</v>
      </c>
      <c r="B213">
        <v>212</v>
      </c>
      <c r="C213" s="25">
        <v>73.8</v>
      </c>
      <c r="D213" s="25">
        <v>73</v>
      </c>
      <c r="E213" s="25">
        <v>84</v>
      </c>
      <c r="F213">
        <v>-0.63526355798506917</v>
      </c>
      <c r="G213">
        <v>-0.63653775471365082</v>
      </c>
      <c r="H213">
        <v>1.2741967285816447E-3</v>
      </c>
      <c r="I213" t="s">
        <v>376</v>
      </c>
      <c r="J213" t="s">
        <v>1684</v>
      </c>
      <c r="K213" t="s">
        <v>119</v>
      </c>
      <c r="L213" t="s">
        <v>259</v>
      </c>
      <c r="M213" s="26">
        <v>20.7</v>
      </c>
      <c r="N213" s="27">
        <v>1</v>
      </c>
      <c r="O213">
        <v>27.7</v>
      </c>
      <c r="P213">
        <v>14</v>
      </c>
      <c r="Q213">
        <v>0</v>
      </c>
      <c r="R213">
        <v>10</v>
      </c>
      <c r="S213">
        <v>0</v>
      </c>
      <c r="T213">
        <v>1</v>
      </c>
      <c r="U213">
        <v>1</v>
      </c>
      <c r="V213">
        <v>0.375</v>
      </c>
      <c r="W213">
        <v>16</v>
      </c>
      <c r="X213">
        <v>0.5</v>
      </c>
      <c r="Y213">
        <v>4</v>
      </c>
      <c r="Z213">
        <v>1</v>
      </c>
      <c r="AA213">
        <v>-0.23463282565884289</v>
      </c>
      <c r="AB213">
        <v>-1.505394204441822</v>
      </c>
      <c r="AC213">
        <v>1.4479824121332303</v>
      </c>
      <c r="AD213">
        <v>-1.5144450374124907</v>
      </c>
      <c r="AE213">
        <v>-1.3816883209070051E-2</v>
      </c>
      <c r="AF213">
        <v>0.42181207341515159</v>
      </c>
      <c r="AG213">
        <v>-2.241633679368856</v>
      </c>
      <c r="AH213">
        <v>-3.0483504407216406</v>
      </c>
      <c r="AI213">
        <v>0.95963879284148357</v>
      </c>
    </row>
    <row r="214" spans="1:35" x14ac:dyDescent="0.2">
      <c r="A214">
        <v>18</v>
      </c>
      <c r="B214">
        <v>213</v>
      </c>
      <c r="C214" s="25">
        <v>137.4</v>
      </c>
      <c r="D214" s="25">
        <v>243</v>
      </c>
      <c r="E214" s="25">
        <v>3</v>
      </c>
      <c r="F214">
        <v>-0.64066100773665602</v>
      </c>
      <c r="G214">
        <v>-0.38277025651277502</v>
      </c>
      <c r="H214">
        <v>-0.257890751223881</v>
      </c>
      <c r="I214" t="s">
        <v>378</v>
      </c>
      <c r="J214" t="s">
        <v>1685</v>
      </c>
      <c r="K214" t="s">
        <v>42</v>
      </c>
      <c r="L214" t="s">
        <v>258</v>
      </c>
      <c r="M214" s="26">
        <v>29</v>
      </c>
      <c r="N214" s="27">
        <v>10</v>
      </c>
      <c r="O214">
        <v>27.44166666666667</v>
      </c>
      <c r="P214">
        <v>9.6</v>
      </c>
      <c r="Q214">
        <v>0.8</v>
      </c>
      <c r="R214">
        <v>3.2</v>
      </c>
      <c r="S214">
        <v>1.8</v>
      </c>
      <c r="T214">
        <v>1</v>
      </c>
      <c r="U214">
        <v>0.1</v>
      </c>
      <c r="V214">
        <v>0.48809523809523808</v>
      </c>
      <c r="W214">
        <v>8.4</v>
      </c>
      <c r="X214">
        <v>0.75</v>
      </c>
      <c r="Y214">
        <v>0.8</v>
      </c>
      <c r="Z214">
        <v>1.1000000000000001</v>
      </c>
      <c r="AA214">
        <v>-0.94931820488627028</v>
      </c>
      <c r="AB214">
        <v>-0.73599225108763133</v>
      </c>
      <c r="AC214">
        <v>-0.96357041663635523</v>
      </c>
      <c r="AD214">
        <v>-0.68883356298619158</v>
      </c>
      <c r="AE214">
        <v>-1.3816883209070051E-2</v>
      </c>
      <c r="AF214">
        <v>-0.99972665612492173</v>
      </c>
      <c r="AG214">
        <v>0.18108867990923488</v>
      </c>
      <c r="AH214">
        <v>-0.13336907922615071</v>
      </c>
      <c r="AI214">
        <v>0.85860606563238229</v>
      </c>
    </row>
    <row r="215" spans="1:35" x14ac:dyDescent="0.2">
      <c r="A215">
        <v>18</v>
      </c>
      <c r="B215">
        <v>214</v>
      </c>
      <c r="C215" s="25">
        <v>0</v>
      </c>
      <c r="D215" s="25">
        <v>288</v>
      </c>
      <c r="E215" s="25">
        <v>9</v>
      </c>
      <c r="F215">
        <v>-0.64259346821822272</v>
      </c>
      <c r="G215">
        <v>-0.33142318320947872</v>
      </c>
      <c r="H215">
        <v>-0.311170285008744</v>
      </c>
      <c r="I215" t="s">
        <v>408</v>
      </c>
      <c r="J215" t="s">
        <v>32</v>
      </c>
      <c r="K215" t="s">
        <v>39</v>
      </c>
      <c r="L215" t="s">
        <v>259</v>
      </c>
      <c r="M215" s="26">
        <v>26.6</v>
      </c>
      <c r="N215" s="27">
        <v>10</v>
      </c>
      <c r="O215">
        <v>26.411666666666669</v>
      </c>
      <c r="P215">
        <v>9.6</v>
      </c>
      <c r="Q215">
        <v>1.3</v>
      </c>
      <c r="R215">
        <v>4.5999999999999996</v>
      </c>
      <c r="S215">
        <v>1.3</v>
      </c>
      <c r="T215">
        <v>0.5</v>
      </c>
      <c r="U215">
        <v>0.5</v>
      </c>
      <c r="V215">
        <v>0.50684931506849318</v>
      </c>
      <c r="W215">
        <v>7.3</v>
      </c>
      <c r="X215">
        <v>0.69230769230769229</v>
      </c>
      <c r="Y215">
        <v>1.3</v>
      </c>
      <c r="Z215">
        <v>0.8</v>
      </c>
      <c r="AA215">
        <v>-0.94931820488627028</v>
      </c>
      <c r="AB215">
        <v>-0.25511603024126217</v>
      </c>
      <c r="AC215">
        <v>-0.46707424600732306</v>
      </c>
      <c r="AD215">
        <v>-0.91817008366016351</v>
      </c>
      <c r="AE215">
        <v>-1.1578830582400157</v>
      </c>
      <c r="AF215">
        <v>-0.36793166521822246</v>
      </c>
      <c r="AG215">
        <v>0.35364138138256473</v>
      </c>
      <c r="AH215">
        <v>-0.38266098927430142</v>
      </c>
      <c r="AI215">
        <v>1.1617042472596857</v>
      </c>
    </row>
    <row r="216" spans="1:35" x14ac:dyDescent="0.2">
      <c r="A216">
        <v>18</v>
      </c>
      <c r="B216">
        <v>215</v>
      </c>
      <c r="C216" s="25">
        <v>0</v>
      </c>
      <c r="D216" s="25">
        <v>420</v>
      </c>
      <c r="E216" s="25">
        <v>3</v>
      </c>
      <c r="F216">
        <v>-0.6431373908914807</v>
      </c>
      <c r="G216">
        <v>-0.26188606060742065</v>
      </c>
      <c r="H216">
        <v>-0.38125133028406005</v>
      </c>
      <c r="I216" t="s">
        <v>449</v>
      </c>
      <c r="J216" t="s">
        <v>32</v>
      </c>
      <c r="K216" t="s">
        <v>55</v>
      </c>
      <c r="L216" t="s">
        <v>259</v>
      </c>
      <c r="M216" s="26">
        <v>24.2</v>
      </c>
      <c r="N216" s="27">
        <v>10</v>
      </c>
      <c r="O216">
        <v>14.985000000000003</v>
      </c>
      <c r="P216">
        <v>8.4</v>
      </c>
      <c r="Q216">
        <v>0.6</v>
      </c>
      <c r="R216">
        <v>4.5</v>
      </c>
      <c r="S216">
        <v>0.6</v>
      </c>
      <c r="T216">
        <v>0.5</v>
      </c>
      <c r="U216">
        <v>1.3</v>
      </c>
      <c r="V216">
        <v>0.57407407407407407</v>
      </c>
      <c r="W216">
        <v>5.4</v>
      </c>
      <c r="X216">
        <v>0.72727272727272729</v>
      </c>
      <c r="Y216">
        <v>2.2000000000000002</v>
      </c>
      <c r="Z216">
        <v>0.6</v>
      </c>
      <c r="AA216">
        <v>-1.144232399221023</v>
      </c>
      <c r="AB216">
        <v>-0.92834273942617906</v>
      </c>
      <c r="AC216">
        <v>-0.502538258195111</v>
      </c>
      <c r="AD216">
        <v>-1.2392412126037242</v>
      </c>
      <c r="AE216">
        <v>-1.1578830582400157</v>
      </c>
      <c r="AF216">
        <v>0.89565831659517603</v>
      </c>
      <c r="AG216">
        <v>0.78121748909569222</v>
      </c>
      <c r="AH216">
        <v>-0.42538238514948845</v>
      </c>
      <c r="AI216">
        <v>1.363769701677888</v>
      </c>
    </row>
    <row r="217" spans="1:35" x14ac:dyDescent="0.2">
      <c r="A217">
        <v>18</v>
      </c>
      <c r="B217">
        <v>216</v>
      </c>
      <c r="C217" s="25">
        <v>0</v>
      </c>
      <c r="D217" s="25">
        <v>705</v>
      </c>
      <c r="E217" s="25">
        <v>2</v>
      </c>
      <c r="F217">
        <v>-0.64900852498898998</v>
      </c>
      <c r="G217">
        <v>-0.40393152855132947</v>
      </c>
      <c r="H217">
        <v>-0.24507699643766051</v>
      </c>
      <c r="I217" t="s">
        <v>436</v>
      </c>
      <c r="J217" t="s">
        <v>32</v>
      </c>
      <c r="K217" t="s">
        <v>73</v>
      </c>
      <c r="L217" t="s">
        <v>259</v>
      </c>
      <c r="M217" s="26">
        <v>28.8</v>
      </c>
      <c r="N217" s="27">
        <v>10</v>
      </c>
      <c r="O217">
        <v>17.641666666666662</v>
      </c>
      <c r="P217">
        <v>6.2</v>
      </c>
      <c r="Q217">
        <v>1.4</v>
      </c>
      <c r="R217">
        <v>3.1</v>
      </c>
      <c r="S217">
        <v>1.4</v>
      </c>
      <c r="T217">
        <v>0.9</v>
      </c>
      <c r="U217">
        <v>0.2</v>
      </c>
      <c r="V217">
        <v>0.40425531914893614</v>
      </c>
      <c r="W217">
        <v>4.7</v>
      </c>
      <c r="X217">
        <v>0.83333333333333337</v>
      </c>
      <c r="Y217">
        <v>1.2</v>
      </c>
      <c r="Z217">
        <v>0.6</v>
      </c>
      <c r="AA217">
        <v>-1.5015750888347368</v>
      </c>
      <c r="AB217">
        <v>-0.15894078607198844</v>
      </c>
      <c r="AC217">
        <v>-0.99903442882414328</v>
      </c>
      <c r="AD217">
        <v>-0.87230277952536928</v>
      </c>
      <c r="AE217">
        <v>-0.24263011821525912</v>
      </c>
      <c r="AF217">
        <v>-0.84177790839824673</v>
      </c>
      <c r="AG217">
        <v>-0.45609378371692305</v>
      </c>
      <c r="AH217">
        <v>7.3201434946813332E-2</v>
      </c>
      <c r="AI217">
        <v>1.363769701677888</v>
      </c>
    </row>
    <row r="218" spans="1:35" x14ac:dyDescent="0.2">
      <c r="A218">
        <v>19</v>
      </c>
      <c r="B218">
        <v>217</v>
      </c>
      <c r="C218" s="25">
        <v>104.6</v>
      </c>
      <c r="D218" s="25">
        <v>92</v>
      </c>
      <c r="E218" s="25">
        <v>51</v>
      </c>
      <c r="F218">
        <v>-0.64957082676508515</v>
      </c>
      <c r="G218">
        <v>-0.42472418220471364</v>
      </c>
      <c r="H218">
        <v>-0.22484664456037151</v>
      </c>
      <c r="I218" t="s">
        <v>194</v>
      </c>
      <c r="J218" t="s">
        <v>32</v>
      </c>
      <c r="K218" t="s">
        <v>39</v>
      </c>
      <c r="L218" t="s">
        <v>258</v>
      </c>
      <c r="M218" s="26">
        <v>27.6</v>
      </c>
      <c r="N218" s="27">
        <v>10</v>
      </c>
      <c r="O218">
        <v>21.258333333333333</v>
      </c>
      <c r="P218">
        <v>6.9</v>
      </c>
      <c r="Q218">
        <v>0.2</v>
      </c>
      <c r="R218">
        <v>3.8</v>
      </c>
      <c r="S218">
        <v>2.5</v>
      </c>
      <c r="T218">
        <v>0.9</v>
      </c>
      <c r="U218">
        <v>0.6</v>
      </c>
      <c r="V218">
        <v>0.43333333333333335</v>
      </c>
      <c r="W218">
        <v>6</v>
      </c>
      <c r="X218">
        <v>0.75</v>
      </c>
      <c r="Y218">
        <v>2</v>
      </c>
      <c r="Z218">
        <v>0.9</v>
      </c>
      <c r="AA218">
        <v>-1.3878751421394642</v>
      </c>
      <c r="AB218">
        <v>-1.3130437161032744</v>
      </c>
      <c r="AC218">
        <v>-0.75078634350962714</v>
      </c>
      <c r="AD218">
        <v>-0.36776243404263087</v>
      </c>
      <c r="AE218">
        <v>-0.24263011821525912</v>
      </c>
      <c r="AF218">
        <v>-0.20998291749154768</v>
      </c>
      <c r="AG218">
        <v>-0.33619337253741116</v>
      </c>
      <c r="AH218">
        <v>-0.27491511585379264</v>
      </c>
      <c r="AI218">
        <v>1.0606715200505845</v>
      </c>
    </row>
    <row r="219" spans="1:35" x14ac:dyDescent="0.2">
      <c r="A219">
        <v>19</v>
      </c>
      <c r="B219">
        <v>218</v>
      </c>
      <c r="C219" s="25">
        <v>0</v>
      </c>
      <c r="D219" s="25">
        <v>415</v>
      </c>
      <c r="E219" s="25">
        <v>5</v>
      </c>
      <c r="F219">
        <v>-0.65680263804923267</v>
      </c>
      <c r="G219">
        <v>-0.37658520230387504</v>
      </c>
      <c r="H219">
        <v>-0.28021743574535762</v>
      </c>
      <c r="I219" t="s">
        <v>489</v>
      </c>
      <c r="J219" t="s">
        <v>32</v>
      </c>
      <c r="K219" t="s">
        <v>64</v>
      </c>
      <c r="L219" t="s">
        <v>258</v>
      </c>
      <c r="M219" s="26">
        <v>28.7</v>
      </c>
      <c r="N219" s="27">
        <v>10</v>
      </c>
      <c r="O219">
        <v>16.918333333333333</v>
      </c>
      <c r="P219">
        <v>8.5</v>
      </c>
      <c r="Q219">
        <v>1</v>
      </c>
      <c r="R219">
        <v>2.4</v>
      </c>
      <c r="S219">
        <v>2.6</v>
      </c>
      <c r="T219">
        <v>0.5</v>
      </c>
      <c r="U219">
        <v>0.4</v>
      </c>
      <c r="V219">
        <v>0.5</v>
      </c>
      <c r="W219">
        <v>6.4</v>
      </c>
      <c r="X219">
        <v>0.91666666666666663</v>
      </c>
      <c r="Y219">
        <v>1.2</v>
      </c>
      <c r="Z219">
        <v>1</v>
      </c>
      <c r="AA219">
        <v>-1.1279895496931271</v>
      </c>
      <c r="AB219">
        <v>-0.54364176274908371</v>
      </c>
      <c r="AC219">
        <v>-1.2472825141386594</v>
      </c>
      <c r="AD219">
        <v>-0.32189512990783647</v>
      </c>
      <c r="AE219">
        <v>-1.1578830582400157</v>
      </c>
      <c r="AF219">
        <v>-0.52588041294489718</v>
      </c>
      <c r="AG219">
        <v>0.24871285276826938</v>
      </c>
      <c r="AH219">
        <v>0.32695396132899118</v>
      </c>
      <c r="AI219">
        <v>0.95963879284148357</v>
      </c>
    </row>
    <row r="220" spans="1:35" x14ac:dyDescent="0.2">
      <c r="A220">
        <v>19</v>
      </c>
      <c r="B220">
        <v>219</v>
      </c>
      <c r="C220" s="25">
        <v>0</v>
      </c>
      <c r="D220" s="25">
        <v>231</v>
      </c>
      <c r="E220" s="25">
        <v>1</v>
      </c>
      <c r="F220">
        <v>-0.65722165674571564</v>
      </c>
      <c r="G220">
        <v>-0.36992595605861511</v>
      </c>
      <c r="H220">
        <v>-0.28729570068710053</v>
      </c>
      <c r="I220" t="s">
        <v>387</v>
      </c>
      <c r="J220" t="s">
        <v>32</v>
      </c>
      <c r="K220" t="s">
        <v>44</v>
      </c>
      <c r="L220" t="s">
        <v>45</v>
      </c>
      <c r="M220" s="26">
        <v>29.9</v>
      </c>
      <c r="N220" s="27">
        <v>10</v>
      </c>
      <c r="O220">
        <v>12.684999999999999</v>
      </c>
      <c r="P220">
        <v>4.7</v>
      </c>
      <c r="Q220">
        <v>0.5</v>
      </c>
      <c r="R220">
        <v>4.5</v>
      </c>
      <c r="S220">
        <v>1.4</v>
      </c>
      <c r="T220">
        <v>0.7</v>
      </c>
      <c r="U220">
        <v>1.1000000000000001</v>
      </c>
      <c r="V220">
        <v>0.43902439024390244</v>
      </c>
      <c r="W220">
        <v>4.0999999999999996</v>
      </c>
      <c r="X220">
        <v>0.66666666666666663</v>
      </c>
      <c r="Y220">
        <v>0.9</v>
      </c>
      <c r="Z220">
        <v>0.5</v>
      </c>
      <c r="AA220">
        <v>-1.7452178317531779</v>
      </c>
      <c r="AB220">
        <v>-1.024517983595453</v>
      </c>
      <c r="AC220">
        <v>-0.502538258195111</v>
      </c>
      <c r="AD220">
        <v>-0.87230277952536928</v>
      </c>
      <c r="AE220">
        <v>-0.70025658822763759</v>
      </c>
      <c r="AF220">
        <v>0.57976082114182648</v>
      </c>
      <c r="AG220">
        <v>-0.19358443619451518</v>
      </c>
      <c r="AH220">
        <v>-0.33547897706508745</v>
      </c>
      <c r="AI220">
        <v>1.4648024288869892</v>
      </c>
    </row>
    <row r="221" spans="1:35" x14ac:dyDescent="0.2">
      <c r="A221">
        <v>19</v>
      </c>
      <c r="B221">
        <v>220</v>
      </c>
      <c r="C221" s="25">
        <v>141.4</v>
      </c>
      <c r="D221" s="25">
        <v>130</v>
      </c>
      <c r="E221" s="25">
        <v>29</v>
      </c>
      <c r="F221">
        <v>-0.66854006609405014</v>
      </c>
      <c r="G221">
        <v>-0.41873775060863905</v>
      </c>
      <c r="H221">
        <v>-0.2498023154854111</v>
      </c>
      <c r="I221" t="s">
        <v>201</v>
      </c>
      <c r="J221" t="s">
        <v>32</v>
      </c>
      <c r="K221" t="s">
        <v>39</v>
      </c>
      <c r="L221" t="s">
        <v>259</v>
      </c>
      <c r="M221" s="26">
        <v>27.8</v>
      </c>
      <c r="N221" s="27">
        <v>10</v>
      </c>
      <c r="O221">
        <v>24.620000000000005</v>
      </c>
      <c r="P221">
        <v>7</v>
      </c>
      <c r="Q221">
        <v>1.6</v>
      </c>
      <c r="R221">
        <v>5</v>
      </c>
      <c r="S221">
        <v>0.9</v>
      </c>
      <c r="T221">
        <v>0.3</v>
      </c>
      <c r="U221">
        <v>0.5</v>
      </c>
      <c r="V221">
        <v>0.40677966101694918</v>
      </c>
      <c r="W221">
        <v>5.9</v>
      </c>
      <c r="X221">
        <v>0.8571428571428571</v>
      </c>
      <c r="Y221">
        <v>0.7</v>
      </c>
      <c r="Z221">
        <v>0.5</v>
      </c>
      <c r="AA221">
        <v>-1.3716322926115683</v>
      </c>
      <c r="AB221">
        <v>3.3409702266559399E-2</v>
      </c>
      <c r="AC221">
        <v>-0.32521819725617085</v>
      </c>
      <c r="AD221">
        <v>-1.1016393001993412</v>
      </c>
      <c r="AE221">
        <v>-1.6155095282523939</v>
      </c>
      <c r="AF221">
        <v>-0.36793166521822246</v>
      </c>
      <c r="AG221">
        <v>-0.55366172170638972</v>
      </c>
      <c r="AH221">
        <v>6.874081861278647E-2</v>
      </c>
      <c r="AI221">
        <v>1.4648024288869892</v>
      </c>
    </row>
    <row r="222" spans="1:35" x14ac:dyDescent="0.2">
      <c r="A222">
        <v>19</v>
      </c>
      <c r="B222">
        <v>221</v>
      </c>
      <c r="C222" s="25">
        <v>137.80000000000001</v>
      </c>
      <c r="D222" s="25">
        <v>216</v>
      </c>
      <c r="E222" s="25">
        <v>7</v>
      </c>
      <c r="F222">
        <v>-0.67388139948336101</v>
      </c>
      <c r="G222">
        <v>-0.34159027384681973</v>
      </c>
      <c r="H222">
        <v>-0.33229112563654128</v>
      </c>
      <c r="I222" t="s">
        <v>447</v>
      </c>
      <c r="J222" t="s">
        <v>32</v>
      </c>
      <c r="K222" t="s">
        <v>42</v>
      </c>
      <c r="L222" t="s">
        <v>258</v>
      </c>
      <c r="M222" s="26">
        <v>26.8</v>
      </c>
      <c r="N222" s="27">
        <v>10</v>
      </c>
      <c r="O222">
        <v>22.8</v>
      </c>
      <c r="P222">
        <v>9.8000000000000007</v>
      </c>
      <c r="Q222">
        <v>1.7</v>
      </c>
      <c r="R222">
        <v>2.1</v>
      </c>
      <c r="S222">
        <v>1</v>
      </c>
      <c r="T222">
        <v>0.7</v>
      </c>
      <c r="U222">
        <v>0.2</v>
      </c>
      <c r="V222">
        <v>0.52173913043478259</v>
      </c>
      <c r="W222">
        <v>6.9</v>
      </c>
      <c r="X222">
        <v>0.81818181818181823</v>
      </c>
      <c r="Y222">
        <v>1.1000000000000001</v>
      </c>
      <c r="Z222">
        <v>0.8</v>
      </c>
      <c r="AA222">
        <v>-0.91683250583047793</v>
      </c>
      <c r="AB222">
        <v>0.1295849464358331</v>
      </c>
      <c r="AC222">
        <v>-1.3536745507020234</v>
      </c>
      <c r="AD222">
        <v>-1.0557719960645469</v>
      </c>
      <c r="AE222">
        <v>-0.70025658822763759</v>
      </c>
      <c r="AF222">
        <v>-0.84177790839824673</v>
      </c>
      <c r="AG222">
        <v>0.48115308450246397</v>
      </c>
      <c r="AH222">
        <v>2.155880640357212E-2</v>
      </c>
      <c r="AI222">
        <v>1.1617042472596857</v>
      </c>
    </row>
    <row r="223" spans="1:35" x14ac:dyDescent="0.2">
      <c r="A223">
        <v>19</v>
      </c>
      <c r="B223">
        <v>222</v>
      </c>
      <c r="C223" s="25">
        <v>143.80000000000001</v>
      </c>
      <c r="D223" s="25">
        <v>153</v>
      </c>
      <c r="E223" s="25">
        <v>11</v>
      </c>
      <c r="F223">
        <v>-0.67520110558699986</v>
      </c>
      <c r="G223">
        <v>-0.5425081564337757</v>
      </c>
      <c r="H223">
        <v>-0.13269294915322416</v>
      </c>
      <c r="I223" t="s">
        <v>381</v>
      </c>
      <c r="J223" t="s">
        <v>1688</v>
      </c>
      <c r="K223" t="s">
        <v>35</v>
      </c>
      <c r="L223" t="s">
        <v>258</v>
      </c>
      <c r="M223" s="26">
        <v>22.7</v>
      </c>
      <c r="N223" s="27">
        <v>10</v>
      </c>
      <c r="O223">
        <v>29.416666666666668</v>
      </c>
      <c r="P223">
        <v>9.1</v>
      </c>
      <c r="Q223">
        <v>2.1</v>
      </c>
      <c r="R223">
        <v>1.5</v>
      </c>
      <c r="S223">
        <v>1.7</v>
      </c>
      <c r="T223">
        <v>0.4</v>
      </c>
      <c r="U223">
        <v>0.1</v>
      </c>
      <c r="V223">
        <v>0.38961038961038963</v>
      </c>
      <c r="W223">
        <v>7.7</v>
      </c>
      <c r="X223">
        <v>1</v>
      </c>
      <c r="Y223">
        <v>1</v>
      </c>
      <c r="Z223">
        <v>1.2</v>
      </c>
      <c r="AA223">
        <v>-1.0305324525257507</v>
      </c>
      <c r="AB223">
        <v>0.51428592311292853</v>
      </c>
      <c r="AC223">
        <v>-1.5664586238287517</v>
      </c>
      <c r="AD223">
        <v>-0.73470086712098603</v>
      </c>
      <c r="AE223">
        <v>-1.3866962932462048</v>
      </c>
      <c r="AF223">
        <v>-0.99972665612492173</v>
      </c>
      <c r="AG223">
        <v>-0.9137390072182634</v>
      </c>
      <c r="AH223">
        <v>0.47742123062468689</v>
      </c>
      <c r="AI223">
        <v>0.75757333842328134</v>
      </c>
    </row>
    <row r="224" spans="1:35" x14ac:dyDescent="0.2">
      <c r="A224">
        <v>19</v>
      </c>
      <c r="B224">
        <v>223</v>
      </c>
      <c r="C224" s="25">
        <v>70.900000000000006</v>
      </c>
      <c r="D224" s="25">
        <v>77</v>
      </c>
      <c r="E224" s="25">
        <v>85</v>
      </c>
      <c r="F224">
        <v>-0.6809994243560975</v>
      </c>
      <c r="G224">
        <v>-0.2711184197056587</v>
      </c>
      <c r="H224">
        <v>-0.40988100465043881</v>
      </c>
      <c r="I224" t="s">
        <v>448</v>
      </c>
      <c r="J224" t="s">
        <v>32</v>
      </c>
      <c r="K224" t="s">
        <v>94</v>
      </c>
      <c r="L224" t="s">
        <v>45</v>
      </c>
      <c r="M224" s="26">
        <v>26.3</v>
      </c>
      <c r="N224" s="27">
        <v>10</v>
      </c>
      <c r="O224">
        <v>25.875</v>
      </c>
      <c r="P224">
        <v>10.199999999999999</v>
      </c>
      <c r="Q224">
        <v>0</v>
      </c>
      <c r="R224">
        <v>7.4</v>
      </c>
      <c r="S224">
        <v>3.5</v>
      </c>
      <c r="T224">
        <v>0.4</v>
      </c>
      <c r="U224">
        <v>0.8</v>
      </c>
      <c r="V224">
        <v>0.67647058823529416</v>
      </c>
      <c r="W224">
        <v>6.8</v>
      </c>
      <c r="X224">
        <v>0.47619047619047616</v>
      </c>
      <c r="Y224">
        <v>2.1</v>
      </c>
      <c r="Z224">
        <v>1.6</v>
      </c>
      <c r="AA224">
        <v>-0.8518611077188939</v>
      </c>
      <c r="AB224">
        <v>-1.505394204441822</v>
      </c>
      <c r="AC224">
        <v>0.52591809525074185</v>
      </c>
      <c r="AD224">
        <v>9.0910607305313057E-2</v>
      </c>
      <c r="AE224">
        <v>-1.3866962932462048</v>
      </c>
      <c r="AF224">
        <v>0.10591457796180204</v>
      </c>
      <c r="AG224">
        <v>1.9734877635548775</v>
      </c>
      <c r="AH224">
        <v>-1.7457876456036185</v>
      </c>
      <c r="AI224">
        <v>0.35344242958687677</v>
      </c>
    </row>
    <row r="225" spans="1:35" x14ac:dyDescent="0.2">
      <c r="A225">
        <v>19</v>
      </c>
      <c r="B225">
        <v>224</v>
      </c>
      <c r="C225" s="25">
        <v>112.3</v>
      </c>
      <c r="D225" s="25">
        <v>101</v>
      </c>
      <c r="E225" s="25">
        <v>41</v>
      </c>
      <c r="F225">
        <v>-0.68157132741950222</v>
      </c>
      <c r="G225">
        <v>-0.55363618637795675</v>
      </c>
      <c r="H225">
        <v>-0.12793514104154546</v>
      </c>
      <c r="I225" t="s">
        <v>236</v>
      </c>
      <c r="J225" t="s">
        <v>32</v>
      </c>
      <c r="K225" t="s">
        <v>113</v>
      </c>
      <c r="L225" t="s">
        <v>258</v>
      </c>
      <c r="M225" s="26">
        <v>25.4</v>
      </c>
      <c r="N225" s="27">
        <v>10</v>
      </c>
      <c r="O225">
        <v>24.245000000000005</v>
      </c>
      <c r="P225">
        <v>8</v>
      </c>
      <c r="Q225">
        <v>0.6</v>
      </c>
      <c r="R225">
        <v>2.2000000000000002</v>
      </c>
      <c r="S225">
        <v>3.8</v>
      </c>
      <c r="T225">
        <v>0.4</v>
      </c>
      <c r="U225">
        <v>0.9</v>
      </c>
      <c r="V225">
        <v>0.40298507462686567</v>
      </c>
      <c r="W225">
        <v>6.7</v>
      </c>
      <c r="X225">
        <v>0.7407407407407407</v>
      </c>
      <c r="Y225">
        <v>2.7</v>
      </c>
      <c r="Z225">
        <v>1.5</v>
      </c>
      <c r="AA225">
        <v>-1.2092037973326075</v>
      </c>
      <c r="AB225">
        <v>-0.92834273942617906</v>
      </c>
      <c r="AC225">
        <v>-1.3182105385142353</v>
      </c>
      <c r="AD225">
        <v>0.22851251970969616</v>
      </c>
      <c r="AE225">
        <v>-1.3866962932462048</v>
      </c>
      <c r="AF225">
        <v>0.26386332568847681</v>
      </c>
      <c r="AG225">
        <v>-0.66620154226107264</v>
      </c>
      <c r="AH225">
        <v>-0.42092176881546201</v>
      </c>
      <c r="AI225">
        <v>0.45447515679597794</v>
      </c>
    </row>
    <row r="226" spans="1:35" x14ac:dyDescent="0.2">
      <c r="A226">
        <v>19</v>
      </c>
      <c r="B226">
        <v>225</v>
      </c>
      <c r="C226" s="25">
        <v>0</v>
      </c>
      <c r="D226" s="25">
        <v>251</v>
      </c>
      <c r="E226" s="25">
        <v>9</v>
      </c>
      <c r="F226">
        <v>-0.68754277169066202</v>
      </c>
      <c r="G226">
        <v>-0.34879292006343693</v>
      </c>
      <c r="H226">
        <v>-0.3387498516272251</v>
      </c>
      <c r="I226" t="s">
        <v>246</v>
      </c>
      <c r="J226" t="s">
        <v>32</v>
      </c>
      <c r="K226" t="s">
        <v>62</v>
      </c>
      <c r="L226" t="s">
        <v>259</v>
      </c>
      <c r="M226" s="26">
        <v>24.9</v>
      </c>
      <c r="N226" s="27">
        <v>10</v>
      </c>
      <c r="O226">
        <v>22.410000000000004</v>
      </c>
      <c r="P226">
        <v>10</v>
      </c>
      <c r="Q226">
        <v>0</v>
      </c>
      <c r="R226">
        <v>6.3</v>
      </c>
      <c r="S226">
        <v>1.6</v>
      </c>
      <c r="T226">
        <v>0.8</v>
      </c>
      <c r="U226">
        <v>0.3</v>
      </c>
      <c r="V226">
        <v>0.56338028169014087</v>
      </c>
      <c r="W226">
        <v>7.1</v>
      </c>
      <c r="X226">
        <v>0.7142857142857143</v>
      </c>
      <c r="Y226">
        <v>2.8</v>
      </c>
      <c r="Z226">
        <v>1.2</v>
      </c>
      <c r="AA226">
        <v>-0.88434680677468591</v>
      </c>
      <c r="AB226">
        <v>-1.505394204441822</v>
      </c>
      <c r="AC226">
        <v>0.13581396118507336</v>
      </c>
      <c r="AD226">
        <v>-0.78056817125578037</v>
      </c>
      <c r="AE226">
        <v>-0.4714433532214482</v>
      </c>
      <c r="AF226">
        <v>-0.68382916067157207</v>
      </c>
      <c r="AG226">
        <v>0.91608978284042053</v>
      </c>
      <c r="AH226">
        <v>-0.62303166665439835</v>
      </c>
      <c r="AI226">
        <v>0.75757333842328134</v>
      </c>
    </row>
    <row r="227" spans="1:35" x14ac:dyDescent="0.2">
      <c r="A227">
        <v>19</v>
      </c>
      <c r="B227">
        <v>226</v>
      </c>
      <c r="C227" s="25">
        <v>138.6</v>
      </c>
      <c r="D227" s="25">
        <v>224</v>
      </c>
      <c r="E227" s="25">
        <v>2</v>
      </c>
      <c r="F227">
        <v>-0.69331771551929733</v>
      </c>
      <c r="G227">
        <v>-0.40708222744397093</v>
      </c>
      <c r="H227">
        <v>-0.28623548807532639</v>
      </c>
      <c r="I227" t="s">
        <v>372</v>
      </c>
      <c r="J227" t="s">
        <v>32</v>
      </c>
      <c r="K227" t="s">
        <v>75</v>
      </c>
      <c r="L227" t="s">
        <v>45</v>
      </c>
      <c r="M227" s="26">
        <v>20.399999999999999</v>
      </c>
      <c r="N227" s="27">
        <v>10</v>
      </c>
      <c r="O227">
        <v>17.588333333333331</v>
      </c>
      <c r="P227">
        <v>6.8</v>
      </c>
      <c r="Q227">
        <v>0.4</v>
      </c>
      <c r="R227">
        <v>4.4000000000000004</v>
      </c>
      <c r="S227">
        <v>1.3</v>
      </c>
      <c r="T227">
        <v>0.1</v>
      </c>
      <c r="U227">
        <v>1.7</v>
      </c>
      <c r="V227">
        <v>0.49019607843137253</v>
      </c>
      <c r="W227">
        <v>5.0999999999999996</v>
      </c>
      <c r="X227">
        <v>0.73684210526315785</v>
      </c>
      <c r="Y227">
        <v>1.9</v>
      </c>
      <c r="Z227">
        <v>0.9</v>
      </c>
      <c r="AA227">
        <v>-1.4041179916673605</v>
      </c>
      <c r="AB227">
        <v>-1.1206932277647266</v>
      </c>
      <c r="AC227">
        <v>-0.53800227038289883</v>
      </c>
      <c r="AD227">
        <v>-0.91817008366016351</v>
      </c>
      <c r="AE227">
        <v>-2.0731359982647724</v>
      </c>
      <c r="AF227">
        <v>1.5274533075018752</v>
      </c>
      <c r="AG227">
        <v>0.12881244158875801</v>
      </c>
      <c r="AH227">
        <v>-0.32655774439703378</v>
      </c>
      <c r="AI227">
        <v>1.0606715200505845</v>
      </c>
    </row>
    <row r="228" spans="1:35" x14ac:dyDescent="0.2">
      <c r="A228">
        <v>19</v>
      </c>
      <c r="B228">
        <v>227</v>
      </c>
      <c r="C228" s="25">
        <v>0</v>
      </c>
      <c r="D228" s="25">
        <v>245</v>
      </c>
      <c r="E228" s="25">
        <v>2</v>
      </c>
      <c r="F228">
        <v>-0.70812205734212141</v>
      </c>
      <c r="G228">
        <v>-0.39414436952644588</v>
      </c>
      <c r="H228">
        <v>-0.31397768781567553</v>
      </c>
      <c r="I228" t="s">
        <v>367</v>
      </c>
      <c r="J228" t="s">
        <v>32</v>
      </c>
      <c r="K228" t="s">
        <v>55</v>
      </c>
      <c r="L228" t="s">
        <v>258</v>
      </c>
      <c r="M228" s="26">
        <v>28.1</v>
      </c>
      <c r="N228" s="27">
        <v>10</v>
      </c>
      <c r="O228">
        <v>25.888333333333332</v>
      </c>
      <c r="P228">
        <v>9</v>
      </c>
      <c r="Q228">
        <v>2.2000000000000002</v>
      </c>
      <c r="R228">
        <v>1.5</v>
      </c>
      <c r="S228">
        <v>1.2</v>
      </c>
      <c r="T228">
        <v>0.5</v>
      </c>
      <c r="U228">
        <v>0.1</v>
      </c>
      <c r="V228">
        <v>0.45714285714285713</v>
      </c>
      <c r="W228">
        <v>7</v>
      </c>
      <c r="X228">
        <v>1</v>
      </c>
      <c r="Y228">
        <v>0.4</v>
      </c>
      <c r="Z228">
        <v>0.4</v>
      </c>
      <c r="AA228">
        <v>-1.0467753020536468</v>
      </c>
      <c r="AB228">
        <v>0.61046116728220245</v>
      </c>
      <c r="AC228">
        <v>-1.5664586238287517</v>
      </c>
      <c r="AD228">
        <v>-0.96403738779495807</v>
      </c>
      <c r="AE228">
        <v>-1.1578830582400157</v>
      </c>
      <c r="AF228">
        <v>-0.99972665612492173</v>
      </c>
      <c r="AG228">
        <v>-0.15628008043925365</v>
      </c>
      <c r="AH228">
        <v>0.16756545936524134</v>
      </c>
      <c r="AI228">
        <v>1.5658351560960901</v>
      </c>
    </row>
    <row r="229" spans="1:35" x14ac:dyDescent="0.2">
      <c r="A229">
        <v>19</v>
      </c>
      <c r="B229">
        <v>228</v>
      </c>
      <c r="C229" s="25">
        <v>139.1</v>
      </c>
      <c r="D229" s="25">
        <v>174</v>
      </c>
      <c r="E229" s="25">
        <v>9</v>
      </c>
      <c r="F229">
        <v>-0.71342411405534079</v>
      </c>
      <c r="G229">
        <v>-0.75085967581063995</v>
      </c>
      <c r="H229">
        <v>3.7435561755299163E-2</v>
      </c>
      <c r="I229" t="s">
        <v>264</v>
      </c>
      <c r="J229" t="s">
        <v>32</v>
      </c>
      <c r="K229" t="s">
        <v>51</v>
      </c>
      <c r="L229" t="s">
        <v>259</v>
      </c>
      <c r="M229" s="26">
        <v>20.2</v>
      </c>
      <c r="N229" s="27">
        <v>10</v>
      </c>
      <c r="O229">
        <v>24.033333333333331</v>
      </c>
      <c r="P229">
        <v>8.1</v>
      </c>
      <c r="Q229">
        <v>0.9</v>
      </c>
      <c r="R229">
        <v>3</v>
      </c>
      <c r="S229">
        <v>1.6</v>
      </c>
      <c r="T229">
        <v>0.7</v>
      </c>
      <c r="U229">
        <v>0.4</v>
      </c>
      <c r="V229">
        <v>0.31034482758620691</v>
      </c>
      <c r="W229">
        <v>8.6999999999999993</v>
      </c>
      <c r="X229">
        <v>0.78260869565217395</v>
      </c>
      <c r="Y229">
        <v>2.2999999999999998</v>
      </c>
      <c r="Z229">
        <v>1.7</v>
      </c>
      <c r="AA229">
        <v>-1.1929609478047114</v>
      </c>
      <c r="AB229">
        <v>-0.63981700691835752</v>
      </c>
      <c r="AC229">
        <v>-1.0344984410119313</v>
      </c>
      <c r="AD229">
        <v>-0.78056817125578037</v>
      </c>
      <c r="AE229">
        <v>-0.70025658822763759</v>
      </c>
      <c r="AF229">
        <v>-0.52588041294489718</v>
      </c>
      <c r="AG229">
        <v>-2.0161779862861495</v>
      </c>
      <c r="AH229">
        <v>-0.11998723022406968</v>
      </c>
      <c r="AI229">
        <v>0.25240970237777577</v>
      </c>
    </row>
    <row r="230" spans="1:35" x14ac:dyDescent="0.2">
      <c r="A230">
        <v>20</v>
      </c>
      <c r="B230">
        <v>229</v>
      </c>
      <c r="C230" s="25">
        <v>138.6</v>
      </c>
      <c r="D230" s="25">
        <v>326</v>
      </c>
      <c r="E230" s="25">
        <v>13</v>
      </c>
      <c r="F230">
        <v>-0.71752556507129328</v>
      </c>
      <c r="G230">
        <v>-0.44185177273041387</v>
      </c>
      <c r="H230">
        <v>-0.27567379234087941</v>
      </c>
      <c r="I230" t="s">
        <v>382</v>
      </c>
      <c r="J230" t="s">
        <v>32</v>
      </c>
      <c r="K230" t="s">
        <v>69</v>
      </c>
      <c r="L230" t="s">
        <v>259</v>
      </c>
      <c r="M230" s="26">
        <v>26.7</v>
      </c>
      <c r="N230" s="27">
        <v>10</v>
      </c>
      <c r="O230">
        <v>22.586666666666666</v>
      </c>
      <c r="P230">
        <v>9.1999999999999993</v>
      </c>
      <c r="Q230">
        <v>1.3</v>
      </c>
      <c r="R230">
        <v>4.8</v>
      </c>
      <c r="S230">
        <v>1.8</v>
      </c>
      <c r="T230">
        <v>0.5</v>
      </c>
      <c r="U230">
        <v>0.4</v>
      </c>
      <c r="V230">
        <v>0.43421052631578949</v>
      </c>
      <c r="W230">
        <v>7.6</v>
      </c>
      <c r="X230">
        <v>0.61904761904761907</v>
      </c>
      <c r="Y230">
        <v>2.1</v>
      </c>
      <c r="Z230">
        <v>0.5</v>
      </c>
      <c r="AA230">
        <v>-1.0142896029978548</v>
      </c>
      <c r="AB230">
        <v>-0.25511603024126217</v>
      </c>
      <c r="AC230">
        <v>-0.39614622163174695</v>
      </c>
      <c r="AD230">
        <v>-0.68883356298619158</v>
      </c>
      <c r="AE230">
        <v>-1.1578830582400157</v>
      </c>
      <c r="AF230">
        <v>-0.52588041294489718</v>
      </c>
      <c r="AG230">
        <v>-0.41878942796166119</v>
      </c>
      <c r="AH230">
        <v>-0.98453006645708507</v>
      </c>
      <c r="AI230">
        <v>1.4648024288869892</v>
      </c>
    </row>
    <row r="231" spans="1:35" x14ac:dyDescent="0.2">
      <c r="A231">
        <v>20</v>
      </c>
      <c r="B231">
        <v>230</v>
      </c>
      <c r="C231" s="25">
        <v>122.8</v>
      </c>
      <c r="D231" s="25">
        <v>123</v>
      </c>
      <c r="E231" s="25">
        <v>29</v>
      </c>
      <c r="F231">
        <v>-0.72433825307804922</v>
      </c>
      <c r="G231">
        <v>-0.81172053490781926</v>
      </c>
      <c r="H231">
        <v>8.7382281829770037E-2</v>
      </c>
      <c r="I231" t="s">
        <v>392</v>
      </c>
      <c r="J231" t="s">
        <v>1690</v>
      </c>
      <c r="K231" t="s">
        <v>33</v>
      </c>
      <c r="L231" t="s">
        <v>258</v>
      </c>
      <c r="M231" s="26">
        <v>30.9</v>
      </c>
      <c r="N231" s="27">
        <v>9</v>
      </c>
      <c r="O231">
        <v>29.437037037037037</v>
      </c>
      <c r="P231">
        <v>10.888888888888889</v>
      </c>
      <c r="Q231">
        <v>2.3333333333333335</v>
      </c>
      <c r="R231">
        <v>1.8888888888888888</v>
      </c>
      <c r="S231">
        <v>0.77777777777777779</v>
      </c>
      <c r="T231">
        <v>0.55555555555555558</v>
      </c>
      <c r="U231">
        <v>0.22222222222222221</v>
      </c>
      <c r="V231">
        <v>0.30909090909090908</v>
      </c>
      <c r="W231">
        <v>12.222222222222221</v>
      </c>
      <c r="X231">
        <v>0.6428571428571429</v>
      </c>
      <c r="Y231">
        <v>1.5555555555555556</v>
      </c>
      <c r="Z231">
        <v>1.3333333333333333</v>
      </c>
      <c r="AA231">
        <v>-0.7399659220822763</v>
      </c>
      <c r="AB231">
        <v>0.73869482617456761</v>
      </c>
      <c r="AC231">
        <v>-1.4285430208762429</v>
      </c>
      <c r="AD231">
        <v>-1.1576993385863121</v>
      </c>
      <c r="AE231">
        <v>-1.0307645943476884</v>
      </c>
      <c r="AF231">
        <v>-0.80667818668120805</v>
      </c>
      <c r="AG231">
        <v>-2.8579800781018427</v>
      </c>
      <c r="AH231">
        <v>-0.64541153514718463</v>
      </c>
      <c r="AI231">
        <v>0.62286303547781319</v>
      </c>
    </row>
    <row r="232" spans="1:35" x14ac:dyDescent="0.2">
      <c r="A232">
        <v>20</v>
      </c>
      <c r="B232">
        <v>231</v>
      </c>
      <c r="C232" s="25">
        <v>0</v>
      </c>
      <c r="D232" s="25">
        <v>306</v>
      </c>
      <c r="E232" s="25">
        <v>1</v>
      </c>
      <c r="F232">
        <v>-0.72451411670005039</v>
      </c>
      <c r="G232">
        <v>-0.4276479612854136</v>
      </c>
      <c r="H232">
        <v>-0.29686615541463679</v>
      </c>
      <c r="I232" t="s">
        <v>415</v>
      </c>
      <c r="J232" t="s">
        <v>32</v>
      </c>
      <c r="K232" t="s">
        <v>75</v>
      </c>
      <c r="L232" t="s">
        <v>259</v>
      </c>
      <c r="M232" s="26">
        <v>27.9</v>
      </c>
      <c r="N232" s="27">
        <v>10</v>
      </c>
      <c r="O232">
        <v>23.661666666666662</v>
      </c>
      <c r="P232">
        <v>11.2</v>
      </c>
      <c r="Q232">
        <v>2</v>
      </c>
      <c r="R232">
        <v>3.7</v>
      </c>
      <c r="S232">
        <v>1.1000000000000001</v>
      </c>
      <c r="T232">
        <v>0.1</v>
      </c>
      <c r="U232">
        <v>0.1</v>
      </c>
      <c r="V232">
        <v>0.4777777777777778</v>
      </c>
      <c r="W232">
        <v>9</v>
      </c>
      <c r="X232">
        <v>0.8571428571428571</v>
      </c>
      <c r="Y232">
        <v>0.7</v>
      </c>
      <c r="Z232">
        <v>0.8</v>
      </c>
      <c r="AA232">
        <v>-0.68943261243993315</v>
      </c>
      <c r="AB232">
        <v>0.41811067894365467</v>
      </c>
      <c r="AC232">
        <v>-0.78625035569741508</v>
      </c>
      <c r="AD232">
        <v>-1.0099046919297523</v>
      </c>
      <c r="AE232">
        <v>-2.0731359982647724</v>
      </c>
      <c r="AF232">
        <v>-0.99972665612492173</v>
      </c>
      <c r="AG232">
        <v>6.1062918071943979E-2</v>
      </c>
      <c r="AH232">
        <v>6.874081861278647E-2</v>
      </c>
      <c r="AI232">
        <v>1.1617042472596857</v>
      </c>
    </row>
    <row r="233" spans="1:35" x14ac:dyDescent="0.2">
      <c r="A233">
        <v>20</v>
      </c>
      <c r="B233">
        <v>232</v>
      </c>
      <c r="C233" s="25">
        <v>0</v>
      </c>
      <c r="D233" s="25">
        <v>310</v>
      </c>
      <c r="E233" s="25">
        <v>1</v>
      </c>
      <c r="F233">
        <v>-0.72683047904686027</v>
      </c>
      <c r="G233">
        <v>-0.40824856951202354</v>
      </c>
      <c r="H233">
        <v>-0.31858190953483673</v>
      </c>
      <c r="I233" t="s">
        <v>443</v>
      </c>
      <c r="J233" t="s">
        <v>32</v>
      </c>
      <c r="K233" t="s">
        <v>94</v>
      </c>
      <c r="L233" t="s">
        <v>258</v>
      </c>
      <c r="M233" s="26">
        <v>21.5</v>
      </c>
      <c r="N233" s="27">
        <v>10</v>
      </c>
      <c r="O233">
        <v>27.726666666666667</v>
      </c>
      <c r="P233">
        <v>7.7</v>
      </c>
      <c r="Q233">
        <v>1.7</v>
      </c>
      <c r="R233">
        <v>1.8</v>
      </c>
      <c r="S233">
        <v>1.1000000000000001</v>
      </c>
      <c r="T233">
        <v>0.6</v>
      </c>
      <c r="U233">
        <v>0.4</v>
      </c>
      <c r="V233">
        <v>0.46666666666666667</v>
      </c>
      <c r="W233">
        <v>6</v>
      </c>
      <c r="X233">
        <v>0.8</v>
      </c>
      <c r="Y233">
        <v>0.5</v>
      </c>
      <c r="Z233">
        <v>0.5</v>
      </c>
      <c r="AA233">
        <v>-1.2579323459162957</v>
      </c>
      <c r="AB233">
        <v>0.1295849464358331</v>
      </c>
      <c r="AC233">
        <v>-1.4600665872653877</v>
      </c>
      <c r="AD233">
        <v>-1.0099046919297523</v>
      </c>
      <c r="AE233">
        <v>-0.92906982323382659</v>
      </c>
      <c r="AF233">
        <v>-0.52588041294489718</v>
      </c>
      <c r="AG233">
        <v>-5.1226201167179623E-2</v>
      </c>
      <c r="AH233">
        <v>-3.4544438473695448E-2</v>
      </c>
      <c r="AI233">
        <v>1.4648024288869892</v>
      </c>
    </row>
    <row r="234" spans="1:35" x14ac:dyDescent="0.2">
      <c r="A234">
        <v>20</v>
      </c>
      <c r="B234">
        <v>233</v>
      </c>
      <c r="C234" s="25">
        <v>146.5</v>
      </c>
      <c r="D234" s="25">
        <v>144</v>
      </c>
      <c r="E234" s="25">
        <v>21</v>
      </c>
      <c r="F234">
        <v>-0.72801629158403269</v>
      </c>
      <c r="G234">
        <v>-0.42319516443684901</v>
      </c>
      <c r="H234">
        <v>-0.30482112714718368</v>
      </c>
      <c r="I234" t="s">
        <v>371</v>
      </c>
      <c r="J234" t="s">
        <v>1689</v>
      </c>
      <c r="K234" t="s">
        <v>152</v>
      </c>
      <c r="L234" t="s">
        <v>259</v>
      </c>
      <c r="M234" s="26">
        <v>26.2</v>
      </c>
      <c r="N234" s="27">
        <v>10</v>
      </c>
      <c r="O234">
        <v>20.803333333333335</v>
      </c>
      <c r="P234">
        <v>6.8</v>
      </c>
      <c r="Q234">
        <v>0.3</v>
      </c>
      <c r="R234">
        <v>4.4000000000000004</v>
      </c>
      <c r="S234">
        <v>3.1</v>
      </c>
      <c r="T234">
        <v>0.7</v>
      </c>
      <c r="U234">
        <v>0.7</v>
      </c>
      <c r="V234">
        <v>0.52727272727272723</v>
      </c>
      <c r="W234">
        <v>5.5</v>
      </c>
      <c r="X234">
        <v>0.5</v>
      </c>
      <c r="Y234">
        <v>1.4</v>
      </c>
      <c r="Z234">
        <v>1.1000000000000001</v>
      </c>
      <c r="AA234">
        <v>-1.4041179916673605</v>
      </c>
      <c r="AB234">
        <v>-1.2168684719340006</v>
      </c>
      <c r="AC234">
        <v>-0.53800227038289883</v>
      </c>
      <c r="AD234">
        <v>-9.2558609233864483E-2</v>
      </c>
      <c r="AE234">
        <v>-0.70025658822763759</v>
      </c>
      <c r="AF234">
        <v>-5.2034169764872906E-2</v>
      </c>
      <c r="AG234">
        <v>0.42875149552420599</v>
      </c>
      <c r="AH234">
        <v>-1.0922759398775936</v>
      </c>
      <c r="AI234">
        <v>0.85860606563238229</v>
      </c>
    </row>
    <row r="235" spans="1:35" x14ac:dyDescent="0.2">
      <c r="A235">
        <v>20</v>
      </c>
      <c r="B235">
        <v>234</v>
      </c>
      <c r="C235" s="25">
        <v>140.69999999999999</v>
      </c>
      <c r="D235" s="25">
        <v>211</v>
      </c>
      <c r="E235" s="25">
        <v>5</v>
      </c>
      <c r="F235">
        <v>-0.73274032523739518</v>
      </c>
      <c r="G235">
        <v>-0.49809422448047891</v>
      </c>
      <c r="H235">
        <v>-0.23464610075691628</v>
      </c>
      <c r="I235" t="s">
        <v>417</v>
      </c>
      <c r="J235" t="s">
        <v>32</v>
      </c>
      <c r="K235" t="s">
        <v>71</v>
      </c>
      <c r="L235" t="s">
        <v>258</v>
      </c>
      <c r="M235" s="26">
        <v>33.1</v>
      </c>
      <c r="N235" s="27">
        <v>10</v>
      </c>
      <c r="O235">
        <v>25.733333333333331</v>
      </c>
      <c r="P235">
        <v>9.3000000000000007</v>
      </c>
      <c r="Q235">
        <v>2</v>
      </c>
      <c r="R235">
        <v>2.2999999999999998</v>
      </c>
      <c r="S235">
        <v>1.6</v>
      </c>
      <c r="T235">
        <v>0.3</v>
      </c>
      <c r="U235">
        <v>0.1</v>
      </c>
      <c r="V235">
        <v>0.46031746031746029</v>
      </c>
      <c r="W235">
        <v>6.3</v>
      </c>
      <c r="X235">
        <v>0.83333333333333337</v>
      </c>
      <c r="Y235">
        <v>1.8</v>
      </c>
      <c r="Z235">
        <v>1.2</v>
      </c>
      <c r="AA235">
        <v>-0.99804675346995841</v>
      </c>
      <c r="AB235">
        <v>0.41811067894365467</v>
      </c>
      <c r="AC235">
        <v>-1.2827465263264475</v>
      </c>
      <c r="AD235">
        <v>-0.78056817125578037</v>
      </c>
      <c r="AE235">
        <v>-1.6155095282523939</v>
      </c>
      <c r="AF235">
        <v>-0.99972665612492173</v>
      </c>
      <c r="AG235">
        <v>-0.11123908208582511</v>
      </c>
      <c r="AH235">
        <v>0.12930467982408067</v>
      </c>
      <c r="AI235">
        <v>0.75757333842328134</v>
      </c>
    </row>
    <row r="236" spans="1:35" x14ac:dyDescent="0.2">
      <c r="A236">
        <v>20</v>
      </c>
      <c r="B236">
        <v>235</v>
      </c>
      <c r="C236" s="25">
        <v>0</v>
      </c>
      <c r="D236" s="25">
        <v>287</v>
      </c>
      <c r="E236" s="25">
        <v>3</v>
      </c>
      <c r="F236">
        <v>-0.7409565022999246</v>
      </c>
      <c r="G236">
        <v>-0.51293986099250632</v>
      </c>
      <c r="H236">
        <v>-0.22801664130741828</v>
      </c>
      <c r="I236" t="s">
        <v>410</v>
      </c>
      <c r="J236" t="s">
        <v>32</v>
      </c>
      <c r="K236" t="s">
        <v>73</v>
      </c>
      <c r="L236" t="s">
        <v>258</v>
      </c>
      <c r="M236" s="26">
        <v>30.8</v>
      </c>
      <c r="N236" s="27">
        <v>10</v>
      </c>
      <c r="O236">
        <v>23.19</v>
      </c>
      <c r="P236">
        <v>11.5</v>
      </c>
      <c r="Q236">
        <v>1.6</v>
      </c>
      <c r="R236">
        <v>3.1</v>
      </c>
      <c r="S236">
        <v>1.7</v>
      </c>
      <c r="T236">
        <v>0.5</v>
      </c>
      <c r="U236">
        <v>0.1</v>
      </c>
      <c r="V236">
        <v>0.43396226415094341</v>
      </c>
      <c r="W236">
        <v>10.6</v>
      </c>
      <c r="X236">
        <v>0.58333333333333337</v>
      </c>
      <c r="Y236">
        <v>1.2</v>
      </c>
      <c r="Z236">
        <v>0.8</v>
      </c>
      <c r="AA236">
        <v>-0.64070406385624479</v>
      </c>
      <c r="AB236">
        <v>3.3409702266559399E-2</v>
      </c>
      <c r="AC236">
        <v>-0.99903442882414328</v>
      </c>
      <c r="AD236">
        <v>-0.73470086712098603</v>
      </c>
      <c r="AE236">
        <v>-1.1578830582400157</v>
      </c>
      <c r="AF236">
        <v>-0.99972665612492173</v>
      </c>
      <c r="AG236">
        <v>-0.5914674800927705</v>
      </c>
      <c r="AH236">
        <v>-0.68805614419971994</v>
      </c>
      <c r="AI236">
        <v>1.1617042472596857</v>
      </c>
    </row>
    <row r="237" spans="1:35" x14ac:dyDescent="0.2">
      <c r="A237">
        <v>20</v>
      </c>
      <c r="B237">
        <v>236</v>
      </c>
      <c r="C237" s="25">
        <v>0</v>
      </c>
      <c r="D237" s="25">
        <v>459</v>
      </c>
      <c r="E237" s="25">
        <v>0</v>
      </c>
      <c r="F237">
        <v>-0.7439224456337713</v>
      </c>
      <c r="G237">
        <v>-0.37116953796272462</v>
      </c>
      <c r="H237">
        <v>-0.37275290767104668</v>
      </c>
      <c r="I237" t="s">
        <v>398</v>
      </c>
      <c r="J237" t="s">
        <v>1691</v>
      </c>
      <c r="K237" t="s">
        <v>75</v>
      </c>
      <c r="L237" t="s">
        <v>258</v>
      </c>
      <c r="M237" s="26">
        <v>23.9</v>
      </c>
      <c r="N237" s="27">
        <v>3</v>
      </c>
      <c r="O237">
        <v>22.177777777777777</v>
      </c>
      <c r="P237">
        <v>7</v>
      </c>
      <c r="Q237">
        <v>0</v>
      </c>
      <c r="R237">
        <v>1</v>
      </c>
      <c r="S237">
        <v>2</v>
      </c>
      <c r="T237">
        <v>1.6666666666666667</v>
      </c>
      <c r="U237">
        <v>0.33333333333333331</v>
      </c>
      <c r="V237">
        <v>0.5</v>
      </c>
      <c r="W237">
        <v>6</v>
      </c>
      <c r="X237">
        <v>0.6</v>
      </c>
      <c r="Y237">
        <v>1.6666666666666667</v>
      </c>
      <c r="Z237">
        <v>0.33333333333333331</v>
      </c>
      <c r="AA237">
        <v>-1.3716322926115683</v>
      </c>
      <c r="AB237">
        <v>-1.505394204441822</v>
      </c>
      <c r="AC237">
        <v>-1.7437786847676917</v>
      </c>
      <c r="AD237">
        <v>-0.5970989547166029</v>
      </c>
      <c r="AE237">
        <v>1.5116046834988577</v>
      </c>
      <c r="AF237">
        <v>-0.63117957809601377</v>
      </c>
      <c r="AG237">
        <v>0.23374097020305287</v>
      </c>
      <c r="AH237">
        <v>-0.86997808830155887</v>
      </c>
      <c r="AI237">
        <v>1.6331903075688243</v>
      </c>
    </row>
    <row r="238" spans="1:35" x14ac:dyDescent="0.2">
      <c r="A238">
        <v>20</v>
      </c>
      <c r="B238">
        <v>237</v>
      </c>
      <c r="C238" s="25">
        <v>0</v>
      </c>
      <c r="D238" s="25">
        <v>212</v>
      </c>
      <c r="E238" s="25">
        <v>4</v>
      </c>
      <c r="F238">
        <v>-0.74827039192397726</v>
      </c>
      <c r="G238">
        <v>-0.48604397772102065</v>
      </c>
      <c r="H238">
        <v>-0.26222641420295661</v>
      </c>
      <c r="I238" t="s">
        <v>393</v>
      </c>
      <c r="J238" t="s">
        <v>32</v>
      </c>
      <c r="K238" t="s">
        <v>35</v>
      </c>
      <c r="L238" t="s">
        <v>259</v>
      </c>
      <c r="M238" s="26">
        <v>26.5</v>
      </c>
      <c r="N238" s="27">
        <v>10</v>
      </c>
      <c r="O238">
        <v>23.721666666666668</v>
      </c>
      <c r="P238">
        <v>5.6</v>
      </c>
      <c r="Q238">
        <v>0.6</v>
      </c>
      <c r="R238">
        <v>3.4</v>
      </c>
      <c r="S238">
        <v>1.5</v>
      </c>
      <c r="T238">
        <v>0.8</v>
      </c>
      <c r="U238">
        <v>1</v>
      </c>
      <c r="V238">
        <v>0.45833333333333331</v>
      </c>
      <c r="W238">
        <v>4.8</v>
      </c>
      <c r="X238">
        <v>0.5</v>
      </c>
      <c r="Y238">
        <v>1.2</v>
      </c>
      <c r="Z238">
        <v>1</v>
      </c>
      <c r="AA238">
        <v>-1.5990321860021133</v>
      </c>
      <c r="AB238">
        <v>-0.92834273942617906</v>
      </c>
      <c r="AC238">
        <v>-0.89264239226077924</v>
      </c>
      <c r="AD238">
        <v>-0.82643547539057483</v>
      </c>
      <c r="AE238">
        <v>-0.4714433532214482</v>
      </c>
      <c r="AF238">
        <v>0.42181207341515159</v>
      </c>
      <c r="AG238">
        <v>-9.6141848862828408E-2</v>
      </c>
      <c r="AH238">
        <v>-0.94180867058189788</v>
      </c>
      <c r="AI238">
        <v>0.95963879284148357</v>
      </c>
    </row>
    <row r="239" spans="1:35" x14ac:dyDescent="0.2">
      <c r="A239">
        <v>20</v>
      </c>
      <c r="B239">
        <v>238</v>
      </c>
      <c r="C239" s="25">
        <v>0</v>
      </c>
      <c r="D239" s="25">
        <v>623</v>
      </c>
      <c r="E239" s="25">
        <v>1</v>
      </c>
      <c r="F239">
        <v>-0.74960076521691055</v>
      </c>
      <c r="G239">
        <v>-0.55326500638640475</v>
      </c>
      <c r="H239">
        <v>-0.1963357588305058</v>
      </c>
      <c r="I239" t="s">
        <v>407</v>
      </c>
      <c r="J239" t="s">
        <v>32</v>
      </c>
      <c r="K239" t="s">
        <v>66</v>
      </c>
      <c r="L239" t="s">
        <v>258</v>
      </c>
      <c r="M239" s="26">
        <v>19.600000000000001</v>
      </c>
      <c r="N239" s="27">
        <v>10</v>
      </c>
      <c r="O239">
        <v>22.588333333333331</v>
      </c>
      <c r="P239">
        <v>6.8</v>
      </c>
      <c r="Q239">
        <v>0.5</v>
      </c>
      <c r="R239">
        <v>3.4</v>
      </c>
      <c r="S239">
        <v>2.6</v>
      </c>
      <c r="T239">
        <v>1.2</v>
      </c>
      <c r="U239">
        <v>0</v>
      </c>
      <c r="V239">
        <v>0.43076923076923079</v>
      </c>
      <c r="W239">
        <v>6.5</v>
      </c>
      <c r="X239">
        <v>0.53846153846153844</v>
      </c>
      <c r="Y239">
        <v>1.3</v>
      </c>
      <c r="Z239">
        <v>1.3</v>
      </c>
      <c r="AA239">
        <v>-1.4041179916673605</v>
      </c>
      <c r="AB239">
        <v>-1.024517983595453</v>
      </c>
      <c r="AC239">
        <v>-0.89264239226077924</v>
      </c>
      <c r="AD239">
        <v>-0.32189512990783647</v>
      </c>
      <c r="AE239">
        <v>0.44380958680330812</v>
      </c>
      <c r="AF239">
        <v>-1.1576754038515964</v>
      </c>
      <c r="AG239">
        <v>-0.38872031217344893</v>
      </c>
      <c r="AH239">
        <v>-0.89016604203865712</v>
      </c>
      <c r="AI239">
        <v>0.65654061121418017</v>
      </c>
    </row>
    <row r="240" spans="1:35" x14ac:dyDescent="0.2">
      <c r="A240">
        <v>20</v>
      </c>
      <c r="B240">
        <v>239</v>
      </c>
      <c r="C240" s="25">
        <v>0</v>
      </c>
      <c r="D240" s="25">
        <v>220</v>
      </c>
      <c r="E240" s="25">
        <v>2</v>
      </c>
      <c r="F240">
        <v>-0.75038020605861733</v>
      </c>
      <c r="G240">
        <v>-0.64259110182656165</v>
      </c>
      <c r="H240">
        <v>-0.10778910423205568</v>
      </c>
      <c r="I240" t="s">
        <v>432</v>
      </c>
      <c r="J240" t="s">
        <v>32</v>
      </c>
      <c r="K240" t="s">
        <v>81</v>
      </c>
      <c r="L240" t="s">
        <v>259</v>
      </c>
      <c r="M240" s="26">
        <v>33.299999999999997</v>
      </c>
      <c r="N240" s="27">
        <v>10</v>
      </c>
      <c r="O240">
        <v>19.523333333333333</v>
      </c>
      <c r="P240">
        <v>8.9</v>
      </c>
      <c r="Q240">
        <v>1.1000000000000001</v>
      </c>
      <c r="R240">
        <v>3.4</v>
      </c>
      <c r="S240">
        <v>0.8</v>
      </c>
      <c r="T240">
        <v>0.2</v>
      </c>
      <c r="U240">
        <v>0.7</v>
      </c>
      <c r="V240">
        <v>0.36231884057971014</v>
      </c>
      <c r="W240">
        <v>6.9</v>
      </c>
      <c r="X240">
        <v>0.82352941176470584</v>
      </c>
      <c r="Y240">
        <v>3.4</v>
      </c>
      <c r="Z240">
        <v>1.4</v>
      </c>
      <c r="AA240">
        <v>-1.0630181515815427</v>
      </c>
      <c r="AB240">
        <v>-0.44746651857980979</v>
      </c>
      <c r="AC240">
        <v>-0.89264239226077924</v>
      </c>
      <c r="AD240">
        <v>-1.1475066043341355</v>
      </c>
      <c r="AE240">
        <v>-1.8443227632585832</v>
      </c>
      <c r="AF240">
        <v>-5.2034169764872906E-2</v>
      </c>
      <c r="AG240">
        <v>-1.0861663580338126</v>
      </c>
      <c r="AH240">
        <v>0.19432915736940218</v>
      </c>
      <c r="AI240">
        <v>0.55550788400507911</v>
      </c>
    </row>
    <row r="241" spans="1:35" x14ac:dyDescent="0.2">
      <c r="A241">
        <v>20</v>
      </c>
      <c r="B241">
        <v>240</v>
      </c>
      <c r="C241" s="25">
        <v>138.1</v>
      </c>
      <c r="D241" s="25">
        <v>177</v>
      </c>
      <c r="E241" s="25">
        <v>14</v>
      </c>
      <c r="F241">
        <v>-0.76181291304203114</v>
      </c>
      <c r="G241">
        <v>-0.3907131481875134</v>
      </c>
      <c r="H241">
        <v>-0.37109976485451773</v>
      </c>
      <c r="I241" t="s">
        <v>444</v>
      </c>
      <c r="J241" t="s">
        <v>32</v>
      </c>
      <c r="K241" t="s">
        <v>73</v>
      </c>
      <c r="L241" t="s">
        <v>45</v>
      </c>
      <c r="M241" s="26">
        <v>19.5</v>
      </c>
      <c r="N241" s="27">
        <v>10</v>
      </c>
      <c r="O241">
        <v>21.173333333333332</v>
      </c>
      <c r="P241">
        <v>8.5</v>
      </c>
      <c r="Q241">
        <v>0</v>
      </c>
      <c r="R241">
        <v>4</v>
      </c>
      <c r="S241">
        <v>0.6</v>
      </c>
      <c r="T241">
        <v>0.7</v>
      </c>
      <c r="U241">
        <v>1.3</v>
      </c>
      <c r="V241">
        <v>0.61538461538461542</v>
      </c>
      <c r="W241">
        <v>5.2</v>
      </c>
      <c r="X241">
        <v>0.67741935483870963</v>
      </c>
      <c r="Y241">
        <v>3.1</v>
      </c>
      <c r="Z241">
        <v>1.2</v>
      </c>
      <c r="AA241">
        <v>-1.1279895496931271</v>
      </c>
      <c r="AB241">
        <v>-1.505394204441822</v>
      </c>
      <c r="AC241">
        <v>-0.67985831913405104</v>
      </c>
      <c r="AD241">
        <v>-1.2392412126037242</v>
      </c>
      <c r="AE241">
        <v>-0.70025658822763759</v>
      </c>
      <c r="AF241">
        <v>0.89565831659517603</v>
      </c>
      <c r="AG241">
        <v>1.0586987191833164</v>
      </c>
      <c r="AH241">
        <v>-0.97560883378903085</v>
      </c>
      <c r="AI241">
        <v>0.75757333842328134</v>
      </c>
    </row>
    <row r="242" spans="1:35" x14ac:dyDescent="0.2">
      <c r="A242">
        <v>21</v>
      </c>
      <c r="B242">
        <v>241</v>
      </c>
      <c r="C242" s="25">
        <v>146.6</v>
      </c>
      <c r="D242" s="25">
        <v>141</v>
      </c>
      <c r="E242" s="25">
        <v>17</v>
      </c>
      <c r="F242">
        <v>-0.76304109338427373</v>
      </c>
      <c r="G242">
        <v>-0.39430738405420246</v>
      </c>
      <c r="H242">
        <v>-0.36873370933007127</v>
      </c>
      <c r="I242" t="s">
        <v>428</v>
      </c>
      <c r="J242" t="s">
        <v>32</v>
      </c>
      <c r="K242" t="s">
        <v>96</v>
      </c>
      <c r="L242" t="s">
        <v>259</v>
      </c>
      <c r="M242" s="26">
        <v>33.4</v>
      </c>
      <c r="N242" s="27">
        <v>10</v>
      </c>
      <c r="O242">
        <v>21.28</v>
      </c>
      <c r="P242">
        <v>7.8</v>
      </c>
      <c r="Q242">
        <v>1.2</v>
      </c>
      <c r="R242">
        <v>3.1</v>
      </c>
      <c r="S242">
        <v>0.7</v>
      </c>
      <c r="T242">
        <v>0.5</v>
      </c>
      <c r="U242">
        <v>0.5</v>
      </c>
      <c r="V242">
        <v>0.52727272727272723</v>
      </c>
      <c r="W242">
        <v>5.5</v>
      </c>
      <c r="X242">
        <v>0.8</v>
      </c>
      <c r="Y242">
        <v>1</v>
      </c>
      <c r="Z242">
        <v>0.6</v>
      </c>
      <c r="AA242">
        <v>-1.2416894963883998</v>
      </c>
      <c r="AB242">
        <v>-0.35129127441053609</v>
      </c>
      <c r="AC242">
        <v>-0.99903442882414328</v>
      </c>
      <c r="AD242">
        <v>-1.1933739084689301</v>
      </c>
      <c r="AE242">
        <v>-1.1578830582400157</v>
      </c>
      <c r="AF242">
        <v>-0.36793166521822246</v>
      </c>
      <c r="AG242">
        <v>0.42875149552420599</v>
      </c>
      <c r="AH242">
        <v>-3.0083822139668523E-2</v>
      </c>
      <c r="AI242">
        <v>1.363769701677888</v>
      </c>
    </row>
    <row r="243" spans="1:35" x14ac:dyDescent="0.2">
      <c r="A243">
        <v>21</v>
      </c>
      <c r="B243">
        <v>242</v>
      </c>
      <c r="C243" s="25">
        <v>0</v>
      </c>
      <c r="D243" s="25">
        <v>250</v>
      </c>
      <c r="E243" s="25">
        <v>1</v>
      </c>
      <c r="F243">
        <v>-0.76686519550765531</v>
      </c>
      <c r="G243">
        <v>-0.56314454028771854</v>
      </c>
      <c r="H243">
        <v>-0.20372065521993676</v>
      </c>
      <c r="I243" t="s">
        <v>374</v>
      </c>
      <c r="J243" t="s">
        <v>1692</v>
      </c>
      <c r="K243" t="s">
        <v>64</v>
      </c>
      <c r="L243" t="s">
        <v>259</v>
      </c>
      <c r="M243" s="26">
        <v>32.700000000000003</v>
      </c>
      <c r="N243" s="27">
        <v>10</v>
      </c>
      <c r="O243">
        <v>16.101666666666667</v>
      </c>
      <c r="P243">
        <v>6.4</v>
      </c>
      <c r="Q243">
        <v>1.1000000000000001</v>
      </c>
      <c r="R243">
        <v>1.2</v>
      </c>
      <c r="S243">
        <v>1.2</v>
      </c>
      <c r="T243">
        <v>1</v>
      </c>
      <c r="U243">
        <v>0.4</v>
      </c>
      <c r="V243">
        <v>0.32203389830508472</v>
      </c>
      <c r="W243">
        <v>5.9</v>
      </c>
      <c r="X243">
        <v>0.75</v>
      </c>
      <c r="Y243">
        <v>2</v>
      </c>
      <c r="Z243">
        <v>0.4</v>
      </c>
      <c r="AA243">
        <v>-1.4690893897789445</v>
      </c>
      <c r="AB243">
        <v>-0.44746651857980979</v>
      </c>
      <c r="AC243">
        <v>-1.6728506603921156</v>
      </c>
      <c r="AD243">
        <v>-0.96403738779495807</v>
      </c>
      <c r="AE243">
        <v>-1.3816883209070051E-2</v>
      </c>
      <c r="AF243">
        <v>-0.52588041294489718</v>
      </c>
      <c r="AG243">
        <v>-1.26607965013197</v>
      </c>
      <c r="AH243">
        <v>-0.27491511585379264</v>
      </c>
      <c r="AI243">
        <v>1.5658351560960901</v>
      </c>
    </row>
    <row r="244" spans="1:35" x14ac:dyDescent="0.2">
      <c r="A244">
        <v>21</v>
      </c>
      <c r="B244">
        <v>243</v>
      </c>
      <c r="C244" s="25">
        <v>135</v>
      </c>
      <c r="D244" s="25">
        <v>267</v>
      </c>
      <c r="E244" s="25">
        <v>9</v>
      </c>
      <c r="F244">
        <v>-0.77281980799567829</v>
      </c>
      <c r="G244">
        <v>-0.40085575635722531</v>
      </c>
      <c r="H244">
        <v>-0.37196405163845297</v>
      </c>
      <c r="I244" t="s">
        <v>401</v>
      </c>
      <c r="J244" t="s">
        <v>32</v>
      </c>
      <c r="K244" t="s">
        <v>73</v>
      </c>
      <c r="L244" t="s">
        <v>45</v>
      </c>
      <c r="M244" s="26">
        <v>24</v>
      </c>
      <c r="N244" s="27">
        <v>10</v>
      </c>
      <c r="O244">
        <v>18.06666666666667</v>
      </c>
      <c r="P244">
        <v>9.6999999999999993</v>
      </c>
      <c r="Q244">
        <v>0</v>
      </c>
      <c r="R244">
        <v>5</v>
      </c>
      <c r="S244">
        <v>1.3</v>
      </c>
      <c r="T244">
        <v>0.4</v>
      </c>
      <c r="U244">
        <v>1.2</v>
      </c>
      <c r="V244">
        <v>0.63934426229508201</v>
      </c>
      <c r="W244">
        <v>6.1</v>
      </c>
      <c r="X244">
        <v>0.65517241379310343</v>
      </c>
      <c r="Y244">
        <v>2.9</v>
      </c>
      <c r="Z244">
        <v>1.6</v>
      </c>
      <c r="AA244">
        <v>-0.93307535535837427</v>
      </c>
      <c r="AB244">
        <v>-1.505394204441822</v>
      </c>
      <c r="AC244">
        <v>-0.32521819725617085</v>
      </c>
      <c r="AD244">
        <v>-0.91817008366016351</v>
      </c>
      <c r="AE244">
        <v>-1.3866962932462048</v>
      </c>
      <c r="AF244">
        <v>0.73770956886850114</v>
      </c>
      <c r="AG244">
        <v>1.4485944191678437</v>
      </c>
      <c r="AH244">
        <v>-1.0788940908755134</v>
      </c>
      <c r="AI244">
        <v>0.35344242958687677</v>
      </c>
    </row>
    <row r="245" spans="1:35" x14ac:dyDescent="0.2">
      <c r="A245">
        <v>21</v>
      </c>
      <c r="B245">
        <v>244</v>
      </c>
      <c r="C245" s="25">
        <v>138.1</v>
      </c>
      <c r="D245" s="25">
        <v>170</v>
      </c>
      <c r="E245" s="25">
        <v>36</v>
      </c>
      <c r="F245">
        <v>-0.77410814723917676</v>
      </c>
      <c r="G245">
        <v>-0.40037188860430661</v>
      </c>
      <c r="H245">
        <v>-0.37373625863487014</v>
      </c>
      <c r="I245" t="s">
        <v>240</v>
      </c>
      <c r="J245" t="s">
        <v>32</v>
      </c>
      <c r="K245" t="s">
        <v>35</v>
      </c>
      <c r="L245" t="s">
        <v>45</v>
      </c>
      <c r="M245" s="26">
        <v>22.7</v>
      </c>
      <c r="N245" s="27">
        <v>10</v>
      </c>
      <c r="O245">
        <v>16.115000000000002</v>
      </c>
      <c r="P245">
        <v>7.7</v>
      </c>
      <c r="Q245">
        <v>0</v>
      </c>
      <c r="R245">
        <v>6.8</v>
      </c>
      <c r="S245">
        <v>1.1000000000000001</v>
      </c>
      <c r="T245">
        <v>0.2</v>
      </c>
      <c r="U245">
        <v>0.9</v>
      </c>
      <c r="V245">
        <v>0.55172413793103448</v>
      </c>
      <c r="W245">
        <v>5.8</v>
      </c>
      <c r="X245">
        <v>0.72222222222222221</v>
      </c>
      <c r="Y245">
        <v>1.8</v>
      </c>
      <c r="Z245">
        <v>0.8</v>
      </c>
      <c r="AA245">
        <v>-1.2579323459162957</v>
      </c>
      <c r="AB245">
        <v>-1.505394204441822</v>
      </c>
      <c r="AC245">
        <v>0.31313402212401348</v>
      </c>
      <c r="AD245">
        <v>-1.0099046919297523</v>
      </c>
      <c r="AE245">
        <v>-1.8443227632585832</v>
      </c>
      <c r="AF245">
        <v>0.26386332568847681</v>
      </c>
      <c r="AG245">
        <v>0.65370578597579276</v>
      </c>
      <c r="AH245">
        <v>-0.37820037294027459</v>
      </c>
      <c r="AI245">
        <v>1.1617042472596857</v>
      </c>
    </row>
    <row r="246" spans="1:35" x14ac:dyDescent="0.2">
      <c r="A246">
        <v>21</v>
      </c>
      <c r="B246">
        <v>245</v>
      </c>
      <c r="C246" s="25">
        <v>130.19999999999999</v>
      </c>
      <c r="D246" s="25">
        <v>129</v>
      </c>
      <c r="E246" s="25">
        <v>51</v>
      </c>
      <c r="F246">
        <v>-0.77776291354793481</v>
      </c>
      <c r="G246">
        <v>-0.46514614175042546</v>
      </c>
      <c r="H246">
        <v>-0.31261677179750935</v>
      </c>
      <c r="I246" t="s">
        <v>218</v>
      </c>
      <c r="J246" t="s">
        <v>1687</v>
      </c>
      <c r="K246" t="s">
        <v>96</v>
      </c>
      <c r="L246" t="s">
        <v>45</v>
      </c>
      <c r="M246" s="26">
        <v>27.1</v>
      </c>
      <c r="N246" s="27">
        <v>10</v>
      </c>
      <c r="O246">
        <v>23.62</v>
      </c>
      <c r="P246">
        <v>10.8</v>
      </c>
      <c r="Q246">
        <v>0.7</v>
      </c>
      <c r="R246">
        <v>6.5</v>
      </c>
      <c r="S246">
        <v>1.2</v>
      </c>
      <c r="T246">
        <v>0.6</v>
      </c>
      <c r="U246">
        <v>0.3</v>
      </c>
      <c r="V246">
        <v>0.54430379746835444</v>
      </c>
      <c r="W246">
        <v>7.9</v>
      </c>
      <c r="X246">
        <v>0.57692307692307687</v>
      </c>
      <c r="Y246">
        <v>2.6</v>
      </c>
      <c r="Z246">
        <v>1.5</v>
      </c>
      <c r="AA246">
        <v>-0.75440401055151718</v>
      </c>
      <c r="AB246">
        <v>-0.83216749525690525</v>
      </c>
      <c r="AC246">
        <v>0.20674198556064946</v>
      </c>
      <c r="AD246">
        <v>-0.96403738779495807</v>
      </c>
      <c r="AE246">
        <v>-0.92906982323382659</v>
      </c>
      <c r="AF246">
        <v>-0.68382916067157207</v>
      </c>
      <c r="AG246">
        <v>0.80354996228573627</v>
      </c>
      <c r="AH246">
        <v>-1.4875745028874141</v>
      </c>
      <c r="AI246">
        <v>0.45447515679597794</v>
      </c>
    </row>
    <row r="247" spans="1:35" x14ac:dyDescent="0.2">
      <c r="A247">
        <v>21</v>
      </c>
      <c r="B247">
        <v>246</v>
      </c>
      <c r="C247" s="25">
        <v>151.69999999999999</v>
      </c>
      <c r="D247" s="25">
        <v>173</v>
      </c>
      <c r="E247" s="25">
        <v>5</v>
      </c>
      <c r="F247">
        <v>-0.78557399128968997</v>
      </c>
      <c r="G247">
        <v>-0.62207061290264454</v>
      </c>
      <c r="H247">
        <v>-0.16350337838704543</v>
      </c>
      <c r="I247" t="s">
        <v>193</v>
      </c>
      <c r="J247" t="s">
        <v>32</v>
      </c>
      <c r="K247" t="s">
        <v>64</v>
      </c>
      <c r="L247" t="s">
        <v>259</v>
      </c>
      <c r="M247" s="26">
        <v>20.3</v>
      </c>
      <c r="N247" s="27">
        <v>10</v>
      </c>
      <c r="O247">
        <v>20.546666666666663</v>
      </c>
      <c r="P247">
        <v>5.6</v>
      </c>
      <c r="Q247">
        <v>0.5</v>
      </c>
      <c r="R247">
        <v>4.2</v>
      </c>
      <c r="S247">
        <v>2.1</v>
      </c>
      <c r="T247">
        <v>0.8</v>
      </c>
      <c r="U247">
        <v>0</v>
      </c>
      <c r="V247">
        <v>0.38709677419354838</v>
      </c>
      <c r="W247">
        <v>6.2</v>
      </c>
      <c r="X247">
        <v>0.75</v>
      </c>
      <c r="Y247">
        <v>0.4</v>
      </c>
      <c r="Z247">
        <v>1.3</v>
      </c>
      <c r="AA247">
        <v>-1.5990321860021133</v>
      </c>
      <c r="AB247">
        <v>-1.024517983595453</v>
      </c>
      <c r="AC247">
        <v>-0.60893029475847493</v>
      </c>
      <c r="AD247">
        <v>-0.55123165058180845</v>
      </c>
      <c r="AE247">
        <v>-0.4714433532214482</v>
      </c>
      <c r="AF247">
        <v>-1.1576754038515964</v>
      </c>
      <c r="AG247">
        <v>-0.75615818831015136</v>
      </c>
      <c r="AH247">
        <v>-8.6187067016936542E-2</v>
      </c>
      <c r="AI247">
        <v>0.65654061121418017</v>
      </c>
    </row>
    <row r="248" spans="1:35" x14ac:dyDescent="0.2">
      <c r="A248">
        <v>21</v>
      </c>
      <c r="B248">
        <v>247</v>
      </c>
      <c r="C248" s="25">
        <v>135.6</v>
      </c>
      <c r="D248" s="25">
        <v>186</v>
      </c>
      <c r="E248" s="25">
        <v>3</v>
      </c>
      <c r="F248">
        <v>-0.78603187988387224</v>
      </c>
      <c r="G248">
        <v>-0.47717868747674363</v>
      </c>
      <c r="H248">
        <v>-0.30885319240712861</v>
      </c>
      <c r="I248" t="s">
        <v>389</v>
      </c>
      <c r="J248" t="s">
        <v>32</v>
      </c>
      <c r="K248" t="s">
        <v>42</v>
      </c>
      <c r="L248" t="s">
        <v>258</v>
      </c>
      <c r="M248" s="26">
        <v>25.7</v>
      </c>
      <c r="N248" s="27">
        <v>10</v>
      </c>
      <c r="O248">
        <v>21.285</v>
      </c>
      <c r="P248">
        <v>5.5</v>
      </c>
      <c r="Q248">
        <v>0.7</v>
      </c>
      <c r="R248">
        <v>1.6</v>
      </c>
      <c r="S248">
        <v>2.2999999999999998</v>
      </c>
      <c r="T248">
        <v>0.9</v>
      </c>
      <c r="U248">
        <v>0.3</v>
      </c>
      <c r="V248">
        <v>0.45098039215686275</v>
      </c>
      <c r="W248">
        <v>5.0999999999999996</v>
      </c>
      <c r="X248">
        <v>0.66666666666666663</v>
      </c>
      <c r="Y248">
        <v>0.3</v>
      </c>
      <c r="Z248">
        <v>0.6</v>
      </c>
      <c r="AA248">
        <v>-1.6152750355300094</v>
      </c>
      <c r="AB248">
        <v>-0.83216749525690525</v>
      </c>
      <c r="AC248">
        <v>-1.5309946116409634</v>
      </c>
      <c r="AD248">
        <v>-0.45949704231221977</v>
      </c>
      <c r="AE248">
        <v>-0.24263011821525912</v>
      </c>
      <c r="AF248">
        <v>-0.68382916067157207</v>
      </c>
      <c r="AG248">
        <v>-0.15615472978147427</v>
      </c>
      <c r="AH248">
        <v>-0.1378296955601773</v>
      </c>
      <c r="AI248">
        <v>1.363769701677888</v>
      </c>
    </row>
    <row r="249" spans="1:35" x14ac:dyDescent="0.2">
      <c r="A249">
        <v>21</v>
      </c>
      <c r="B249">
        <v>248</v>
      </c>
      <c r="C249" s="25">
        <v>141.19999999999999</v>
      </c>
      <c r="D249" s="25">
        <v>198</v>
      </c>
      <c r="E249" s="25">
        <v>5</v>
      </c>
      <c r="F249">
        <v>-0.78653643791999006</v>
      </c>
      <c r="G249">
        <v>-0.4279523279113554</v>
      </c>
      <c r="H249">
        <v>-0.35858411000863466</v>
      </c>
      <c r="I249" t="s">
        <v>399</v>
      </c>
      <c r="J249" t="s">
        <v>32</v>
      </c>
      <c r="K249" t="s">
        <v>57</v>
      </c>
      <c r="L249" t="s">
        <v>259</v>
      </c>
      <c r="M249" s="26">
        <v>22.7</v>
      </c>
      <c r="N249" s="27">
        <v>10</v>
      </c>
      <c r="O249">
        <v>12.375</v>
      </c>
      <c r="P249">
        <v>4.3</v>
      </c>
      <c r="Q249">
        <v>0.7</v>
      </c>
      <c r="R249">
        <v>1</v>
      </c>
      <c r="S249">
        <v>0.7</v>
      </c>
      <c r="T249">
        <v>1.1000000000000001</v>
      </c>
      <c r="U249">
        <v>0.6</v>
      </c>
      <c r="V249">
        <v>0.57692307692307687</v>
      </c>
      <c r="W249">
        <v>2.6</v>
      </c>
      <c r="X249">
        <v>0.8571428571428571</v>
      </c>
      <c r="Y249">
        <v>0.7</v>
      </c>
      <c r="Z249">
        <v>0.7</v>
      </c>
      <c r="AA249">
        <v>-1.8101892298647624</v>
      </c>
      <c r="AB249">
        <v>-0.83216749525690525</v>
      </c>
      <c r="AC249">
        <v>-1.7437786847676917</v>
      </c>
      <c r="AD249">
        <v>-1.1933739084689301</v>
      </c>
      <c r="AE249">
        <v>0.21499635179711929</v>
      </c>
      <c r="AF249">
        <v>-0.20998291749154768</v>
      </c>
      <c r="AG249">
        <v>0.39144713976894474</v>
      </c>
      <c r="AH249">
        <v>6.874081861278647E-2</v>
      </c>
      <c r="AI249">
        <v>1.2627369744687869</v>
      </c>
    </row>
    <row r="250" spans="1:35" x14ac:dyDescent="0.2">
      <c r="A250">
        <v>21</v>
      </c>
      <c r="B250">
        <v>249</v>
      </c>
      <c r="C250" s="25">
        <v>139.30000000000001</v>
      </c>
      <c r="D250" s="25">
        <v>157</v>
      </c>
      <c r="E250" s="25">
        <v>6</v>
      </c>
      <c r="F250">
        <v>-0.79093920724501199</v>
      </c>
      <c r="G250">
        <v>-0.39216592563558966</v>
      </c>
      <c r="H250">
        <v>-0.39877328160942233</v>
      </c>
      <c r="I250" t="s">
        <v>242</v>
      </c>
      <c r="J250" t="s">
        <v>32</v>
      </c>
      <c r="K250" t="s">
        <v>49</v>
      </c>
      <c r="L250" t="s">
        <v>45</v>
      </c>
      <c r="M250" s="26">
        <v>22.1</v>
      </c>
      <c r="N250" s="27">
        <v>10</v>
      </c>
      <c r="O250">
        <v>13.741666666666665</v>
      </c>
      <c r="P250">
        <v>3.9</v>
      </c>
      <c r="Q250">
        <v>0</v>
      </c>
      <c r="R250">
        <v>4.3</v>
      </c>
      <c r="S250">
        <v>0.9</v>
      </c>
      <c r="T250">
        <v>0.8</v>
      </c>
      <c r="U250">
        <v>1.1000000000000001</v>
      </c>
      <c r="V250">
        <v>0.77272727272727271</v>
      </c>
      <c r="W250">
        <v>2.2000000000000002</v>
      </c>
      <c r="X250">
        <v>0.55555555555555558</v>
      </c>
      <c r="Y250">
        <v>0.9</v>
      </c>
      <c r="Z250">
        <v>0.9</v>
      </c>
      <c r="AA250">
        <v>-1.8751606279763466</v>
      </c>
      <c r="AB250">
        <v>-1.505394204441822</v>
      </c>
      <c r="AC250">
        <v>-0.5734662825706871</v>
      </c>
      <c r="AD250">
        <v>-1.1016393001993412</v>
      </c>
      <c r="AE250">
        <v>-0.4714433532214482</v>
      </c>
      <c r="AF250">
        <v>0.57976082114182648</v>
      </c>
      <c r="AG250">
        <v>0.94640959994419216</v>
      </c>
      <c r="AH250">
        <v>-0.58923150344726505</v>
      </c>
      <c r="AI250">
        <v>1.0606715200505845</v>
      </c>
    </row>
    <row r="251" spans="1:35" x14ac:dyDescent="0.2">
      <c r="A251">
        <v>21</v>
      </c>
      <c r="B251">
        <v>250</v>
      </c>
      <c r="C251" s="25">
        <v>142.69999999999999</v>
      </c>
      <c r="D251" s="25">
        <v>155</v>
      </c>
      <c r="E251" s="25">
        <v>15</v>
      </c>
      <c r="F251">
        <v>-0.79111186631405439</v>
      </c>
      <c r="G251">
        <v>-0.47620097860551741</v>
      </c>
      <c r="H251">
        <v>-0.31491088770853698</v>
      </c>
      <c r="I251" t="s">
        <v>424</v>
      </c>
      <c r="J251" t="s">
        <v>32</v>
      </c>
      <c r="K251" t="s">
        <v>86</v>
      </c>
      <c r="L251" t="s">
        <v>259</v>
      </c>
      <c r="M251" s="26">
        <v>25.7</v>
      </c>
      <c r="N251" s="27">
        <v>10</v>
      </c>
      <c r="O251">
        <v>21.003333333333334</v>
      </c>
      <c r="P251">
        <v>9.9</v>
      </c>
      <c r="Q251">
        <v>1.1000000000000001</v>
      </c>
      <c r="R251">
        <v>3.8</v>
      </c>
      <c r="S251">
        <v>1.2</v>
      </c>
      <c r="T251">
        <v>0.4</v>
      </c>
      <c r="U251">
        <v>0.7</v>
      </c>
      <c r="V251">
        <v>0.44705882352941179</v>
      </c>
      <c r="W251">
        <v>8.5</v>
      </c>
      <c r="X251">
        <v>0.6</v>
      </c>
      <c r="Y251">
        <v>2</v>
      </c>
      <c r="Z251">
        <v>0.4</v>
      </c>
      <c r="AA251">
        <v>-0.90058965630258192</v>
      </c>
      <c r="AB251">
        <v>-0.44746651857980979</v>
      </c>
      <c r="AC251">
        <v>-0.75078634350962714</v>
      </c>
      <c r="AD251">
        <v>-0.96403738779495807</v>
      </c>
      <c r="AE251">
        <v>-1.3866962932462048</v>
      </c>
      <c r="AF251">
        <v>-5.2034169764872906E-2</v>
      </c>
      <c r="AG251">
        <v>-0.31386089934736672</v>
      </c>
      <c r="AH251">
        <v>-1.036172695000326</v>
      </c>
      <c r="AI251">
        <v>1.5658351560960901</v>
      </c>
    </row>
    <row r="252" spans="1:35" x14ac:dyDescent="0.2">
      <c r="A252">
        <v>21</v>
      </c>
      <c r="B252">
        <v>251</v>
      </c>
      <c r="C252" s="25">
        <v>0</v>
      </c>
      <c r="D252" s="25">
        <v>379</v>
      </c>
      <c r="E252" s="25">
        <v>0</v>
      </c>
      <c r="F252">
        <v>-0.79284205275374575</v>
      </c>
      <c r="G252">
        <v>-0.47790380004795235</v>
      </c>
      <c r="H252">
        <v>-0.3149382527057934</v>
      </c>
      <c r="I252" t="s">
        <v>596</v>
      </c>
      <c r="J252" t="s">
        <v>32</v>
      </c>
      <c r="K252" t="s">
        <v>51</v>
      </c>
      <c r="L252" t="s">
        <v>259</v>
      </c>
      <c r="M252" s="26">
        <v>31.1</v>
      </c>
      <c r="N252" s="27">
        <v>2</v>
      </c>
      <c r="O252">
        <v>9.4749999999999996</v>
      </c>
      <c r="P252">
        <v>4</v>
      </c>
      <c r="Q252">
        <v>1</v>
      </c>
      <c r="R252">
        <v>1.5</v>
      </c>
      <c r="S252">
        <v>0</v>
      </c>
      <c r="T252">
        <v>1.5</v>
      </c>
      <c r="U252">
        <v>0</v>
      </c>
      <c r="V252">
        <v>0.42857142857142855</v>
      </c>
      <c r="W252">
        <v>3.5</v>
      </c>
      <c r="X252">
        <v>0</v>
      </c>
      <c r="Y252">
        <v>0</v>
      </c>
      <c r="Z252">
        <v>0.5</v>
      </c>
      <c r="AA252">
        <v>-1.8589177784484505</v>
      </c>
      <c r="AB252">
        <v>-0.54364176274908371</v>
      </c>
      <c r="AC252">
        <v>-1.5664586238287517</v>
      </c>
      <c r="AD252">
        <v>-1.5144450374124907</v>
      </c>
      <c r="AE252">
        <v>1.1302492918218756</v>
      </c>
      <c r="AF252">
        <v>-1.1576754038515964</v>
      </c>
      <c r="AG252">
        <v>-0.21604226004234037</v>
      </c>
      <c r="AH252">
        <v>-3.9005054807722372E-2</v>
      </c>
      <c r="AI252">
        <v>1.4648024288869892</v>
      </c>
    </row>
    <row r="253" spans="1:35" x14ac:dyDescent="0.2">
      <c r="A253">
        <v>21</v>
      </c>
      <c r="B253">
        <v>252</v>
      </c>
      <c r="C253" s="25">
        <v>0</v>
      </c>
      <c r="D253" s="25">
        <v>387</v>
      </c>
      <c r="E253" s="25">
        <v>0</v>
      </c>
      <c r="F253">
        <v>-0.79473388453747607</v>
      </c>
      <c r="G253">
        <v>-0.51663511922179517</v>
      </c>
      <c r="H253">
        <v>-0.2780987653156809</v>
      </c>
      <c r="I253" t="s">
        <v>409</v>
      </c>
      <c r="J253" t="s">
        <v>1693</v>
      </c>
      <c r="K253" t="s">
        <v>62</v>
      </c>
      <c r="L253" t="s">
        <v>258</v>
      </c>
      <c r="M253" s="26">
        <v>24.1</v>
      </c>
      <c r="N253" s="27">
        <v>2</v>
      </c>
      <c r="O253">
        <v>19.966666666666669</v>
      </c>
      <c r="P253">
        <v>4</v>
      </c>
      <c r="Q253">
        <v>0.5</v>
      </c>
      <c r="R253">
        <v>3</v>
      </c>
      <c r="S253">
        <v>1.5</v>
      </c>
      <c r="T253">
        <v>1.5</v>
      </c>
      <c r="U253">
        <v>0</v>
      </c>
      <c r="V253">
        <v>0.6</v>
      </c>
      <c r="W253">
        <v>2.5</v>
      </c>
      <c r="X253">
        <v>0.5</v>
      </c>
      <c r="Y253">
        <v>1</v>
      </c>
      <c r="Z253">
        <v>1.5</v>
      </c>
      <c r="AA253">
        <v>-1.8589177784484505</v>
      </c>
      <c r="AB253">
        <v>-1.024517983595453</v>
      </c>
      <c r="AC253">
        <v>-1.0344984410119313</v>
      </c>
      <c r="AD253">
        <v>-0.82643547539057483</v>
      </c>
      <c r="AE253">
        <v>1.1302492918218756</v>
      </c>
      <c r="AF253">
        <v>-1.1576754038515964</v>
      </c>
      <c r="AG253">
        <v>0.45894596197019871</v>
      </c>
      <c r="AH253">
        <v>-0.79134140128620201</v>
      </c>
      <c r="AI253">
        <v>0.45447515679597794</v>
      </c>
    </row>
    <row r="254" spans="1:35" x14ac:dyDescent="0.2">
      <c r="A254">
        <v>22</v>
      </c>
      <c r="B254">
        <v>253</v>
      </c>
      <c r="C254" s="25">
        <v>0</v>
      </c>
      <c r="D254" s="25">
        <v>384</v>
      </c>
      <c r="E254" s="25">
        <v>0</v>
      </c>
      <c r="F254">
        <v>-0.79741138233658515</v>
      </c>
      <c r="G254">
        <v>-0.62096523791543479</v>
      </c>
      <c r="H254">
        <v>-0.17644614442115036</v>
      </c>
      <c r="I254" t="s">
        <v>411</v>
      </c>
      <c r="J254" t="s">
        <v>1694</v>
      </c>
      <c r="K254" t="s">
        <v>78</v>
      </c>
      <c r="L254" t="s">
        <v>258</v>
      </c>
      <c r="M254" s="26">
        <v>28.1</v>
      </c>
      <c r="N254" s="27">
        <v>10</v>
      </c>
      <c r="O254">
        <v>14.906666666666666</v>
      </c>
      <c r="P254">
        <v>4.7</v>
      </c>
      <c r="Q254">
        <v>0.3</v>
      </c>
      <c r="R254">
        <v>3.1</v>
      </c>
      <c r="S254">
        <v>1.3</v>
      </c>
      <c r="T254">
        <v>0.8</v>
      </c>
      <c r="U254">
        <v>0.6</v>
      </c>
      <c r="V254">
        <v>0.2978723404255319</v>
      </c>
      <c r="W254">
        <v>4.7</v>
      </c>
      <c r="X254">
        <v>0.8</v>
      </c>
      <c r="Y254">
        <v>2</v>
      </c>
      <c r="Z254">
        <v>0.8</v>
      </c>
      <c r="AA254">
        <v>-1.7452178317531779</v>
      </c>
      <c r="AB254">
        <v>-1.2168684719340006</v>
      </c>
      <c r="AC254">
        <v>-0.99903442882414328</v>
      </c>
      <c r="AD254">
        <v>-0.91817008366016351</v>
      </c>
      <c r="AE254">
        <v>-0.4714433532214482</v>
      </c>
      <c r="AF254">
        <v>-0.20998291749154768</v>
      </c>
      <c r="AG254">
        <v>-1.1685117121425033</v>
      </c>
      <c r="AH254">
        <v>-2.1162589471614677E-2</v>
      </c>
      <c r="AI254">
        <v>1.1617042472596857</v>
      </c>
    </row>
    <row r="255" spans="1:35" x14ac:dyDescent="0.2">
      <c r="A255">
        <v>22</v>
      </c>
      <c r="B255">
        <v>254</v>
      </c>
      <c r="C255" s="25">
        <v>0</v>
      </c>
      <c r="D255" s="25">
        <v>303</v>
      </c>
      <c r="E255" s="25">
        <v>1</v>
      </c>
      <c r="F255">
        <v>-0.80213248703617379</v>
      </c>
      <c r="G255">
        <v>-0.61132886817936694</v>
      </c>
      <c r="H255">
        <v>-0.19080361885680686</v>
      </c>
      <c r="I255" t="s">
        <v>454</v>
      </c>
      <c r="J255" t="s">
        <v>32</v>
      </c>
      <c r="K255" t="s">
        <v>33</v>
      </c>
      <c r="L255" t="s">
        <v>258</v>
      </c>
      <c r="M255" s="26">
        <v>27.3</v>
      </c>
      <c r="N255" s="27">
        <v>10</v>
      </c>
      <c r="O255">
        <v>26.783333333333339</v>
      </c>
      <c r="P255">
        <v>8.1</v>
      </c>
      <c r="Q255">
        <v>0.8</v>
      </c>
      <c r="R255">
        <v>2.7</v>
      </c>
      <c r="S255">
        <v>1</v>
      </c>
      <c r="T255">
        <v>0.8</v>
      </c>
      <c r="U255">
        <v>0.2</v>
      </c>
      <c r="V255">
        <v>0.379746835443038</v>
      </c>
      <c r="W255">
        <v>7.9</v>
      </c>
      <c r="X255">
        <v>0.76470588235294112</v>
      </c>
      <c r="Y255">
        <v>1.7</v>
      </c>
      <c r="Z255">
        <v>0.8</v>
      </c>
      <c r="AA255">
        <v>-1.1929609478047114</v>
      </c>
      <c r="AB255">
        <v>-0.73599225108763133</v>
      </c>
      <c r="AC255">
        <v>-1.1408904775752953</v>
      </c>
      <c r="AD255">
        <v>-1.0557719960645469</v>
      </c>
      <c r="AE255">
        <v>-0.4714433532214482</v>
      </c>
      <c r="AF255">
        <v>-0.84177790839824673</v>
      </c>
      <c r="AG255">
        <v>-1.0487366516207717</v>
      </c>
      <c r="AH255">
        <v>-0.17609047510133743</v>
      </c>
      <c r="AI255">
        <v>1.1617042472596857</v>
      </c>
    </row>
    <row r="256" spans="1:35" x14ac:dyDescent="0.2">
      <c r="A256">
        <v>22</v>
      </c>
      <c r="B256">
        <v>255</v>
      </c>
      <c r="C256" s="25">
        <v>0</v>
      </c>
      <c r="D256" s="25">
        <v>568</v>
      </c>
      <c r="E256" s="25">
        <v>2</v>
      </c>
      <c r="F256">
        <v>-0.80558453713667433</v>
      </c>
      <c r="G256">
        <v>-0.87802908748558117</v>
      </c>
      <c r="H256">
        <v>7.2444550348906844E-2</v>
      </c>
      <c r="I256" t="s">
        <v>217</v>
      </c>
      <c r="J256" t="s">
        <v>32</v>
      </c>
      <c r="K256" t="s">
        <v>59</v>
      </c>
      <c r="L256" t="s">
        <v>258</v>
      </c>
      <c r="M256" s="26">
        <v>20.399999999999999</v>
      </c>
      <c r="N256" s="27">
        <v>10</v>
      </c>
      <c r="O256">
        <v>26.179999999999996</v>
      </c>
      <c r="P256">
        <v>7.6</v>
      </c>
      <c r="Q256">
        <v>0.8</v>
      </c>
      <c r="R256">
        <v>3.5</v>
      </c>
      <c r="S256">
        <v>2.9</v>
      </c>
      <c r="T256">
        <v>0.5</v>
      </c>
      <c r="U256">
        <v>0.1</v>
      </c>
      <c r="V256">
        <v>0.27722772277227725</v>
      </c>
      <c r="W256">
        <v>10.1</v>
      </c>
      <c r="X256">
        <v>0.70588235294117652</v>
      </c>
      <c r="Y256">
        <v>1.7</v>
      </c>
      <c r="Z256">
        <v>1.4</v>
      </c>
      <c r="AA256">
        <v>-1.2741751954441918</v>
      </c>
      <c r="AB256">
        <v>-0.73599225108763133</v>
      </c>
      <c r="AC256">
        <v>-0.85717838007299119</v>
      </c>
      <c r="AD256">
        <v>-0.18429321750345334</v>
      </c>
      <c r="AE256">
        <v>-1.1578830582400157</v>
      </c>
      <c r="AF256">
        <v>-0.99972665612492173</v>
      </c>
      <c r="AG256">
        <v>-2.8186779114185896</v>
      </c>
      <c r="AH256">
        <v>-0.42984300148351523</v>
      </c>
      <c r="AI256">
        <v>0.55550788400507911</v>
      </c>
    </row>
    <row r="257" spans="1:35" x14ac:dyDescent="0.2">
      <c r="A257">
        <v>22</v>
      </c>
      <c r="B257">
        <v>256</v>
      </c>
      <c r="C257" s="25">
        <v>101.2</v>
      </c>
      <c r="D257" s="25">
        <v>111</v>
      </c>
      <c r="E257" s="25">
        <v>47</v>
      </c>
      <c r="F257">
        <v>-0.80610564279456709</v>
      </c>
      <c r="G257">
        <v>-0.42564380617179159</v>
      </c>
      <c r="H257">
        <v>-0.3804618366227755</v>
      </c>
      <c r="I257" t="s">
        <v>498</v>
      </c>
      <c r="J257" t="s">
        <v>32</v>
      </c>
      <c r="K257" t="s">
        <v>49</v>
      </c>
      <c r="L257" t="s">
        <v>45</v>
      </c>
      <c r="M257" s="26">
        <v>27.5</v>
      </c>
      <c r="N257" s="27">
        <v>10</v>
      </c>
      <c r="O257">
        <v>16.036666666666669</v>
      </c>
      <c r="P257">
        <v>7.2</v>
      </c>
      <c r="Q257">
        <v>0</v>
      </c>
      <c r="R257">
        <v>6.1</v>
      </c>
      <c r="S257">
        <v>1.2</v>
      </c>
      <c r="T257">
        <v>0.9</v>
      </c>
      <c r="U257">
        <v>0.4</v>
      </c>
      <c r="V257">
        <v>0.58695652173913049</v>
      </c>
      <c r="W257">
        <v>4.5999999999999996</v>
      </c>
      <c r="X257">
        <v>0.6428571428571429</v>
      </c>
      <c r="Y257">
        <v>2.8</v>
      </c>
      <c r="Z257">
        <v>0.9</v>
      </c>
      <c r="AA257">
        <v>-1.3391465935557758</v>
      </c>
      <c r="AB257">
        <v>-1.505394204441822</v>
      </c>
      <c r="AC257">
        <v>6.4885936809497252E-2</v>
      </c>
      <c r="AD257">
        <v>-0.96403738779495807</v>
      </c>
      <c r="AE257">
        <v>-0.24263011821525912</v>
      </c>
      <c r="AF257">
        <v>-0.52588041294489718</v>
      </c>
      <c r="AG257">
        <v>0.7512737239652596</v>
      </c>
      <c r="AH257">
        <v>-1.1305367194187537</v>
      </c>
      <c r="AI257">
        <v>1.0606715200505845</v>
      </c>
    </row>
    <row r="258" spans="1:35" x14ac:dyDescent="0.2">
      <c r="A258">
        <v>22</v>
      </c>
      <c r="B258">
        <v>257</v>
      </c>
      <c r="C258" s="25">
        <v>0</v>
      </c>
      <c r="D258" s="25">
        <v>404</v>
      </c>
      <c r="E258" s="25">
        <v>1</v>
      </c>
      <c r="F258">
        <v>-0.81371638947802638</v>
      </c>
      <c r="G258">
        <v>-0.38019802728623225</v>
      </c>
      <c r="H258">
        <v>-0.43351836219179413</v>
      </c>
      <c r="I258" t="s">
        <v>446</v>
      </c>
      <c r="J258" t="s">
        <v>32</v>
      </c>
      <c r="K258" t="s">
        <v>44</v>
      </c>
      <c r="L258" t="s">
        <v>259</v>
      </c>
      <c r="M258" s="26">
        <v>23.8</v>
      </c>
      <c r="N258" s="27">
        <v>7</v>
      </c>
      <c r="O258">
        <v>17.823809523809523</v>
      </c>
      <c r="P258">
        <v>8.8571428571428577</v>
      </c>
      <c r="Q258">
        <v>1.5714285714285714</v>
      </c>
      <c r="R258">
        <v>2.7142857142857144</v>
      </c>
      <c r="S258">
        <v>0.2857142857142857</v>
      </c>
      <c r="T258">
        <v>0.42857142857142855</v>
      </c>
      <c r="U258">
        <v>0.5714285714285714</v>
      </c>
      <c r="V258">
        <v>0.56097560975609762</v>
      </c>
      <c r="W258">
        <v>5.8571428571428568</v>
      </c>
      <c r="X258">
        <v>0.625</v>
      </c>
      <c r="Y258">
        <v>1.1428571428571428</v>
      </c>
      <c r="Z258">
        <v>0.42857142857142855</v>
      </c>
      <c r="AA258">
        <v>-1.0699793728077838</v>
      </c>
      <c r="AB258">
        <v>5.9310610753381902E-3</v>
      </c>
      <c r="AC258">
        <v>-1.1358241901198971</v>
      </c>
      <c r="AD258">
        <v>-1.3833955970273639</v>
      </c>
      <c r="AE258">
        <v>-1.3213210832444364</v>
      </c>
      <c r="AF258">
        <v>-0.25511113112774048</v>
      </c>
      <c r="AG258">
        <v>0.73726381816231901</v>
      </c>
      <c r="AH258">
        <v>-0.53631441309430217</v>
      </c>
      <c r="AI258">
        <v>1.5369686626077756</v>
      </c>
    </row>
    <row r="259" spans="1:35" x14ac:dyDescent="0.2">
      <c r="A259">
        <v>22</v>
      </c>
      <c r="B259">
        <v>258</v>
      </c>
      <c r="C259" s="25">
        <v>152.30000000000001</v>
      </c>
      <c r="D259" s="25">
        <v>195</v>
      </c>
      <c r="E259" s="25">
        <v>1</v>
      </c>
      <c r="F259">
        <v>-0.82056605758307666</v>
      </c>
      <c r="G259">
        <v>-0.68472356319346073</v>
      </c>
      <c r="H259">
        <v>-0.13584249438961593</v>
      </c>
      <c r="I259" t="s">
        <v>459</v>
      </c>
      <c r="J259" t="s">
        <v>32</v>
      </c>
      <c r="K259" t="s">
        <v>69</v>
      </c>
      <c r="L259" t="s">
        <v>258</v>
      </c>
      <c r="M259" s="26">
        <v>27.6</v>
      </c>
      <c r="N259" s="27">
        <v>10</v>
      </c>
      <c r="O259">
        <v>20.946666666666665</v>
      </c>
      <c r="P259">
        <v>6.8</v>
      </c>
      <c r="Q259">
        <v>1</v>
      </c>
      <c r="R259">
        <v>2.2999999999999998</v>
      </c>
      <c r="S259">
        <v>2.8</v>
      </c>
      <c r="T259">
        <v>0.4</v>
      </c>
      <c r="U259">
        <v>0.5</v>
      </c>
      <c r="V259">
        <v>0.34375</v>
      </c>
      <c r="W259">
        <v>6.4</v>
      </c>
      <c r="X259">
        <v>0.7</v>
      </c>
      <c r="Y259">
        <v>2</v>
      </c>
      <c r="Z259">
        <v>1.2</v>
      </c>
      <c r="AA259">
        <v>-1.4041179916673605</v>
      </c>
      <c r="AB259">
        <v>-0.54364176274908371</v>
      </c>
      <c r="AC259">
        <v>-1.2827465263264475</v>
      </c>
      <c r="AD259">
        <v>-0.23016052163824779</v>
      </c>
      <c r="AE259">
        <v>-1.3866962932462048</v>
      </c>
      <c r="AF259">
        <v>-0.36793166521822246</v>
      </c>
      <c r="AG259">
        <v>-1.1761230040828912</v>
      </c>
      <c r="AH259">
        <v>-0.52866764223597063</v>
      </c>
      <c r="AI259">
        <v>0.75757333842328134</v>
      </c>
    </row>
    <row r="260" spans="1:35" x14ac:dyDescent="0.2">
      <c r="A260">
        <v>22</v>
      </c>
      <c r="B260">
        <v>259</v>
      </c>
      <c r="C260" s="25">
        <v>0</v>
      </c>
      <c r="D260" s="25">
        <v>197</v>
      </c>
      <c r="E260" s="25">
        <v>2</v>
      </c>
      <c r="F260">
        <v>-0.82384309451382531</v>
      </c>
      <c r="G260">
        <v>-0.43614647933091999</v>
      </c>
      <c r="H260">
        <v>-0.38769661518290532</v>
      </c>
      <c r="I260" t="s">
        <v>429</v>
      </c>
      <c r="J260" t="s">
        <v>32</v>
      </c>
      <c r="K260" t="s">
        <v>71</v>
      </c>
      <c r="L260" t="s">
        <v>258</v>
      </c>
      <c r="M260" s="26">
        <v>26.9</v>
      </c>
      <c r="N260" s="27">
        <v>10</v>
      </c>
      <c r="O260">
        <v>17.559999999999999</v>
      </c>
      <c r="P260">
        <v>5.6</v>
      </c>
      <c r="Q260">
        <v>0.7</v>
      </c>
      <c r="R260">
        <v>3.7</v>
      </c>
      <c r="S260">
        <v>1.4</v>
      </c>
      <c r="T260">
        <v>0.2</v>
      </c>
      <c r="U260">
        <v>0.7</v>
      </c>
      <c r="V260">
        <v>0.57894736842105265</v>
      </c>
      <c r="W260">
        <v>3.8</v>
      </c>
      <c r="X260">
        <v>1</v>
      </c>
      <c r="Y260">
        <v>0.5</v>
      </c>
      <c r="Z260">
        <v>0.7</v>
      </c>
      <c r="AA260">
        <v>-1.5990321860021133</v>
      </c>
      <c r="AB260">
        <v>-0.83216749525690525</v>
      </c>
      <c r="AC260">
        <v>-0.78625035569741508</v>
      </c>
      <c r="AD260">
        <v>-0.87230277952536928</v>
      </c>
      <c r="AE260">
        <v>-1.8443227632585832</v>
      </c>
      <c r="AF260">
        <v>-5.2034169764872906E-2</v>
      </c>
      <c r="AG260">
        <v>0.57884637314971055</v>
      </c>
      <c r="AH260">
        <v>0.21920808790848226</v>
      </c>
      <c r="AI260">
        <v>1.2627369744687869</v>
      </c>
    </row>
    <row r="261" spans="1:35" x14ac:dyDescent="0.2">
      <c r="A261">
        <v>22</v>
      </c>
      <c r="B261">
        <v>260</v>
      </c>
      <c r="C261" s="25">
        <v>141</v>
      </c>
      <c r="D261" s="25">
        <v>164</v>
      </c>
      <c r="E261" s="25">
        <v>4</v>
      </c>
      <c r="F261">
        <v>-0.83136857777936013</v>
      </c>
      <c r="G261">
        <v>-0.56575749095474592</v>
      </c>
      <c r="H261">
        <v>-0.26561108682461421</v>
      </c>
      <c r="I261" t="s">
        <v>426</v>
      </c>
      <c r="J261" t="s">
        <v>1696</v>
      </c>
      <c r="K261" t="s">
        <v>119</v>
      </c>
      <c r="L261" t="s">
        <v>259</v>
      </c>
      <c r="M261" s="26">
        <v>34.4</v>
      </c>
      <c r="N261" s="27">
        <v>10</v>
      </c>
      <c r="O261">
        <v>20.625</v>
      </c>
      <c r="P261">
        <v>3.9</v>
      </c>
      <c r="Q261">
        <v>1.1000000000000001</v>
      </c>
      <c r="R261">
        <v>3.5</v>
      </c>
      <c r="S261">
        <v>0.9</v>
      </c>
      <c r="T261">
        <v>0.9</v>
      </c>
      <c r="U261">
        <v>0</v>
      </c>
      <c r="V261">
        <v>0.35135135135135137</v>
      </c>
      <c r="W261">
        <v>3.7</v>
      </c>
      <c r="X261">
        <v>0.66666666666666663</v>
      </c>
      <c r="Y261">
        <v>0.3</v>
      </c>
      <c r="Z261">
        <v>0.6</v>
      </c>
      <c r="AA261">
        <v>-1.8751606279763466</v>
      </c>
      <c r="AB261">
        <v>-0.44746651857980979</v>
      </c>
      <c r="AC261">
        <v>-0.85717838007299119</v>
      </c>
      <c r="AD261">
        <v>-1.1016393001993412</v>
      </c>
      <c r="AE261">
        <v>-0.24263011821525912</v>
      </c>
      <c r="AF261">
        <v>-1.1576754038515964</v>
      </c>
      <c r="AG261">
        <v>-0.63600707581507998</v>
      </c>
      <c r="AH261">
        <v>-0.1378296955601773</v>
      </c>
      <c r="AI261">
        <v>1.363769701677888</v>
      </c>
    </row>
    <row r="262" spans="1:35" x14ac:dyDescent="0.2">
      <c r="A262">
        <v>22</v>
      </c>
      <c r="B262">
        <v>261</v>
      </c>
      <c r="C262" s="25">
        <v>0</v>
      </c>
      <c r="D262" s="25">
        <v>318</v>
      </c>
      <c r="E262" s="25">
        <v>1</v>
      </c>
      <c r="F262">
        <v>-0.83732270732249259</v>
      </c>
      <c r="G262">
        <v>-0.48110600722456481</v>
      </c>
      <c r="H262">
        <v>-0.35621670009792777</v>
      </c>
      <c r="I262" t="s">
        <v>434</v>
      </c>
      <c r="J262" t="s">
        <v>32</v>
      </c>
      <c r="K262" t="s">
        <v>39</v>
      </c>
      <c r="L262" t="s">
        <v>258</v>
      </c>
      <c r="M262" s="26">
        <v>23.2</v>
      </c>
      <c r="N262" s="27">
        <v>10</v>
      </c>
      <c r="O262">
        <v>14.830000000000002</v>
      </c>
      <c r="P262">
        <v>7.4</v>
      </c>
      <c r="Q262">
        <v>0.3</v>
      </c>
      <c r="R262">
        <v>2.2999999999999998</v>
      </c>
      <c r="S262">
        <v>2.6</v>
      </c>
      <c r="T262">
        <v>0.7</v>
      </c>
      <c r="U262">
        <v>0</v>
      </c>
      <c r="V262">
        <v>0.57692307692307687</v>
      </c>
      <c r="W262">
        <v>5.2</v>
      </c>
      <c r="X262">
        <v>0.84615384615384615</v>
      </c>
      <c r="Y262">
        <v>1.3</v>
      </c>
      <c r="Z262">
        <v>1.2</v>
      </c>
      <c r="AA262">
        <v>-1.3066608944999838</v>
      </c>
      <c r="AB262">
        <v>-1.2168684719340006</v>
      </c>
      <c r="AC262">
        <v>-1.2827465263264475</v>
      </c>
      <c r="AD262">
        <v>-0.32189512990783647</v>
      </c>
      <c r="AE262">
        <v>-0.70025658822763759</v>
      </c>
      <c r="AF262">
        <v>-1.1576754038515964</v>
      </c>
      <c r="AG262">
        <v>0.77373154781308373</v>
      </c>
      <c r="AH262">
        <v>0.12484406349005413</v>
      </c>
      <c r="AI262">
        <v>0.75757333842328134</v>
      </c>
    </row>
    <row r="263" spans="1:35" x14ac:dyDescent="0.2">
      <c r="A263">
        <v>22</v>
      </c>
      <c r="B263">
        <v>262</v>
      </c>
      <c r="C263" s="25">
        <v>140.30000000000001</v>
      </c>
      <c r="D263" s="25">
        <v>187</v>
      </c>
      <c r="E263" s="25">
        <v>8</v>
      </c>
      <c r="F263">
        <v>-0.83831919547920886</v>
      </c>
      <c r="G263">
        <v>-0.66943959999919811</v>
      </c>
      <c r="H263">
        <v>-0.16887959548001075</v>
      </c>
      <c r="I263" t="s">
        <v>266</v>
      </c>
      <c r="J263" t="s">
        <v>32</v>
      </c>
      <c r="K263" t="s">
        <v>37</v>
      </c>
      <c r="L263" t="s">
        <v>258</v>
      </c>
      <c r="M263" s="26">
        <v>20.5</v>
      </c>
      <c r="N263" s="27">
        <v>10</v>
      </c>
      <c r="O263">
        <v>23.335000000000001</v>
      </c>
      <c r="P263">
        <v>10.5</v>
      </c>
      <c r="Q263">
        <v>1.5</v>
      </c>
      <c r="R263">
        <v>1.7</v>
      </c>
      <c r="S263">
        <v>1.7</v>
      </c>
      <c r="T263">
        <v>0.4</v>
      </c>
      <c r="U263">
        <v>0</v>
      </c>
      <c r="V263">
        <v>0.39393939393939392</v>
      </c>
      <c r="W263">
        <v>9.9</v>
      </c>
      <c r="X263">
        <v>0.75</v>
      </c>
      <c r="Y263">
        <v>1.6</v>
      </c>
      <c r="Z263">
        <v>1</v>
      </c>
      <c r="AA263">
        <v>-0.80313255913520554</v>
      </c>
      <c r="AB263">
        <v>-6.2765541902714522E-2</v>
      </c>
      <c r="AC263">
        <v>-1.4955305994531756</v>
      </c>
      <c r="AD263">
        <v>-0.73470086712098603</v>
      </c>
      <c r="AE263">
        <v>-1.3866962932462048</v>
      </c>
      <c r="AF263">
        <v>-1.1576754038515964</v>
      </c>
      <c r="AG263">
        <v>-1.1163608244798053</v>
      </c>
      <c r="AH263">
        <v>-0.22773310364457905</v>
      </c>
      <c r="AI263">
        <v>0.95963879284148357</v>
      </c>
    </row>
    <row r="264" spans="1:35" x14ac:dyDescent="0.2">
      <c r="A264">
        <v>22</v>
      </c>
      <c r="B264">
        <v>263</v>
      </c>
      <c r="C264" s="25">
        <v>136.1</v>
      </c>
      <c r="D264" s="25">
        <v>184</v>
      </c>
      <c r="E264" s="25">
        <v>7</v>
      </c>
      <c r="F264">
        <v>-0.84266872511060631</v>
      </c>
      <c r="G264">
        <v>-0.54579162143602489</v>
      </c>
      <c r="H264">
        <v>-0.29687710367458142</v>
      </c>
      <c r="I264" t="s">
        <v>386</v>
      </c>
      <c r="J264" t="s">
        <v>32</v>
      </c>
      <c r="K264" t="s">
        <v>39</v>
      </c>
      <c r="L264" t="s">
        <v>258</v>
      </c>
      <c r="M264" s="26">
        <v>29.3</v>
      </c>
      <c r="N264" s="27">
        <v>10</v>
      </c>
      <c r="O264">
        <v>20.383333333333333</v>
      </c>
      <c r="P264">
        <v>7.5</v>
      </c>
      <c r="Q264">
        <v>1.3</v>
      </c>
      <c r="R264">
        <v>1.5</v>
      </c>
      <c r="S264">
        <v>1.7</v>
      </c>
      <c r="T264">
        <v>0.4</v>
      </c>
      <c r="U264">
        <v>0.2</v>
      </c>
      <c r="V264">
        <v>0.43859649122807015</v>
      </c>
      <c r="W264">
        <v>5.7</v>
      </c>
      <c r="X264">
        <v>0.8571428571428571</v>
      </c>
      <c r="Y264">
        <v>1.4</v>
      </c>
      <c r="Z264">
        <v>0.7</v>
      </c>
      <c r="AA264">
        <v>-1.2904180449720879</v>
      </c>
      <c r="AB264">
        <v>-0.25511603024126217</v>
      </c>
      <c r="AC264">
        <v>-1.5664586238287517</v>
      </c>
      <c r="AD264">
        <v>-0.73470086712098603</v>
      </c>
      <c r="AE264">
        <v>-1.3866962932462048</v>
      </c>
      <c r="AF264">
        <v>-0.84177790839824673</v>
      </c>
      <c r="AG264">
        <v>-0.27618049161876584</v>
      </c>
      <c r="AH264">
        <v>0.17648669203329528</v>
      </c>
      <c r="AI264">
        <v>1.2627369744687869</v>
      </c>
    </row>
    <row r="265" spans="1:35" x14ac:dyDescent="0.2">
      <c r="A265">
        <v>22</v>
      </c>
      <c r="B265">
        <v>264</v>
      </c>
      <c r="C265" s="25">
        <v>0</v>
      </c>
      <c r="D265" s="25">
        <v>364</v>
      </c>
      <c r="E265" s="25">
        <v>2</v>
      </c>
      <c r="F265">
        <v>-0.84370617423545846</v>
      </c>
      <c r="G265">
        <v>-0.5815685958254283</v>
      </c>
      <c r="H265">
        <v>-0.26213757841003016</v>
      </c>
      <c r="I265" t="s">
        <v>414</v>
      </c>
      <c r="J265" t="s">
        <v>32</v>
      </c>
      <c r="K265" t="s">
        <v>57</v>
      </c>
      <c r="L265" t="s">
        <v>258</v>
      </c>
      <c r="M265" s="26">
        <v>22.3</v>
      </c>
      <c r="N265" s="27">
        <v>10</v>
      </c>
      <c r="O265">
        <v>24.355</v>
      </c>
      <c r="P265">
        <v>9.4</v>
      </c>
      <c r="Q265">
        <v>1.6</v>
      </c>
      <c r="R265">
        <v>2.2000000000000002</v>
      </c>
      <c r="S265">
        <v>0.8</v>
      </c>
      <c r="T265">
        <v>0.3</v>
      </c>
      <c r="U265">
        <v>0.2</v>
      </c>
      <c r="V265">
        <v>0.44047619047619047</v>
      </c>
      <c r="W265">
        <v>8.4</v>
      </c>
      <c r="X265">
        <v>0.8</v>
      </c>
      <c r="Y265">
        <v>0.5</v>
      </c>
      <c r="Z265">
        <v>0.9</v>
      </c>
      <c r="AA265">
        <v>-0.98180390394206229</v>
      </c>
      <c r="AB265">
        <v>3.3409702266559399E-2</v>
      </c>
      <c r="AC265">
        <v>-1.3182105385142353</v>
      </c>
      <c r="AD265">
        <v>-1.1475066043341355</v>
      </c>
      <c r="AE265">
        <v>-1.6155095282523939</v>
      </c>
      <c r="AF265">
        <v>-0.84177790839824673</v>
      </c>
      <c r="AG265">
        <v>-0.38884566283122857</v>
      </c>
      <c r="AH265">
        <v>-3.4544438473695448E-2</v>
      </c>
      <c r="AI265">
        <v>1.0606715200505845</v>
      </c>
    </row>
    <row r="266" spans="1:35" x14ac:dyDescent="0.2">
      <c r="A266">
        <v>23</v>
      </c>
      <c r="B266">
        <v>265</v>
      </c>
      <c r="C266" s="25">
        <v>0</v>
      </c>
      <c r="D266" s="25">
        <v>398</v>
      </c>
      <c r="E266" s="25">
        <v>0</v>
      </c>
      <c r="F266">
        <v>-0.84678169059897879</v>
      </c>
      <c r="G266">
        <v>-0.59808684756889496</v>
      </c>
      <c r="H266">
        <v>-0.24869484303008382</v>
      </c>
      <c r="I266" t="s">
        <v>391</v>
      </c>
      <c r="J266" t="s">
        <v>32</v>
      </c>
      <c r="K266" t="s">
        <v>69</v>
      </c>
      <c r="L266" t="s">
        <v>258</v>
      </c>
      <c r="M266" s="26">
        <v>24.2</v>
      </c>
      <c r="N266" s="27">
        <v>10</v>
      </c>
      <c r="O266">
        <v>12.753333333333334</v>
      </c>
      <c r="P266">
        <v>3.1</v>
      </c>
      <c r="Q266">
        <v>0.5</v>
      </c>
      <c r="R266">
        <v>1.9</v>
      </c>
      <c r="S266">
        <v>1.4</v>
      </c>
      <c r="T266">
        <v>0.9</v>
      </c>
      <c r="U266">
        <v>0.4</v>
      </c>
      <c r="V266">
        <v>0.35483870967741937</v>
      </c>
      <c r="W266">
        <v>3.1</v>
      </c>
      <c r="X266">
        <v>1</v>
      </c>
      <c r="Y266">
        <v>0.4</v>
      </c>
      <c r="Z266">
        <v>0.9</v>
      </c>
      <c r="AA266">
        <v>-2.0051034241995151</v>
      </c>
      <c r="AB266">
        <v>-1.024517983595453</v>
      </c>
      <c r="AC266">
        <v>-1.4246025750775997</v>
      </c>
      <c r="AD266">
        <v>-0.87230277952536928</v>
      </c>
      <c r="AE266">
        <v>-0.24263011821525912</v>
      </c>
      <c r="AF266">
        <v>-0.52588041294489718</v>
      </c>
      <c r="AG266">
        <v>-0.51598131397778868</v>
      </c>
      <c r="AH266">
        <v>0.16756545936524134</v>
      </c>
      <c r="AI266">
        <v>1.0606715200505845</v>
      </c>
    </row>
    <row r="267" spans="1:35" x14ac:dyDescent="0.2">
      <c r="A267">
        <v>23</v>
      </c>
      <c r="B267">
        <v>266</v>
      </c>
      <c r="C267" s="25">
        <v>143.1</v>
      </c>
      <c r="D267" s="25">
        <v>163</v>
      </c>
      <c r="E267" s="25">
        <v>4</v>
      </c>
      <c r="F267">
        <v>-0.856687207950381</v>
      </c>
      <c r="G267">
        <v>-0.77198497307107783</v>
      </c>
      <c r="H267">
        <v>-8.4702234879303173E-2</v>
      </c>
      <c r="I267" t="s">
        <v>405</v>
      </c>
      <c r="J267" t="s">
        <v>32</v>
      </c>
      <c r="K267" t="s">
        <v>96</v>
      </c>
      <c r="L267" t="s">
        <v>258</v>
      </c>
      <c r="M267" s="26">
        <v>24.2</v>
      </c>
      <c r="N267" s="27">
        <v>10</v>
      </c>
      <c r="O267">
        <v>18.496666666666663</v>
      </c>
      <c r="P267">
        <v>6.1</v>
      </c>
      <c r="Q267">
        <v>0.5</v>
      </c>
      <c r="R267">
        <v>1.8</v>
      </c>
      <c r="S267">
        <v>1.1000000000000001</v>
      </c>
      <c r="T267">
        <v>1</v>
      </c>
      <c r="U267">
        <v>0.2</v>
      </c>
      <c r="V267">
        <v>0.3108108108108108</v>
      </c>
      <c r="W267">
        <v>7.4</v>
      </c>
      <c r="X267">
        <v>0.76923076923076927</v>
      </c>
      <c r="Y267">
        <v>1.3</v>
      </c>
      <c r="Z267">
        <v>1.2</v>
      </c>
      <c r="AA267">
        <v>-1.5178179383626329</v>
      </c>
      <c r="AB267">
        <v>-1.024517983595453</v>
      </c>
      <c r="AC267">
        <v>-1.4600665872653877</v>
      </c>
      <c r="AD267">
        <v>-1.0099046919297523</v>
      </c>
      <c r="AE267">
        <v>-1.3816883209070051E-2</v>
      </c>
      <c r="AF267">
        <v>-0.84177790839824673</v>
      </c>
      <c r="AG267">
        <v>-1.7086276404103149</v>
      </c>
      <c r="AH267">
        <v>-0.12890846289212385</v>
      </c>
      <c r="AI267">
        <v>0.75757333842328134</v>
      </c>
    </row>
    <row r="268" spans="1:35" x14ac:dyDescent="0.2">
      <c r="A268">
        <v>23</v>
      </c>
      <c r="B268">
        <v>267</v>
      </c>
      <c r="C268" s="25">
        <v>139.19999999999999</v>
      </c>
      <c r="D268" s="25">
        <v>151</v>
      </c>
      <c r="E268" s="25">
        <v>20</v>
      </c>
      <c r="F268">
        <v>-0.8608639191737103</v>
      </c>
      <c r="G268">
        <v>-0.70359588231651982</v>
      </c>
      <c r="H268">
        <v>-0.15726803685719049</v>
      </c>
      <c r="I268" t="s">
        <v>425</v>
      </c>
      <c r="J268" t="s">
        <v>1697</v>
      </c>
      <c r="K268" t="s">
        <v>59</v>
      </c>
      <c r="L268" t="s">
        <v>259</v>
      </c>
      <c r="M268" s="26">
        <v>23.8</v>
      </c>
      <c r="N268" s="27">
        <v>1</v>
      </c>
      <c r="O268">
        <v>10.45</v>
      </c>
      <c r="P268">
        <v>3</v>
      </c>
      <c r="Q268">
        <v>1</v>
      </c>
      <c r="R268">
        <v>9</v>
      </c>
      <c r="S268">
        <v>1</v>
      </c>
      <c r="T268">
        <v>0</v>
      </c>
      <c r="U268">
        <v>0</v>
      </c>
      <c r="V268">
        <v>0.25</v>
      </c>
      <c r="W268">
        <v>4</v>
      </c>
      <c r="X268">
        <v>0</v>
      </c>
      <c r="Y268">
        <v>0</v>
      </c>
      <c r="Z268">
        <v>1</v>
      </c>
      <c r="AA268">
        <v>-2.0213462737274113</v>
      </c>
      <c r="AB268">
        <v>-0.54364176274908371</v>
      </c>
      <c r="AC268">
        <v>1.09334229025535</v>
      </c>
      <c r="AD268">
        <v>-1.0557719960645469</v>
      </c>
      <c r="AE268">
        <v>-2.3019492332709612</v>
      </c>
      <c r="AF268">
        <v>-1.1576754038515964</v>
      </c>
      <c r="AG268">
        <v>-1.2659542994741899</v>
      </c>
      <c r="AH268">
        <v>-3.9005054807722372E-2</v>
      </c>
      <c r="AI268">
        <v>0.95963879284148357</v>
      </c>
    </row>
    <row r="269" spans="1:35" x14ac:dyDescent="0.2">
      <c r="A269">
        <v>23</v>
      </c>
      <c r="B269">
        <v>268</v>
      </c>
      <c r="C269" s="25">
        <v>0</v>
      </c>
      <c r="D269" s="25">
        <v>727</v>
      </c>
      <c r="E269" s="25">
        <v>0</v>
      </c>
      <c r="F269">
        <v>-0.8617791117218575</v>
      </c>
      <c r="G269">
        <v>-0.60898155528232634</v>
      </c>
      <c r="H269">
        <v>-0.25279755643953117</v>
      </c>
      <c r="I269" t="s">
        <v>433</v>
      </c>
      <c r="J269" t="s">
        <v>32</v>
      </c>
      <c r="K269" t="s">
        <v>152</v>
      </c>
      <c r="L269" t="s">
        <v>258</v>
      </c>
      <c r="M269" s="26">
        <v>24.7</v>
      </c>
      <c r="N269" s="27">
        <v>10</v>
      </c>
      <c r="O269">
        <v>15.593333333333334</v>
      </c>
      <c r="P269">
        <v>5.9</v>
      </c>
      <c r="Q269">
        <v>1.1000000000000001</v>
      </c>
      <c r="R269">
        <v>1.3</v>
      </c>
      <c r="S269">
        <v>1.5</v>
      </c>
      <c r="T269">
        <v>0.5</v>
      </c>
      <c r="U269">
        <v>0.3</v>
      </c>
      <c r="V269">
        <v>0.38181818181818183</v>
      </c>
      <c r="W269">
        <v>5.5</v>
      </c>
      <c r="X269">
        <v>1</v>
      </c>
      <c r="Y269">
        <v>0.6</v>
      </c>
      <c r="Z269">
        <v>0.7</v>
      </c>
      <c r="AA269">
        <v>-1.5503036374184249</v>
      </c>
      <c r="AB269">
        <v>-0.44746651857980979</v>
      </c>
      <c r="AC269">
        <v>-1.6373866482043278</v>
      </c>
      <c r="AD269">
        <v>-0.82643547539057483</v>
      </c>
      <c r="AE269">
        <v>-1.1578830582400157</v>
      </c>
      <c r="AF269">
        <v>-0.68382916067157207</v>
      </c>
      <c r="AG269">
        <v>-0.71111718995672191</v>
      </c>
      <c r="AH269">
        <v>0.27085071645172321</v>
      </c>
      <c r="AI269">
        <v>1.2627369744687869</v>
      </c>
    </row>
    <row r="270" spans="1:35" x14ac:dyDescent="0.2">
      <c r="A270">
        <v>23</v>
      </c>
      <c r="B270">
        <v>269</v>
      </c>
      <c r="C270" s="25">
        <v>0</v>
      </c>
      <c r="D270" s="25">
        <v>0</v>
      </c>
      <c r="E270" s="25">
        <v>0</v>
      </c>
      <c r="F270">
        <v>-0.86180685515843503</v>
      </c>
      <c r="G270">
        <v>-0.70489914044391122</v>
      </c>
      <c r="H270">
        <v>-0.1569077147145238</v>
      </c>
      <c r="I270" t="s">
        <v>517</v>
      </c>
      <c r="J270" t="s">
        <v>32</v>
      </c>
      <c r="K270" t="s">
        <v>47</v>
      </c>
      <c r="L270" t="s">
        <v>258</v>
      </c>
      <c r="M270" s="26">
        <v>29.4</v>
      </c>
      <c r="N270" s="27">
        <v>7</v>
      </c>
      <c r="O270">
        <v>18.785714285714285</v>
      </c>
      <c r="P270">
        <v>4.4285714285714288</v>
      </c>
      <c r="Q270">
        <v>0.8571428571428571</v>
      </c>
      <c r="R270">
        <v>3</v>
      </c>
      <c r="S270">
        <v>0.7142857142857143</v>
      </c>
      <c r="T270">
        <v>1</v>
      </c>
      <c r="U270">
        <v>0.14285714285714285</v>
      </c>
      <c r="V270">
        <v>0.31428571428571428</v>
      </c>
      <c r="W270">
        <v>5</v>
      </c>
      <c r="X270">
        <v>0.6</v>
      </c>
      <c r="Y270">
        <v>0.7142857142857143</v>
      </c>
      <c r="Z270">
        <v>1.1428571428571428</v>
      </c>
      <c r="AA270">
        <v>-1.7893055661860386</v>
      </c>
      <c r="AB270">
        <v>-0.6810349687051892</v>
      </c>
      <c r="AC270">
        <v>-1.0344984410119313</v>
      </c>
      <c r="AD270">
        <v>-1.1868214364496736</v>
      </c>
      <c r="AE270">
        <v>-1.3816883209070051E-2</v>
      </c>
      <c r="AF270">
        <v>-0.93203433567063243</v>
      </c>
      <c r="AG270">
        <v>-1.1267506032860659</v>
      </c>
      <c r="AH270">
        <v>-0.39513635487650944</v>
      </c>
      <c r="AI270">
        <v>0.81530632539991055</v>
      </c>
    </row>
    <row r="271" spans="1:35" x14ac:dyDescent="0.2">
      <c r="A271">
        <v>23</v>
      </c>
      <c r="B271">
        <v>270</v>
      </c>
      <c r="C271" s="25">
        <v>0</v>
      </c>
      <c r="D271" s="25">
        <v>496</v>
      </c>
      <c r="E271" s="25">
        <v>0</v>
      </c>
      <c r="F271">
        <v>-0.86257005777712992</v>
      </c>
      <c r="G271">
        <v>-0.68269588607523679</v>
      </c>
      <c r="H271">
        <v>-0.17987417170189313</v>
      </c>
      <c r="I271" t="s">
        <v>226</v>
      </c>
      <c r="J271" t="s">
        <v>32</v>
      </c>
      <c r="K271" t="s">
        <v>64</v>
      </c>
      <c r="L271" t="s">
        <v>258</v>
      </c>
      <c r="M271" s="26">
        <v>24</v>
      </c>
      <c r="N271" s="27">
        <v>3</v>
      </c>
      <c r="O271">
        <v>12.172222222222222</v>
      </c>
      <c r="P271">
        <v>2</v>
      </c>
      <c r="Q271">
        <v>0.66666666666666663</v>
      </c>
      <c r="R271">
        <v>1.3333333333333333</v>
      </c>
      <c r="S271">
        <v>2.3333333333333335</v>
      </c>
      <c r="T271">
        <v>0.66666666666666663</v>
      </c>
      <c r="U271">
        <v>0.66666666666666663</v>
      </c>
      <c r="V271">
        <v>0.22222222222222221</v>
      </c>
      <c r="W271">
        <v>3</v>
      </c>
      <c r="X271">
        <v>0</v>
      </c>
      <c r="Y271">
        <v>0</v>
      </c>
      <c r="Z271">
        <v>1</v>
      </c>
      <c r="AA271">
        <v>-2.183774769006372</v>
      </c>
      <c r="AB271">
        <v>-0.86422590997999649</v>
      </c>
      <c r="AC271">
        <v>-1.6255653108083985</v>
      </c>
      <c r="AD271">
        <v>-0.44420794093395483</v>
      </c>
      <c r="AE271">
        <v>-0.77652766656303396</v>
      </c>
      <c r="AF271">
        <v>-0.10468375234043116</v>
      </c>
      <c r="AG271">
        <v>-1.0659113630787045</v>
      </c>
      <c r="AH271">
        <v>-3.9005054807722372E-2</v>
      </c>
      <c r="AI271">
        <v>0.95963879284148357</v>
      </c>
    </row>
    <row r="272" spans="1:35" x14ac:dyDescent="0.2">
      <c r="A272">
        <v>23</v>
      </c>
      <c r="B272">
        <v>271</v>
      </c>
      <c r="C272" s="25">
        <v>117.5</v>
      </c>
      <c r="D272" s="25">
        <v>116</v>
      </c>
      <c r="E272" s="25">
        <v>38</v>
      </c>
      <c r="F272">
        <v>-0.86345420162437492</v>
      </c>
      <c r="G272">
        <v>-0.41981160382095928</v>
      </c>
      <c r="H272">
        <v>-0.44364259780341564</v>
      </c>
      <c r="I272" t="s">
        <v>452</v>
      </c>
      <c r="J272" t="s">
        <v>32</v>
      </c>
      <c r="K272" t="s">
        <v>39</v>
      </c>
      <c r="L272" t="s">
        <v>259</v>
      </c>
      <c r="M272" s="26">
        <v>28.4</v>
      </c>
      <c r="N272" s="27">
        <v>10</v>
      </c>
      <c r="O272">
        <v>25.4</v>
      </c>
      <c r="P272">
        <v>6.6</v>
      </c>
      <c r="Q272">
        <v>0.2</v>
      </c>
      <c r="R272">
        <v>3.9</v>
      </c>
      <c r="S272">
        <v>1.6</v>
      </c>
      <c r="T272">
        <v>0.9</v>
      </c>
      <c r="U272">
        <v>0.6</v>
      </c>
      <c r="V272">
        <v>0.69047619047619047</v>
      </c>
      <c r="W272">
        <v>4.2</v>
      </c>
      <c r="X272">
        <v>0.42857142857142855</v>
      </c>
      <c r="Y272">
        <v>1.4</v>
      </c>
      <c r="Z272">
        <v>1</v>
      </c>
      <c r="AA272">
        <v>-1.4366036907231525</v>
      </c>
      <c r="AB272">
        <v>-1.3130437161032744</v>
      </c>
      <c r="AC272">
        <v>-0.71532233132183909</v>
      </c>
      <c r="AD272">
        <v>-0.78056817125578037</v>
      </c>
      <c r="AE272">
        <v>-0.24263011821525912</v>
      </c>
      <c r="AF272">
        <v>-0.20998291749154768</v>
      </c>
      <c r="AG272">
        <v>1.306236184140507</v>
      </c>
      <c r="AH272">
        <v>-1.3460284662597712</v>
      </c>
      <c r="AI272">
        <v>0.95963879284148357</v>
      </c>
    </row>
    <row r="273" spans="1:35" x14ac:dyDescent="0.2">
      <c r="A273">
        <v>23</v>
      </c>
      <c r="B273">
        <v>272</v>
      </c>
      <c r="C273" s="25">
        <v>145.80000000000001</v>
      </c>
      <c r="D273" s="25">
        <v>234</v>
      </c>
      <c r="E273" s="25">
        <v>2</v>
      </c>
      <c r="F273">
        <v>-0.86647165439448204</v>
      </c>
      <c r="G273">
        <v>-0.42265319644754634</v>
      </c>
      <c r="H273">
        <v>-0.4438184579469357</v>
      </c>
      <c r="I273" t="s">
        <v>467</v>
      </c>
      <c r="J273" t="s">
        <v>32</v>
      </c>
      <c r="K273" t="s">
        <v>106</v>
      </c>
      <c r="L273" t="s">
        <v>259</v>
      </c>
      <c r="M273" s="26">
        <v>34.4</v>
      </c>
      <c r="N273" s="27">
        <v>10</v>
      </c>
      <c r="O273">
        <v>18.186666666666667</v>
      </c>
      <c r="P273">
        <v>7.4</v>
      </c>
      <c r="Q273">
        <v>0.1</v>
      </c>
      <c r="R273">
        <v>5.8</v>
      </c>
      <c r="S273">
        <v>1.2</v>
      </c>
      <c r="T273">
        <v>0.7</v>
      </c>
      <c r="U273">
        <v>0</v>
      </c>
      <c r="V273">
        <v>0.6</v>
      </c>
      <c r="W273">
        <v>5.5</v>
      </c>
      <c r="X273">
        <v>0.63636363636363635</v>
      </c>
      <c r="Y273">
        <v>1.1000000000000001</v>
      </c>
      <c r="Z273">
        <v>0.7</v>
      </c>
      <c r="AA273">
        <v>-1.3066608944999838</v>
      </c>
      <c r="AB273">
        <v>-1.4092189602725482</v>
      </c>
      <c r="AC273">
        <v>-4.1506099753866751E-2</v>
      </c>
      <c r="AD273">
        <v>-0.96403738779495807</v>
      </c>
      <c r="AE273">
        <v>-0.70025658822763759</v>
      </c>
      <c r="AF273">
        <v>-1.1576754038515964</v>
      </c>
      <c r="AG273">
        <v>0.99868583826467039</v>
      </c>
      <c r="AH273">
        <v>-0.4859462463607836</v>
      </c>
      <c r="AI273">
        <v>1.2627369744687869</v>
      </c>
    </row>
    <row r="274" spans="1:35" x14ac:dyDescent="0.2">
      <c r="A274">
        <v>23</v>
      </c>
      <c r="B274">
        <v>273</v>
      </c>
      <c r="C274" s="25">
        <v>0</v>
      </c>
      <c r="D274" s="25">
        <v>169</v>
      </c>
      <c r="E274" s="25">
        <v>4</v>
      </c>
      <c r="F274">
        <v>-0.87286593140445723</v>
      </c>
      <c r="G274">
        <v>-0.70285374518905419</v>
      </c>
      <c r="H274">
        <v>-0.17001218621540304</v>
      </c>
      <c r="I274" t="s">
        <v>383</v>
      </c>
      <c r="J274" t="s">
        <v>32</v>
      </c>
      <c r="K274" t="s">
        <v>152</v>
      </c>
      <c r="L274" t="s">
        <v>258</v>
      </c>
      <c r="M274" s="26">
        <v>23.6</v>
      </c>
      <c r="N274" s="27">
        <v>10</v>
      </c>
      <c r="O274">
        <v>17.823333333333334</v>
      </c>
      <c r="P274">
        <v>5.2</v>
      </c>
      <c r="Q274">
        <v>0.4</v>
      </c>
      <c r="R274">
        <v>1.1000000000000001</v>
      </c>
      <c r="S274">
        <v>4.9000000000000004</v>
      </c>
      <c r="T274">
        <v>0.5</v>
      </c>
      <c r="U274">
        <v>0</v>
      </c>
      <c r="V274">
        <v>0.37931034482758619</v>
      </c>
      <c r="W274">
        <v>5.8</v>
      </c>
      <c r="X274">
        <v>0.8</v>
      </c>
      <c r="Y274">
        <v>0.5</v>
      </c>
      <c r="Z274">
        <v>1.4</v>
      </c>
      <c r="AA274">
        <v>-1.6640035841136975</v>
      </c>
      <c r="AB274">
        <v>-1.1206932277647266</v>
      </c>
      <c r="AC274">
        <v>-1.7083146725799034</v>
      </c>
      <c r="AD274">
        <v>0.73305286519243473</v>
      </c>
      <c r="AE274">
        <v>-1.1578830582400157</v>
      </c>
      <c r="AF274">
        <v>-1.1576754038515964</v>
      </c>
      <c r="AG274">
        <v>-0.77113007087536745</v>
      </c>
      <c r="AH274">
        <v>-3.4544438473695448E-2</v>
      </c>
      <c r="AI274">
        <v>0.55550788400507911</v>
      </c>
    </row>
    <row r="275" spans="1:35" x14ac:dyDescent="0.2">
      <c r="A275">
        <v>23</v>
      </c>
      <c r="B275">
        <v>274</v>
      </c>
      <c r="C275" s="25">
        <v>143.80000000000001</v>
      </c>
      <c r="D275" s="25">
        <v>190</v>
      </c>
      <c r="E275" s="25">
        <v>4</v>
      </c>
      <c r="F275">
        <v>-0.87288201360930451</v>
      </c>
      <c r="G275">
        <v>-0.52596910138117581</v>
      </c>
      <c r="H275">
        <v>-0.3469129122281287</v>
      </c>
      <c r="I275" t="s">
        <v>430</v>
      </c>
      <c r="J275" t="s">
        <v>32</v>
      </c>
      <c r="K275" t="s">
        <v>86</v>
      </c>
      <c r="L275" t="s">
        <v>258</v>
      </c>
      <c r="M275" s="26">
        <v>24.4</v>
      </c>
      <c r="N275" s="27">
        <v>10</v>
      </c>
      <c r="O275">
        <v>18.21</v>
      </c>
      <c r="P275">
        <v>7.6</v>
      </c>
      <c r="Q275">
        <v>0.4</v>
      </c>
      <c r="R275">
        <v>2.2999999999999998</v>
      </c>
      <c r="S275">
        <v>3.9</v>
      </c>
      <c r="T275">
        <v>0.4</v>
      </c>
      <c r="U275">
        <v>0.3</v>
      </c>
      <c r="V275">
        <v>0.48484848484848486</v>
      </c>
      <c r="W275">
        <v>6.6</v>
      </c>
      <c r="X275">
        <v>0.61538461538461542</v>
      </c>
      <c r="Y275">
        <v>1.3</v>
      </c>
      <c r="Z275">
        <v>0.7</v>
      </c>
      <c r="AA275">
        <v>-1.2741751954441918</v>
      </c>
      <c r="AB275">
        <v>-1.1206932277647266</v>
      </c>
      <c r="AC275">
        <v>-1.2827465263264475</v>
      </c>
      <c r="AD275">
        <v>0.27437982384449061</v>
      </c>
      <c r="AE275">
        <v>-1.3866962932462048</v>
      </c>
      <c r="AF275">
        <v>-0.68382916067157207</v>
      </c>
      <c r="AG275">
        <v>0.1137152083657622</v>
      </c>
      <c r="AH275">
        <v>-0.63641351565647908</v>
      </c>
      <c r="AI275">
        <v>1.2627369744687869</v>
      </c>
    </row>
    <row r="276" spans="1:35" x14ac:dyDescent="0.2">
      <c r="A276">
        <v>23</v>
      </c>
      <c r="B276">
        <v>275</v>
      </c>
      <c r="C276" s="25">
        <v>137</v>
      </c>
      <c r="D276" s="25">
        <v>202</v>
      </c>
      <c r="E276" s="25">
        <v>7</v>
      </c>
      <c r="F276">
        <v>-0.87298623680634813</v>
      </c>
      <c r="G276">
        <v>-0.56620427651262228</v>
      </c>
      <c r="H276">
        <v>-0.30678196029372584</v>
      </c>
      <c r="I276" t="s">
        <v>412</v>
      </c>
      <c r="J276" t="s">
        <v>32</v>
      </c>
      <c r="K276" t="s">
        <v>86</v>
      </c>
      <c r="L276" t="s">
        <v>259</v>
      </c>
      <c r="M276" s="26">
        <v>29.7</v>
      </c>
      <c r="N276" s="27">
        <v>10</v>
      </c>
      <c r="O276">
        <v>17.134999999999998</v>
      </c>
      <c r="P276">
        <v>7.6</v>
      </c>
      <c r="Q276">
        <v>0</v>
      </c>
      <c r="R276">
        <v>5.7</v>
      </c>
      <c r="S276">
        <v>2</v>
      </c>
      <c r="T276">
        <v>0.6</v>
      </c>
      <c r="U276">
        <v>1</v>
      </c>
      <c r="V276">
        <v>0.57894736842105265</v>
      </c>
      <c r="W276">
        <v>5.7</v>
      </c>
      <c r="X276">
        <v>0.43478260869565216</v>
      </c>
      <c r="Y276">
        <v>2.2999999999999998</v>
      </c>
      <c r="Z276">
        <v>1.8</v>
      </c>
      <c r="AA276">
        <v>-1.2741751954441918</v>
      </c>
      <c r="AB276">
        <v>-1.505394204441822</v>
      </c>
      <c r="AC276">
        <v>-7.6970111941654651E-2</v>
      </c>
      <c r="AD276">
        <v>-0.5970989547166029</v>
      </c>
      <c r="AE276">
        <v>-0.92906982323382659</v>
      </c>
      <c r="AF276">
        <v>0.42181207341515159</v>
      </c>
      <c r="AG276">
        <v>0.86368819386216189</v>
      </c>
      <c r="AH276">
        <v>-2.1500074412814913</v>
      </c>
      <c r="AI276">
        <v>0.15137697516867457</v>
      </c>
    </row>
    <row r="277" spans="1:35" x14ac:dyDescent="0.2">
      <c r="A277">
        <v>23</v>
      </c>
      <c r="B277">
        <v>276</v>
      </c>
      <c r="C277" s="25">
        <v>0</v>
      </c>
      <c r="D277" s="25">
        <v>753</v>
      </c>
      <c r="E277" s="25">
        <v>0</v>
      </c>
      <c r="F277">
        <v>-0.88199396607064262</v>
      </c>
      <c r="G277">
        <v>-0.79157222667893479</v>
      </c>
      <c r="H277">
        <v>-9.0421739391707834E-2</v>
      </c>
      <c r="I277" t="s">
        <v>480</v>
      </c>
      <c r="J277" t="s">
        <v>32</v>
      </c>
      <c r="K277" t="s">
        <v>47</v>
      </c>
      <c r="L277" t="s">
        <v>258</v>
      </c>
      <c r="M277" s="26">
        <v>20.6</v>
      </c>
      <c r="N277" s="27">
        <v>10</v>
      </c>
      <c r="O277">
        <v>19.966666666666661</v>
      </c>
      <c r="P277">
        <v>7</v>
      </c>
      <c r="Q277">
        <v>0.6</v>
      </c>
      <c r="R277">
        <v>3.8</v>
      </c>
      <c r="S277">
        <v>1.4</v>
      </c>
      <c r="T277">
        <v>0.6</v>
      </c>
      <c r="U277">
        <v>0.1</v>
      </c>
      <c r="V277">
        <v>0.33823529411764708</v>
      </c>
      <c r="W277">
        <v>6.8</v>
      </c>
      <c r="X277">
        <v>0.75</v>
      </c>
      <c r="Y277">
        <v>2.4</v>
      </c>
      <c r="Z277">
        <v>1.6</v>
      </c>
      <c r="AA277">
        <v>-1.3716322926115683</v>
      </c>
      <c r="AB277">
        <v>-0.92834273942617906</v>
      </c>
      <c r="AC277">
        <v>-0.75078634350962714</v>
      </c>
      <c r="AD277">
        <v>-0.87230277952536928</v>
      </c>
      <c r="AE277">
        <v>-0.92906982323382659</v>
      </c>
      <c r="AF277">
        <v>-0.99972665612492173</v>
      </c>
      <c r="AG277">
        <v>-1.303634707202791</v>
      </c>
      <c r="AH277">
        <v>-0.32209712806300678</v>
      </c>
      <c r="AI277">
        <v>0.35344242958687677</v>
      </c>
    </row>
    <row r="278" spans="1:35" x14ac:dyDescent="0.2">
      <c r="A278">
        <v>24</v>
      </c>
      <c r="B278">
        <v>277</v>
      </c>
      <c r="C278" s="25">
        <v>0</v>
      </c>
      <c r="D278" s="25">
        <v>291</v>
      </c>
      <c r="E278" s="25">
        <v>0</v>
      </c>
      <c r="F278">
        <v>-0.88629391275817215</v>
      </c>
      <c r="G278">
        <v>-0.63226929711683566</v>
      </c>
      <c r="H278">
        <v>-0.25402461564133649</v>
      </c>
      <c r="I278" t="s">
        <v>502</v>
      </c>
      <c r="J278" t="s">
        <v>32</v>
      </c>
      <c r="K278" t="s">
        <v>106</v>
      </c>
      <c r="L278" t="s">
        <v>258</v>
      </c>
      <c r="M278" s="26">
        <v>25.6</v>
      </c>
      <c r="N278" s="27">
        <v>10</v>
      </c>
      <c r="O278">
        <v>17.350000000000001</v>
      </c>
      <c r="P278">
        <v>6.2</v>
      </c>
      <c r="Q278">
        <v>0.9</v>
      </c>
      <c r="R278">
        <v>2.1</v>
      </c>
      <c r="S278">
        <v>1.1000000000000001</v>
      </c>
      <c r="T278">
        <v>0.6</v>
      </c>
      <c r="U278">
        <v>0.3</v>
      </c>
      <c r="V278">
        <v>0.37313432835820898</v>
      </c>
      <c r="W278">
        <v>6.7</v>
      </c>
      <c r="X278">
        <v>0.75</v>
      </c>
      <c r="Y278">
        <v>0.4</v>
      </c>
      <c r="Z278">
        <v>0.5</v>
      </c>
      <c r="AA278">
        <v>-1.5015750888347368</v>
      </c>
      <c r="AB278">
        <v>-0.63981700691835752</v>
      </c>
      <c r="AC278">
        <v>-1.3536745507020234</v>
      </c>
      <c r="AD278">
        <v>-1.0099046919297523</v>
      </c>
      <c r="AE278">
        <v>-0.92906982323382659</v>
      </c>
      <c r="AF278">
        <v>-0.68382916067157207</v>
      </c>
      <c r="AG278">
        <v>-0.95116871363130506</v>
      </c>
      <c r="AH278">
        <v>-8.6187067016936542E-2</v>
      </c>
      <c r="AI278">
        <v>1.4648024288869892</v>
      </c>
    </row>
    <row r="279" spans="1:35" x14ac:dyDescent="0.2">
      <c r="A279">
        <v>24</v>
      </c>
      <c r="B279">
        <v>278</v>
      </c>
      <c r="C279" s="25">
        <v>0</v>
      </c>
      <c r="D279" s="25">
        <v>457</v>
      </c>
      <c r="E279" s="25">
        <v>0</v>
      </c>
      <c r="F279">
        <v>-0.88849061610600788</v>
      </c>
      <c r="G279">
        <v>-0.82362320357765073</v>
      </c>
      <c r="H279">
        <v>-6.4867412528357149E-2</v>
      </c>
      <c r="I279" t="s">
        <v>453</v>
      </c>
      <c r="J279" t="s">
        <v>32</v>
      </c>
      <c r="K279" t="s">
        <v>47</v>
      </c>
      <c r="L279" t="s">
        <v>258</v>
      </c>
      <c r="M279" s="26">
        <v>24.1</v>
      </c>
      <c r="N279" s="27">
        <v>9</v>
      </c>
      <c r="O279">
        <v>15.170370370370371</v>
      </c>
      <c r="P279">
        <v>4.7777777777777777</v>
      </c>
      <c r="Q279">
        <v>0.66666666666666663</v>
      </c>
      <c r="R279">
        <v>1.4444444444444444</v>
      </c>
      <c r="S279">
        <v>2.7777777777777777</v>
      </c>
      <c r="T279">
        <v>0.66666666666666663</v>
      </c>
      <c r="U279">
        <v>0</v>
      </c>
      <c r="V279">
        <v>0.26785714285714285</v>
      </c>
      <c r="W279">
        <v>6.2222222222222223</v>
      </c>
      <c r="X279">
        <v>0.875</v>
      </c>
      <c r="Y279">
        <v>0.88888888888888884</v>
      </c>
      <c r="Z279">
        <v>1.3333333333333333</v>
      </c>
      <c r="AA279">
        <v>-1.7325845043425923</v>
      </c>
      <c r="AB279">
        <v>-0.86422590997999649</v>
      </c>
      <c r="AC279">
        <v>-1.5861608528219671</v>
      </c>
      <c r="AD279">
        <v>-0.24035325589042428</v>
      </c>
      <c r="AE279">
        <v>-0.77652766656303396</v>
      </c>
      <c r="AF279">
        <v>-1.1576754038515964</v>
      </c>
      <c r="AG279">
        <v>-1.8160375549346144</v>
      </c>
      <c r="AH279">
        <v>0.13809328070755525</v>
      </c>
      <c r="AI279">
        <v>0.62286303547781319</v>
      </c>
    </row>
    <row r="280" spans="1:35" x14ac:dyDescent="0.2">
      <c r="A280">
        <v>24</v>
      </c>
      <c r="B280">
        <v>279</v>
      </c>
      <c r="C280" s="25">
        <v>0</v>
      </c>
      <c r="D280" s="25">
        <v>380</v>
      </c>
      <c r="E280" s="25">
        <v>0</v>
      </c>
      <c r="F280">
        <v>-0.90024010336645988</v>
      </c>
      <c r="G280">
        <v>-0.61016082143732686</v>
      </c>
      <c r="H280">
        <v>-0.29007928192913301</v>
      </c>
      <c r="I280" t="s">
        <v>418</v>
      </c>
      <c r="J280" t="s">
        <v>32</v>
      </c>
      <c r="K280" t="s">
        <v>152</v>
      </c>
      <c r="L280" t="s">
        <v>259</v>
      </c>
      <c r="M280" s="26">
        <v>28.7</v>
      </c>
      <c r="N280" s="27">
        <v>10</v>
      </c>
      <c r="O280">
        <v>17.57</v>
      </c>
      <c r="P280">
        <v>4.2</v>
      </c>
      <c r="Q280">
        <v>1</v>
      </c>
      <c r="R280">
        <v>3.1</v>
      </c>
      <c r="S280">
        <v>1.7</v>
      </c>
      <c r="T280">
        <v>0.7</v>
      </c>
      <c r="U280">
        <v>0</v>
      </c>
      <c r="V280">
        <v>0.375</v>
      </c>
      <c r="W280">
        <v>4</v>
      </c>
      <c r="X280">
        <v>0.5</v>
      </c>
      <c r="Y280">
        <v>0.4</v>
      </c>
      <c r="Z280">
        <v>0.6</v>
      </c>
      <c r="AA280">
        <v>-1.8264320793926583</v>
      </c>
      <c r="AB280">
        <v>-0.54364176274908371</v>
      </c>
      <c r="AC280">
        <v>-0.99903442882414328</v>
      </c>
      <c r="AD280">
        <v>-0.73470086712098603</v>
      </c>
      <c r="AE280">
        <v>-0.70025658822763759</v>
      </c>
      <c r="AF280">
        <v>-1.1576754038515964</v>
      </c>
      <c r="AG280">
        <v>-0.55353637104860975</v>
      </c>
      <c r="AH280">
        <v>-0.33993959339911423</v>
      </c>
      <c r="AI280">
        <v>1.363769701677888</v>
      </c>
    </row>
    <row r="281" spans="1:35" x14ac:dyDescent="0.2">
      <c r="A281">
        <v>24</v>
      </c>
      <c r="B281">
        <v>280</v>
      </c>
      <c r="C281" s="25">
        <v>0</v>
      </c>
      <c r="D281" s="25">
        <v>301</v>
      </c>
      <c r="E281" s="25">
        <v>0</v>
      </c>
      <c r="F281">
        <v>-0.90206940115140488</v>
      </c>
      <c r="G281">
        <v>-0.49038288248511464</v>
      </c>
      <c r="H281">
        <v>-0.41168651866629025</v>
      </c>
      <c r="I281" t="s">
        <v>471</v>
      </c>
      <c r="J281" t="s">
        <v>32</v>
      </c>
      <c r="K281" t="s">
        <v>57</v>
      </c>
      <c r="L281" t="s">
        <v>259</v>
      </c>
      <c r="M281" s="26">
        <v>29.4</v>
      </c>
      <c r="N281" s="27">
        <v>10</v>
      </c>
      <c r="O281">
        <v>16.868333333333332</v>
      </c>
      <c r="P281">
        <v>7.7</v>
      </c>
      <c r="Q281">
        <v>1.1000000000000001</v>
      </c>
      <c r="R281">
        <v>2.5</v>
      </c>
      <c r="S281">
        <v>0.7</v>
      </c>
      <c r="T281">
        <v>0.4</v>
      </c>
      <c r="U281">
        <v>0.3</v>
      </c>
      <c r="V281">
        <v>0.52631578947368418</v>
      </c>
      <c r="W281">
        <v>5.7</v>
      </c>
      <c r="X281">
        <v>0.75</v>
      </c>
      <c r="Y281">
        <v>0.8</v>
      </c>
      <c r="Z281">
        <v>0.5</v>
      </c>
      <c r="AA281">
        <v>-1.2579323459162957</v>
      </c>
      <c r="AB281">
        <v>-0.44746651857980979</v>
      </c>
      <c r="AC281">
        <v>-1.2118185019508714</v>
      </c>
      <c r="AD281">
        <v>-1.1933739084689301</v>
      </c>
      <c r="AE281">
        <v>-1.3866962932462048</v>
      </c>
      <c r="AF281">
        <v>-0.68382916067157207</v>
      </c>
      <c r="AG281">
        <v>0.43623743680681437</v>
      </c>
      <c r="AH281">
        <v>-0.13336907922615071</v>
      </c>
      <c r="AI281">
        <v>1.4648024288869892</v>
      </c>
    </row>
    <row r="282" spans="1:35" x14ac:dyDescent="0.2">
      <c r="A282">
        <v>24</v>
      </c>
      <c r="B282">
        <v>281</v>
      </c>
      <c r="C282" s="25">
        <v>0</v>
      </c>
      <c r="D282" s="25">
        <v>284</v>
      </c>
      <c r="E282" s="25">
        <v>0</v>
      </c>
      <c r="F282">
        <v>-0.91217871849795651</v>
      </c>
      <c r="G282">
        <v>-0.66562841122648941</v>
      </c>
      <c r="H282">
        <v>-0.2465503072714671</v>
      </c>
      <c r="I282" t="s">
        <v>468</v>
      </c>
      <c r="J282" t="s">
        <v>32</v>
      </c>
      <c r="K282" t="s">
        <v>88</v>
      </c>
      <c r="L282" t="s">
        <v>258</v>
      </c>
      <c r="M282" s="26">
        <v>25.7</v>
      </c>
      <c r="N282" s="27">
        <v>10</v>
      </c>
      <c r="O282">
        <v>19.739999999999998</v>
      </c>
      <c r="P282">
        <v>5.3</v>
      </c>
      <c r="Q282">
        <v>1.1000000000000001</v>
      </c>
      <c r="R282">
        <v>2</v>
      </c>
      <c r="S282">
        <v>2.2000000000000002</v>
      </c>
      <c r="T282">
        <v>0.7</v>
      </c>
      <c r="U282">
        <v>0</v>
      </c>
      <c r="V282">
        <v>0.375</v>
      </c>
      <c r="W282">
        <v>4.8</v>
      </c>
      <c r="X282">
        <v>0.6</v>
      </c>
      <c r="Y282">
        <v>1</v>
      </c>
      <c r="Z282">
        <v>0.9</v>
      </c>
      <c r="AA282">
        <v>-1.6477607345858016</v>
      </c>
      <c r="AB282">
        <v>-0.44746651857980979</v>
      </c>
      <c r="AC282">
        <v>-1.3891385628898116</v>
      </c>
      <c r="AD282">
        <v>-0.505364346447014</v>
      </c>
      <c r="AE282">
        <v>-0.70025658822763759</v>
      </c>
      <c r="AF282">
        <v>-1.1576754038515964</v>
      </c>
      <c r="AG282">
        <v>-0.66607619160329279</v>
      </c>
      <c r="AH282">
        <v>-0.53758887490402418</v>
      </c>
      <c r="AI282">
        <v>1.0606715200505845</v>
      </c>
    </row>
    <row r="283" spans="1:35" x14ac:dyDescent="0.2">
      <c r="A283">
        <v>24</v>
      </c>
      <c r="B283">
        <v>282</v>
      </c>
      <c r="C283" s="25">
        <v>0</v>
      </c>
      <c r="D283" s="25">
        <v>309</v>
      </c>
      <c r="E283" s="25">
        <v>0</v>
      </c>
      <c r="F283">
        <v>-0.91540976932794005</v>
      </c>
      <c r="G283">
        <v>-0.67259087375202875</v>
      </c>
      <c r="H283">
        <v>-0.2428188955759113</v>
      </c>
      <c r="I283" t="s">
        <v>216</v>
      </c>
      <c r="J283" t="s">
        <v>32</v>
      </c>
      <c r="K283" t="s">
        <v>57</v>
      </c>
      <c r="L283" t="s">
        <v>258</v>
      </c>
      <c r="M283" s="26">
        <v>27</v>
      </c>
      <c r="N283" s="27">
        <v>6</v>
      </c>
      <c r="O283">
        <v>17.491666666666664</v>
      </c>
      <c r="P283">
        <v>6.333333333333333</v>
      </c>
      <c r="Q283">
        <v>0.66666666666666663</v>
      </c>
      <c r="R283">
        <v>1.8333333333333333</v>
      </c>
      <c r="S283">
        <v>3.3333333333333335</v>
      </c>
      <c r="T283">
        <v>0.33333333333333331</v>
      </c>
      <c r="U283">
        <v>0.16666666666666666</v>
      </c>
      <c r="V283">
        <v>0.34146341463414637</v>
      </c>
      <c r="W283">
        <v>6.833333333333333</v>
      </c>
      <c r="X283">
        <v>0.75</v>
      </c>
      <c r="Y283">
        <v>1.3333333333333333</v>
      </c>
      <c r="Z283">
        <v>0.33333333333333331</v>
      </c>
      <c r="AA283">
        <v>-1.4799179561308753</v>
      </c>
      <c r="AB283">
        <v>-0.86422590997999649</v>
      </c>
      <c r="AC283">
        <v>-1.4482452498694582</v>
      </c>
      <c r="AD283">
        <v>1.4465100413989131E-2</v>
      </c>
      <c r="AE283">
        <v>-1.5392384499169978</v>
      </c>
      <c r="AF283">
        <v>-0.89442749097380514</v>
      </c>
      <c r="AG283">
        <v>-1.2786397860415029</v>
      </c>
      <c r="AH283">
        <v>-0.19627842883843591</v>
      </c>
      <c r="AI283">
        <v>1.6331903075688243</v>
      </c>
    </row>
    <row r="284" spans="1:35" x14ac:dyDescent="0.2">
      <c r="A284">
        <v>24</v>
      </c>
      <c r="B284">
        <v>283</v>
      </c>
      <c r="C284" s="25">
        <v>131.1</v>
      </c>
      <c r="D284" s="25">
        <v>307</v>
      </c>
      <c r="E284" s="25">
        <v>1</v>
      </c>
      <c r="F284">
        <v>-0.91738790950441262</v>
      </c>
      <c r="G284">
        <v>-0.59982953899790714</v>
      </c>
      <c r="H284">
        <v>-0.31755837050650548</v>
      </c>
      <c r="I284" t="s">
        <v>462</v>
      </c>
      <c r="J284" t="s">
        <v>32</v>
      </c>
      <c r="K284" t="s">
        <v>57</v>
      </c>
      <c r="L284" t="s">
        <v>259</v>
      </c>
      <c r="M284" s="26">
        <v>31.4</v>
      </c>
      <c r="N284" s="27">
        <v>10</v>
      </c>
      <c r="O284">
        <v>20.360000000000003</v>
      </c>
      <c r="P284">
        <v>5.7</v>
      </c>
      <c r="Q284">
        <v>1.2</v>
      </c>
      <c r="R284">
        <v>3.8</v>
      </c>
      <c r="S284">
        <v>0.7</v>
      </c>
      <c r="T284">
        <v>0.3</v>
      </c>
      <c r="U284">
        <v>0.2</v>
      </c>
      <c r="V284">
        <v>0.3888888888888889</v>
      </c>
      <c r="W284">
        <v>5.4</v>
      </c>
      <c r="X284">
        <v>0.75</v>
      </c>
      <c r="Y284">
        <v>0.4</v>
      </c>
      <c r="Z284">
        <v>0.3</v>
      </c>
      <c r="AA284">
        <v>-1.5827893364742172</v>
      </c>
      <c r="AB284">
        <v>-0.35129127441053609</v>
      </c>
      <c r="AC284">
        <v>-0.75078634350962714</v>
      </c>
      <c r="AD284">
        <v>-1.1933739084689301</v>
      </c>
      <c r="AE284">
        <v>-1.6155095282523939</v>
      </c>
      <c r="AF284">
        <v>-0.84177790839824673</v>
      </c>
      <c r="AG284">
        <v>-0.6436183677554681</v>
      </c>
      <c r="AH284">
        <v>-8.6187067016936542E-2</v>
      </c>
      <c r="AI284">
        <v>1.6668678833051913</v>
      </c>
    </row>
    <row r="285" spans="1:35" x14ac:dyDescent="0.2">
      <c r="A285">
        <v>24</v>
      </c>
      <c r="B285">
        <v>284</v>
      </c>
      <c r="C285" s="25">
        <v>140.19999999999999</v>
      </c>
      <c r="D285" s="25">
        <v>235</v>
      </c>
      <c r="E285" s="25">
        <v>5</v>
      </c>
      <c r="F285">
        <v>-0.91844825658365559</v>
      </c>
      <c r="G285">
        <v>-0.78826254470347457</v>
      </c>
      <c r="H285">
        <v>-0.13018571188018102</v>
      </c>
      <c r="I285" t="s">
        <v>396</v>
      </c>
      <c r="J285" t="s">
        <v>32</v>
      </c>
      <c r="K285" t="s">
        <v>73</v>
      </c>
      <c r="L285" t="s">
        <v>258</v>
      </c>
      <c r="M285" s="26">
        <v>21.2</v>
      </c>
      <c r="N285" s="27">
        <v>10</v>
      </c>
      <c r="O285">
        <v>14.688333333333333</v>
      </c>
      <c r="P285">
        <v>7.3</v>
      </c>
      <c r="Q285">
        <v>1.6</v>
      </c>
      <c r="R285">
        <v>2</v>
      </c>
      <c r="S285">
        <v>1.6</v>
      </c>
      <c r="T285">
        <v>0.2</v>
      </c>
      <c r="U285">
        <v>0.2</v>
      </c>
      <c r="V285">
        <v>0.36764705882352944</v>
      </c>
      <c r="W285">
        <v>6.8</v>
      </c>
      <c r="X285">
        <v>0.7</v>
      </c>
      <c r="Y285">
        <v>1</v>
      </c>
      <c r="Z285">
        <v>1.6</v>
      </c>
      <c r="AA285">
        <v>-1.3229037440278801</v>
      </c>
      <c r="AB285">
        <v>3.3409702266559399E-2</v>
      </c>
      <c r="AC285">
        <v>-1.3891385628898116</v>
      </c>
      <c r="AD285">
        <v>-0.78056817125578037</v>
      </c>
      <c r="AE285">
        <v>-1.8443227632585832</v>
      </c>
      <c r="AF285">
        <v>-0.84177790839824673</v>
      </c>
      <c r="AG285">
        <v>-1.0186675358325583</v>
      </c>
      <c r="AH285">
        <v>-0.28383634852184653</v>
      </c>
      <c r="AI285">
        <v>0.35344242958687677</v>
      </c>
    </row>
    <row r="286" spans="1:35" x14ac:dyDescent="0.2">
      <c r="A286">
        <v>24</v>
      </c>
      <c r="B286">
        <v>285</v>
      </c>
      <c r="C286" s="25">
        <v>139.4</v>
      </c>
      <c r="D286" s="25">
        <v>205</v>
      </c>
      <c r="E286" s="25">
        <v>6</v>
      </c>
      <c r="F286">
        <v>-0.91962069644710442</v>
      </c>
      <c r="G286">
        <v>-0.81416936353633329</v>
      </c>
      <c r="H286">
        <v>-0.10545133291077113</v>
      </c>
      <c r="I286" t="s">
        <v>507</v>
      </c>
      <c r="J286" t="s">
        <v>32</v>
      </c>
      <c r="K286" t="s">
        <v>106</v>
      </c>
      <c r="L286" t="s">
        <v>258</v>
      </c>
      <c r="M286" s="26">
        <v>22</v>
      </c>
      <c r="N286" s="27">
        <v>10</v>
      </c>
      <c r="O286">
        <v>16.158333333333335</v>
      </c>
      <c r="P286">
        <v>5.6</v>
      </c>
      <c r="Q286">
        <v>0.7</v>
      </c>
      <c r="R286">
        <v>1.8</v>
      </c>
      <c r="S286">
        <v>2.8</v>
      </c>
      <c r="T286">
        <v>0.6</v>
      </c>
      <c r="U286">
        <v>0.1</v>
      </c>
      <c r="V286">
        <v>0.33846153846153848</v>
      </c>
      <c r="W286">
        <v>6.5</v>
      </c>
      <c r="X286">
        <v>0.625</v>
      </c>
      <c r="Y286">
        <v>0.8</v>
      </c>
      <c r="Z286">
        <v>1.6</v>
      </c>
      <c r="AA286">
        <v>-1.5990321860021133</v>
      </c>
      <c r="AB286">
        <v>-0.83216749525690525</v>
      </c>
      <c r="AC286">
        <v>-1.4600665872653877</v>
      </c>
      <c r="AD286">
        <v>-0.23016052163824779</v>
      </c>
      <c r="AE286">
        <v>-0.92906982323382659</v>
      </c>
      <c r="AF286">
        <v>-0.99972665612492173</v>
      </c>
      <c r="AG286">
        <v>-1.243621826284145</v>
      </c>
      <c r="AH286">
        <v>-0.38712160560832826</v>
      </c>
      <c r="AI286">
        <v>0.35344242958687677</v>
      </c>
    </row>
    <row r="287" spans="1:35" x14ac:dyDescent="0.2">
      <c r="A287">
        <v>24</v>
      </c>
      <c r="B287">
        <v>286</v>
      </c>
      <c r="C287" s="25">
        <v>0</v>
      </c>
      <c r="D287" s="25">
        <v>271</v>
      </c>
      <c r="E287" s="25">
        <v>2</v>
      </c>
      <c r="F287">
        <v>-0.9400396496997665</v>
      </c>
      <c r="G287">
        <v>-0.52832879104464037</v>
      </c>
      <c r="H287">
        <v>-0.41171085865512613</v>
      </c>
      <c r="I287" t="s">
        <v>420</v>
      </c>
      <c r="J287" t="s">
        <v>32</v>
      </c>
      <c r="K287" t="s">
        <v>71</v>
      </c>
      <c r="L287" t="s">
        <v>259</v>
      </c>
      <c r="M287" s="26">
        <v>32.5</v>
      </c>
      <c r="N287" s="27">
        <v>10</v>
      </c>
      <c r="O287">
        <v>14.301666666666668</v>
      </c>
      <c r="P287">
        <v>5.3</v>
      </c>
      <c r="Q287">
        <v>0.4</v>
      </c>
      <c r="R287">
        <v>4</v>
      </c>
      <c r="S287">
        <v>0.5</v>
      </c>
      <c r="T287">
        <v>0.4</v>
      </c>
      <c r="U287">
        <v>0.3</v>
      </c>
      <c r="V287">
        <v>0.46511627906976744</v>
      </c>
      <c r="W287">
        <v>4.3</v>
      </c>
      <c r="X287">
        <v>0.9</v>
      </c>
      <c r="Y287">
        <v>1</v>
      </c>
      <c r="Z287">
        <v>0.1</v>
      </c>
      <c r="AA287">
        <v>-1.6477607345858016</v>
      </c>
      <c r="AB287">
        <v>-1.1206932277647266</v>
      </c>
      <c r="AC287">
        <v>-0.67985831913405104</v>
      </c>
      <c r="AD287">
        <v>-1.2851085167385188</v>
      </c>
      <c r="AE287">
        <v>-1.3866962932462048</v>
      </c>
      <c r="AF287">
        <v>-0.68382916067157207</v>
      </c>
      <c r="AG287">
        <v>-4.3614909226791267E-2</v>
      </c>
      <c r="AH287">
        <v>0.22366870424250918</v>
      </c>
      <c r="AI287">
        <v>1.8689333377233934</v>
      </c>
    </row>
    <row r="288" spans="1:35" x14ac:dyDescent="0.2">
      <c r="A288">
        <v>24</v>
      </c>
      <c r="B288">
        <v>287</v>
      </c>
      <c r="C288" s="25">
        <v>146.30000000000001</v>
      </c>
      <c r="D288" s="25">
        <v>178</v>
      </c>
      <c r="E288" s="25">
        <v>4</v>
      </c>
      <c r="F288">
        <v>-0.94429650841861612</v>
      </c>
      <c r="G288">
        <v>-0.75275216713878013</v>
      </c>
      <c r="H288">
        <v>-0.19154434127983599</v>
      </c>
      <c r="I288" t="s">
        <v>263</v>
      </c>
      <c r="J288" t="s">
        <v>32</v>
      </c>
      <c r="K288" t="s">
        <v>78</v>
      </c>
      <c r="L288" t="s">
        <v>259</v>
      </c>
      <c r="M288" s="26">
        <v>29.2</v>
      </c>
      <c r="N288" s="27">
        <v>10</v>
      </c>
      <c r="O288">
        <v>19.281666666666666</v>
      </c>
      <c r="P288">
        <v>3.5</v>
      </c>
      <c r="Q288">
        <v>0.3</v>
      </c>
      <c r="R288">
        <v>4.0999999999999996</v>
      </c>
      <c r="S288">
        <v>1.3</v>
      </c>
      <c r="T288">
        <v>0.8</v>
      </c>
      <c r="U288">
        <v>0.3</v>
      </c>
      <c r="V288">
        <v>0.2391304347826087</v>
      </c>
      <c r="W288">
        <v>4.5999999999999996</v>
      </c>
      <c r="X288">
        <v>0.625</v>
      </c>
      <c r="Y288">
        <v>1.6</v>
      </c>
      <c r="Z288">
        <v>0.6</v>
      </c>
      <c r="AA288">
        <v>-1.9401320260879309</v>
      </c>
      <c r="AB288">
        <v>-1.2168684719340006</v>
      </c>
      <c r="AC288">
        <v>-0.64439430694626321</v>
      </c>
      <c r="AD288">
        <v>-0.91817008366016351</v>
      </c>
      <c r="AE288">
        <v>-0.4714433532214482</v>
      </c>
      <c r="AF288">
        <v>-0.68382916067157207</v>
      </c>
      <c r="AG288">
        <v>-1.5284636469965969</v>
      </c>
      <c r="AH288">
        <v>-0.73523815640893431</v>
      </c>
      <c r="AI288">
        <v>1.363769701677888</v>
      </c>
    </row>
    <row r="289" spans="1:35" x14ac:dyDescent="0.2">
      <c r="A289">
        <v>24</v>
      </c>
      <c r="B289">
        <v>288</v>
      </c>
      <c r="C289" s="25">
        <v>0</v>
      </c>
      <c r="D289" s="25">
        <v>192</v>
      </c>
      <c r="E289" s="25">
        <v>2</v>
      </c>
      <c r="F289">
        <v>-0.94535758451078722</v>
      </c>
      <c r="G289">
        <v>-0.7626111173068657</v>
      </c>
      <c r="H289">
        <v>-0.18274646720392151</v>
      </c>
      <c r="I289" t="s">
        <v>441</v>
      </c>
      <c r="J289" t="s">
        <v>32</v>
      </c>
      <c r="K289" t="s">
        <v>86</v>
      </c>
      <c r="L289" t="s">
        <v>258</v>
      </c>
      <c r="M289" s="26">
        <v>23</v>
      </c>
      <c r="N289" s="27">
        <v>10</v>
      </c>
      <c r="O289">
        <v>14.05</v>
      </c>
      <c r="P289">
        <v>5.0999999999999996</v>
      </c>
      <c r="Q289">
        <v>1.1000000000000001</v>
      </c>
      <c r="R289">
        <v>1.4</v>
      </c>
      <c r="S289">
        <v>1</v>
      </c>
      <c r="T289">
        <v>0.5</v>
      </c>
      <c r="U289">
        <v>0.2</v>
      </c>
      <c r="V289">
        <v>0.33962264150943394</v>
      </c>
      <c r="W289">
        <v>5.3</v>
      </c>
      <c r="X289">
        <v>1</v>
      </c>
      <c r="Y289">
        <v>0.4</v>
      </c>
      <c r="Z289">
        <v>1.2</v>
      </c>
      <c r="AA289">
        <v>-1.6802464336415937</v>
      </c>
      <c r="AB289">
        <v>-0.44746651857980979</v>
      </c>
      <c r="AC289">
        <v>-1.6019226360165399</v>
      </c>
      <c r="AD289">
        <v>-1.0557719960645469</v>
      </c>
      <c r="AE289">
        <v>-1.1578830582400157</v>
      </c>
      <c r="AF289">
        <v>-0.84177790839824673</v>
      </c>
      <c r="AG289">
        <v>-1.0035703026095619</v>
      </c>
      <c r="AH289">
        <v>0.16756545936524134</v>
      </c>
      <c r="AI289">
        <v>0.75757333842328134</v>
      </c>
    </row>
    <row r="290" spans="1:35" x14ac:dyDescent="0.2">
      <c r="A290">
        <v>25</v>
      </c>
      <c r="B290">
        <v>289</v>
      </c>
      <c r="C290" s="25">
        <v>0</v>
      </c>
      <c r="D290" s="25">
        <v>266</v>
      </c>
      <c r="E290" s="25">
        <v>0</v>
      </c>
      <c r="F290">
        <v>-0.94689267914319608</v>
      </c>
      <c r="G290">
        <v>-0.64773168800528502</v>
      </c>
      <c r="H290">
        <v>-0.29916099113791106</v>
      </c>
      <c r="I290" t="s">
        <v>437</v>
      </c>
      <c r="J290" t="s">
        <v>32</v>
      </c>
      <c r="K290" t="s">
        <v>51</v>
      </c>
      <c r="L290" t="s">
        <v>258</v>
      </c>
      <c r="M290" s="26">
        <v>27.7</v>
      </c>
      <c r="N290" s="27">
        <v>8</v>
      </c>
      <c r="O290">
        <v>19.318750000000001</v>
      </c>
      <c r="P290">
        <v>5.875</v>
      </c>
      <c r="Q290">
        <v>0.75</v>
      </c>
      <c r="R290">
        <v>3</v>
      </c>
      <c r="S290">
        <v>0.875</v>
      </c>
      <c r="T290">
        <v>0.5</v>
      </c>
      <c r="U290">
        <v>0.25</v>
      </c>
      <c r="V290">
        <v>0.39130434782608697</v>
      </c>
      <c r="W290">
        <v>5.75</v>
      </c>
      <c r="X290">
        <v>0.7142857142857143</v>
      </c>
      <c r="Y290">
        <v>0.875</v>
      </c>
      <c r="Z290">
        <v>0.5</v>
      </c>
      <c r="AA290">
        <v>-1.5543643498003992</v>
      </c>
      <c r="AB290">
        <v>-0.78407987317226824</v>
      </c>
      <c r="AC290">
        <v>-1.0344984410119313</v>
      </c>
      <c r="AD290">
        <v>-1.1131061262330397</v>
      </c>
      <c r="AE290">
        <v>-1.1578830582400157</v>
      </c>
      <c r="AF290">
        <v>-0.76280353453490946</v>
      </c>
      <c r="AG290">
        <v>-0.66613886693218249</v>
      </c>
      <c r="AH290">
        <v>-0.22151337100980864</v>
      </c>
      <c r="AI290">
        <v>1.4648024288869892</v>
      </c>
    </row>
    <row r="291" spans="1:35" x14ac:dyDescent="0.2">
      <c r="A291">
        <v>25</v>
      </c>
      <c r="B291">
        <v>290</v>
      </c>
      <c r="C291" s="25">
        <v>0</v>
      </c>
      <c r="D291" s="25">
        <v>339</v>
      </c>
      <c r="E291" s="25">
        <v>0</v>
      </c>
      <c r="F291">
        <v>-0.94730792051310808</v>
      </c>
      <c r="G291">
        <v>-0.68642987728493465</v>
      </c>
      <c r="H291">
        <v>-0.26087804322817343</v>
      </c>
      <c r="I291" t="s">
        <v>457</v>
      </c>
      <c r="J291" t="s">
        <v>32</v>
      </c>
      <c r="K291" t="s">
        <v>106</v>
      </c>
      <c r="L291" t="s">
        <v>258</v>
      </c>
      <c r="M291" s="26">
        <v>23.9</v>
      </c>
      <c r="N291" s="27">
        <v>9</v>
      </c>
      <c r="O291">
        <v>13.781481481481482</v>
      </c>
      <c r="P291">
        <v>7.4444444444444446</v>
      </c>
      <c r="Q291">
        <v>1.1111111111111112</v>
      </c>
      <c r="R291">
        <v>1.5555555555555556</v>
      </c>
      <c r="S291">
        <v>1.4444444444444444</v>
      </c>
      <c r="T291">
        <v>0.22222222222222221</v>
      </c>
      <c r="U291">
        <v>0.33333333333333331</v>
      </c>
      <c r="V291">
        <v>0.5</v>
      </c>
      <c r="W291">
        <v>4.2222222222222223</v>
      </c>
      <c r="X291">
        <v>0.79166666666666663</v>
      </c>
      <c r="Y291">
        <v>2.6666666666666665</v>
      </c>
      <c r="Z291">
        <v>1.6666666666666667</v>
      </c>
      <c r="AA291">
        <v>-1.2994418502653635</v>
      </c>
      <c r="AB291">
        <v>-0.43678038033877942</v>
      </c>
      <c r="AC291">
        <v>-1.5467563948355361</v>
      </c>
      <c r="AD291">
        <v>-0.8519173110210162</v>
      </c>
      <c r="AE291">
        <v>-1.7934753777016521</v>
      </c>
      <c r="AF291">
        <v>-0.63117957809601377</v>
      </c>
      <c r="AG291">
        <v>0.16719926991320186</v>
      </c>
      <c r="AH291">
        <v>-7.1604551333395855E-2</v>
      </c>
      <c r="AI291">
        <v>0.2860872781141427</v>
      </c>
    </row>
    <row r="292" spans="1:35" x14ac:dyDescent="0.2">
      <c r="A292">
        <v>25</v>
      </c>
      <c r="B292">
        <v>291</v>
      </c>
      <c r="C292" s="25">
        <v>0</v>
      </c>
      <c r="D292" s="25">
        <v>498</v>
      </c>
      <c r="E292" s="25">
        <v>0</v>
      </c>
      <c r="F292">
        <v>-0.95108965879337737</v>
      </c>
      <c r="G292">
        <v>-0.67803508888758168</v>
      </c>
      <c r="H292">
        <v>-0.27305456990579569</v>
      </c>
      <c r="I292" t="s">
        <v>529</v>
      </c>
      <c r="J292" t="s">
        <v>227</v>
      </c>
      <c r="K292" t="s">
        <v>75</v>
      </c>
      <c r="L292" t="s">
        <v>258</v>
      </c>
      <c r="M292" s="26">
        <v>26.3</v>
      </c>
      <c r="N292" s="27">
        <v>3</v>
      </c>
      <c r="O292">
        <v>14.172222222222224</v>
      </c>
      <c r="P292">
        <v>4.666666666666667</v>
      </c>
      <c r="Q292">
        <v>0.66666666666666663</v>
      </c>
      <c r="R292">
        <v>2</v>
      </c>
      <c r="S292">
        <v>2.3333333333333335</v>
      </c>
      <c r="T292">
        <v>0.33333333333333331</v>
      </c>
      <c r="U292">
        <v>0.33333333333333331</v>
      </c>
      <c r="V292">
        <v>0.375</v>
      </c>
      <c r="W292">
        <v>5.333333333333333</v>
      </c>
      <c r="X292">
        <v>0</v>
      </c>
      <c r="Y292">
        <v>0</v>
      </c>
      <c r="Z292">
        <v>0.66666666666666663</v>
      </c>
      <c r="AA292">
        <v>-1.7506321149291435</v>
      </c>
      <c r="AB292">
        <v>-0.86422590997999649</v>
      </c>
      <c r="AC292">
        <v>-1.3891385628898116</v>
      </c>
      <c r="AD292">
        <v>-0.44420794093395483</v>
      </c>
      <c r="AE292">
        <v>-1.5392384499169978</v>
      </c>
      <c r="AF292">
        <v>-0.63117957809601377</v>
      </c>
      <c r="AG292">
        <v>-0.74110273863974829</v>
      </c>
      <c r="AH292">
        <v>-3.9005054807722372E-2</v>
      </c>
      <c r="AI292">
        <v>1.2964145502051538</v>
      </c>
    </row>
    <row r="293" spans="1:35" x14ac:dyDescent="0.2">
      <c r="A293">
        <v>25</v>
      </c>
      <c r="B293">
        <v>292</v>
      </c>
      <c r="C293" s="25">
        <v>0</v>
      </c>
      <c r="D293" s="25">
        <v>382</v>
      </c>
      <c r="E293" s="25">
        <v>0</v>
      </c>
      <c r="F293">
        <v>-0.95635467100121363</v>
      </c>
      <c r="G293">
        <v>-0.64950295815661074</v>
      </c>
      <c r="H293">
        <v>-0.30685171284460289</v>
      </c>
      <c r="I293" t="s">
        <v>479</v>
      </c>
      <c r="J293" t="s">
        <v>32</v>
      </c>
      <c r="K293" t="s">
        <v>57</v>
      </c>
      <c r="L293" t="s">
        <v>258</v>
      </c>
      <c r="M293" s="26">
        <v>27.5</v>
      </c>
      <c r="N293" s="27">
        <v>10</v>
      </c>
      <c r="O293">
        <v>15.435000000000002</v>
      </c>
      <c r="P293">
        <v>4.9000000000000004</v>
      </c>
      <c r="Q293">
        <v>0.7</v>
      </c>
      <c r="R293">
        <v>1.1000000000000001</v>
      </c>
      <c r="S293">
        <v>1.7</v>
      </c>
      <c r="T293">
        <v>0.6</v>
      </c>
      <c r="U293">
        <v>0.2</v>
      </c>
      <c r="V293">
        <v>0.48780487804878048</v>
      </c>
      <c r="W293">
        <v>4.0999999999999996</v>
      </c>
      <c r="X293">
        <v>1</v>
      </c>
      <c r="Y293">
        <v>0.2</v>
      </c>
      <c r="Z293">
        <v>1.2</v>
      </c>
      <c r="AA293">
        <v>-1.7127321326973859</v>
      </c>
      <c r="AB293">
        <v>-0.83216749525690525</v>
      </c>
      <c r="AC293">
        <v>-1.7083146725799034</v>
      </c>
      <c r="AD293">
        <v>-0.73470086712098603</v>
      </c>
      <c r="AE293">
        <v>-0.92906982323382659</v>
      </c>
      <c r="AF293">
        <v>-0.84177790839824673</v>
      </c>
      <c r="AG293">
        <v>9.1382735175716823E-2</v>
      </c>
      <c r="AH293">
        <v>6.4280202278759482E-2</v>
      </c>
      <c r="AI293">
        <v>0.75757333842328134</v>
      </c>
    </row>
    <row r="294" spans="1:35" x14ac:dyDescent="0.2">
      <c r="A294">
        <v>25</v>
      </c>
      <c r="B294">
        <v>293</v>
      </c>
      <c r="C294" s="25">
        <v>129.4</v>
      </c>
      <c r="D294" s="25">
        <v>217</v>
      </c>
      <c r="E294" s="25">
        <v>50</v>
      </c>
      <c r="F294">
        <v>-0.95709514513600324</v>
      </c>
      <c r="G294">
        <v>-0.51009061055942284</v>
      </c>
      <c r="H294">
        <v>-0.4470045345765804</v>
      </c>
      <c r="I294" t="s">
        <v>379</v>
      </c>
      <c r="J294" t="s">
        <v>32</v>
      </c>
      <c r="K294" t="s">
        <v>42</v>
      </c>
      <c r="L294" t="s">
        <v>45</v>
      </c>
      <c r="M294" s="26">
        <v>34</v>
      </c>
      <c r="N294" s="27">
        <v>10</v>
      </c>
      <c r="O294">
        <v>19.920000000000002</v>
      </c>
      <c r="P294">
        <v>7.4</v>
      </c>
      <c r="Q294">
        <v>0</v>
      </c>
      <c r="R294">
        <v>6.9</v>
      </c>
      <c r="S294">
        <v>0.6</v>
      </c>
      <c r="T294">
        <v>0.2</v>
      </c>
      <c r="U294">
        <v>1.1000000000000001</v>
      </c>
      <c r="V294">
        <v>0.74285714285714288</v>
      </c>
      <c r="W294">
        <v>3.5</v>
      </c>
      <c r="X294">
        <v>0.61111111111111116</v>
      </c>
      <c r="Y294">
        <v>3.6</v>
      </c>
      <c r="Z294">
        <v>1.2</v>
      </c>
      <c r="AA294">
        <v>-1.3066608944999838</v>
      </c>
      <c r="AB294">
        <v>-1.505394204441822</v>
      </c>
      <c r="AC294">
        <v>0.3485980343118017</v>
      </c>
      <c r="AD294">
        <v>-1.2392412126037242</v>
      </c>
      <c r="AE294">
        <v>-1.8443227632585832</v>
      </c>
      <c r="AF294">
        <v>0.57976082114182648</v>
      </c>
      <c r="AG294">
        <v>1.3512771824939362</v>
      </c>
      <c r="AH294">
        <v>-1.7324057966015374</v>
      </c>
      <c r="AI294">
        <v>0.75757333842328134</v>
      </c>
    </row>
    <row r="295" spans="1:35" x14ac:dyDescent="0.2">
      <c r="A295">
        <v>25</v>
      </c>
      <c r="B295">
        <v>294</v>
      </c>
      <c r="C295" s="25">
        <v>0</v>
      </c>
      <c r="D295" s="25">
        <v>300</v>
      </c>
      <c r="E295" s="25">
        <v>1</v>
      </c>
      <c r="F295">
        <v>-0.95749680411216853</v>
      </c>
      <c r="G295">
        <v>-0.65899208584983993</v>
      </c>
      <c r="H295">
        <v>-0.29850471826232861</v>
      </c>
      <c r="I295" t="s">
        <v>395</v>
      </c>
      <c r="J295" t="s">
        <v>32</v>
      </c>
      <c r="K295" t="s">
        <v>81</v>
      </c>
      <c r="L295" t="s">
        <v>258</v>
      </c>
      <c r="M295" s="26">
        <v>23.7</v>
      </c>
      <c r="N295" s="27">
        <v>10</v>
      </c>
      <c r="O295">
        <v>15.365</v>
      </c>
      <c r="P295">
        <v>8</v>
      </c>
      <c r="Q295">
        <v>0.5</v>
      </c>
      <c r="R295">
        <v>2.9</v>
      </c>
      <c r="S295">
        <v>1.8</v>
      </c>
      <c r="T295">
        <v>0.4</v>
      </c>
      <c r="U295">
        <v>0.2</v>
      </c>
      <c r="V295">
        <v>0.56140350877192979</v>
      </c>
      <c r="W295">
        <v>5.7</v>
      </c>
      <c r="X295">
        <v>0.6875</v>
      </c>
      <c r="Y295">
        <v>1.6</v>
      </c>
      <c r="Z295">
        <v>1.9</v>
      </c>
      <c r="AA295">
        <v>-1.2092037973326075</v>
      </c>
      <c r="AB295">
        <v>-1.024517983595453</v>
      </c>
      <c r="AC295">
        <v>-1.0699624531997194</v>
      </c>
      <c r="AD295">
        <v>-0.68883356298619158</v>
      </c>
      <c r="AE295">
        <v>-1.3866962932462048</v>
      </c>
      <c r="AF295">
        <v>-0.84177790839824673</v>
      </c>
      <c r="AG295">
        <v>0.72120460817704635</v>
      </c>
      <c r="AH295">
        <v>-0.48148563002675643</v>
      </c>
      <c r="AI295">
        <v>5.0344247959573582E-2</v>
      </c>
    </row>
    <row r="296" spans="1:35" x14ac:dyDescent="0.2">
      <c r="A296">
        <v>25</v>
      </c>
      <c r="B296">
        <v>295</v>
      </c>
      <c r="C296" s="25">
        <v>0</v>
      </c>
      <c r="D296" s="25">
        <v>323</v>
      </c>
      <c r="E296" s="25">
        <v>0</v>
      </c>
      <c r="F296">
        <v>-0.95775988566868597</v>
      </c>
      <c r="G296">
        <v>-0.8180744097443815</v>
      </c>
      <c r="H296">
        <v>-0.13968547592430447</v>
      </c>
      <c r="I296" t="s">
        <v>427</v>
      </c>
      <c r="J296" t="s">
        <v>32</v>
      </c>
      <c r="K296" t="s">
        <v>55</v>
      </c>
      <c r="L296" t="s">
        <v>258</v>
      </c>
      <c r="M296" s="26">
        <v>29.1</v>
      </c>
      <c r="N296" s="27">
        <v>10</v>
      </c>
      <c r="O296">
        <v>12.371666666666666</v>
      </c>
      <c r="P296">
        <v>3</v>
      </c>
      <c r="Q296">
        <v>0.3</v>
      </c>
      <c r="R296">
        <v>0.9</v>
      </c>
      <c r="S296">
        <v>3</v>
      </c>
      <c r="T296">
        <v>0.8</v>
      </c>
      <c r="U296">
        <v>0.1</v>
      </c>
      <c r="V296">
        <v>0.21052631578947367</v>
      </c>
      <c r="W296">
        <v>3.8</v>
      </c>
      <c r="X296">
        <v>0.7857142857142857</v>
      </c>
      <c r="Y296">
        <v>1.4</v>
      </c>
      <c r="Z296">
        <v>1.2</v>
      </c>
      <c r="AA296">
        <v>-2.0213462737274113</v>
      </c>
      <c r="AB296">
        <v>-1.2168684719340006</v>
      </c>
      <c r="AC296">
        <v>-1.7792426969554795</v>
      </c>
      <c r="AD296">
        <v>-0.13842591336865892</v>
      </c>
      <c r="AE296">
        <v>-0.4714433532214482</v>
      </c>
      <c r="AF296">
        <v>-0.99972665612492173</v>
      </c>
      <c r="AG296">
        <v>-1.4159238264419143</v>
      </c>
      <c r="AH296">
        <v>-7.7265834348882359E-2</v>
      </c>
      <c r="AI296">
        <v>0.75757333842328134</v>
      </c>
    </row>
    <row r="297" spans="1:35" x14ac:dyDescent="0.2">
      <c r="A297">
        <v>25</v>
      </c>
      <c r="B297">
        <v>296</v>
      </c>
      <c r="C297" s="25">
        <v>0</v>
      </c>
      <c r="D297" s="25">
        <v>246</v>
      </c>
      <c r="E297" s="25">
        <v>1</v>
      </c>
      <c r="F297">
        <v>-0.95800659736687011</v>
      </c>
      <c r="G297">
        <v>-0.48139050671839001</v>
      </c>
      <c r="H297">
        <v>-0.4766160906484801</v>
      </c>
      <c r="I297" t="s">
        <v>461</v>
      </c>
      <c r="J297" t="s">
        <v>1698</v>
      </c>
      <c r="K297" t="s">
        <v>53</v>
      </c>
      <c r="L297" t="s">
        <v>259</v>
      </c>
      <c r="M297" s="26">
        <v>22.8</v>
      </c>
      <c r="N297" s="27">
        <v>4</v>
      </c>
      <c r="O297">
        <v>14.362499999999999</v>
      </c>
      <c r="P297">
        <v>7</v>
      </c>
      <c r="Q297">
        <v>0.25</v>
      </c>
      <c r="R297">
        <v>2</v>
      </c>
      <c r="S297">
        <v>0.5</v>
      </c>
      <c r="T297">
        <v>0.75</v>
      </c>
      <c r="U297">
        <v>0</v>
      </c>
      <c r="V297">
        <v>0.6</v>
      </c>
      <c r="W297">
        <v>5</v>
      </c>
      <c r="X297">
        <v>1</v>
      </c>
      <c r="Y297">
        <v>0.75</v>
      </c>
      <c r="Z297">
        <v>0.5</v>
      </c>
      <c r="AA297">
        <v>-1.3716322926115683</v>
      </c>
      <c r="AB297">
        <v>-1.2649560940186375</v>
      </c>
      <c r="AC297">
        <v>-1.3891385628898116</v>
      </c>
      <c r="AD297">
        <v>-1.2851085167385188</v>
      </c>
      <c r="AE297">
        <v>-0.58584997072454292</v>
      </c>
      <c r="AF297">
        <v>-1.1576754038515964</v>
      </c>
      <c r="AG297">
        <v>0.90872919221559167</v>
      </c>
      <c r="AH297">
        <v>0.34831465926658456</v>
      </c>
      <c r="AI297">
        <v>1.4648024288869892</v>
      </c>
    </row>
    <row r="298" spans="1:35" x14ac:dyDescent="0.2">
      <c r="A298">
        <v>25</v>
      </c>
      <c r="B298">
        <v>297</v>
      </c>
      <c r="C298" s="25">
        <v>0</v>
      </c>
      <c r="D298" s="25">
        <v>297</v>
      </c>
      <c r="E298" s="25">
        <v>0</v>
      </c>
      <c r="F298">
        <v>-0.96216857084217988</v>
      </c>
      <c r="G298">
        <v>-0.70358185575491561</v>
      </c>
      <c r="H298">
        <v>-0.25858671508726427</v>
      </c>
      <c r="I298" t="s">
        <v>416</v>
      </c>
      <c r="J298" t="s">
        <v>32</v>
      </c>
      <c r="K298" t="s">
        <v>51</v>
      </c>
      <c r="L298" t="s">
        <v>258</v>
      </c>
      <c r="M298" s="26">
        <v>31.1</v>
      </c>
      <c r="N298" s="27">
        <v>10</v>
      </c>
      <c r="O298">
        <v>12.568333333333333</v>
      </c>
      <c r="P298">
        <v>4.8</v>
      </c>
      <c r="Q298">
        <v>0</v>
      </c>
      <c r="R298">
        <v>2.4</v>
      </c>
      <c r="S298">
        <v>1.9</v>
      </c>
      <c r="T298">
        <v>0.5</v>
      </c>
      <c r="U298">
        <v>0.4</v>
      </c>
      <c r="V298">
        <v>0.43181818181818182</v>
      </c>
      <c r="W298">
        <v>4.4000000000000004</v>
      </c>
      <c r="X298">
        <v>0.83333333333333337</v>
      </c>
      <c r="Y298">
        <v>1.2</v>
      </c>
      <c r="Z298">
        <v>1.3</v>
      </c>
      <c r="AA298">
        <v>-1.728974982225282</v>
      </c>
      <c r="AB298">
        <v>-1.505394204441822</v>
      </c>
      <c r="AC298">
        <v>-1.2472825141386594</v>
      </c>
      <c r="AD298">
        <v>-0.64296625885139724</v>
      </c>
      <c r="AE298">
        <v>-1.1578830582400157</v>
      </c>
      <c r="AF298">
        <v>-0.52588041294489718</v>
      </c>
      <c r="AG298">
        <v>-0.25359731711316152</v>
      </c>
      <c r="AH298">
        <v>7.3201434946813332E-2</v>
      </c>
      <c r="AI298">
        <v>0.65654061121418017</v>
      </c>
    </row>
    <row r="299" spans="1:35" x14ac:dyDescent="0.2">
      <c r="A299">
        <v>25</v>
      </c>
      <c r="B299">
        <v>298</v>
      </c>
      <c r="C299" s="25">
        <v>0</v>
      </c>
      <c r="D299" s="25">
        <v>272</v>
      </c>
      <c r="E299" s="25">
        <v>1</v>
      </c>
      <c r="F299">
        <v>-0.97246063108366376</v>
      </c>
      <c r="G299">
        <v>-0.65750601769155259</v>
      </c>
      <c r="H299">
        <v>-0.31495461339211117</v>
      </c>
      <c r="I299" t="s">
        <v>370</v>
      </c>
      <c r="J299" t="s">
        <v>32</v>
      </c>
      <c r="K299" t="s">
        <v>113</v>
      </c>
      <c r="L299" t="s">
        <v>259</v>
      </c>
      <c r="M299" s="26">
        <v>24.1</v>
      </c>
      <c r="N299" s="27">
        <v>10</v>
      </c>
      <c r="O299">
        <v>14.574999999999999</v>
      </c>
      <c r="P299">
        <v>3.3</v>
      </c>
      <c r="Q299">
        <v>0.8</v>
      </c>
      <c r="R299">
        <v>5</v>
      </c>
      <c r="S299">
        <v>1</v>
      </c>
      <c r="T299">
        <v>0.2</v>
      </c>
      <c r="U299">
        <v>0.3</v>
      </c>
      <c r="V299">
        <v>0.42857142857142855</v>
      </c>
      <c r="W299">
        <v>2.8</v>
      </c>
      <c r="X299">
        <v>0.5</v>
      </c>
      <c r="Y299">
        <v>0.2</v>
      </c>
      <c r="Z299">
        <v>0.9</v>
      </c>
      <c r="AA299">
        <v>-1.9726177251437231</v>
      </c>
      <c r="AB299">
        <v>-0.73599225108763133</v>
      </c>
      <c r="AC299">
        <v>-0.32521819725617085</v>
      </c>
      <c r="AD299">
        <v>-1.0557719960645469</v>
      </c>
      <c r="AE299">
        <v>-1.8443227632585832</v>
      </c>
      <c r="AF299">
        <v>-0.68382916067157207</v>
      </c>
      <c r="AG299">
        <v>-0.17100126168891092</v>
      </c>
      <c r="AH299">
        <v>-0.1894723241034183</v>
      </c>
      <c r="AI299">
        <v>1.0606715200505845</v>
      </c>
    </row>
    <row r="300" spans="1:35" x14ac:dyDescent="0.2">
      <c r="A300">
        <v>25</v>
      </c>
      <c r="B300">
        <v>299</v>
      </c>
      <c r="C300" s="25">
        <v>122.8</v>
      </c>
      <c r="D300" s="25">
        <v>290</v>
      </c>
      <c r="E300" s="25">
        <v>1</v>
      </c>
      <c r="F300">
        <v>-0.97822608277133904</v>
      </c>
      <c r="G300">
        <v>-0.73078157387248288</v>
      </c>
      <c r="H300">
        <v>-0.24744450889885616</v>
      </c>
      <c r="I300" t="s">
        <v>493</v>
      </c>
      <c r="J300" t="s">
        <v>32</v>
      </c>
      <c r="K300" t="s">
        <v>51</v>
      </c>
      <c r="L300" t="s">
        <v>258</v>
      </c>
      <c r="M300" s="26">
        <v>42.8</v>
      </c>
      <c r="N300" s="27">
        <v>10</v>
      </c>
      <c r="O300">
        <v>16.881666666666668</v>
      </c>
      <c r="P300">
        <v>6.5</v>
      </c>
      <c r="Q300">
        <v>1.2</v>
      </c>
      <c r="R300">
        <v>2.4</v>
      </c>
      <c r="S300">
        <v>0.5</v>
      </c>
      <c r="T300">
        <v>0.2</v>
      </c>
      <c r="U300">
        <v>0.3</v>
      </c>
      <c r="V300">
        <v>0.375</v>
      </c>
      <c r="W300">
        <v>6.4</v>
      </c>
      <c r="X300">
        <v>0.83333333333333337</v>
      </c>
      <c r="Y300">
        <v>0.6</v>
      </c>
      <c r="Z300">
        <v>0.8</v>
      </c>
      <c r="AA300">
        <v>-1.4528465402510486</v>
      </c>
      <c r="AB300">
        <v>-0.35129127441053609</v>
      </c>
      <c r="AC300">
        <v>-1.2472825141386594</v>
      </c>
      <c r="AD300">
        <v>-1.2851085167385188</v>
      </c>
      <c r="AE300">
        <v>-1.8443227632585832</v>
      </c>
      <c r="AF300">
        <v>-0.68382916067157207</v>
      </c>
      <c r="AG300">
        <v>-0.89115583271265963</v>
      </c>
      <c r="AH300">
        <v>1.709819006954548E-2</v>
      </c>
      <c r="AI300">
        <v>1.1617042472596857</v>
      </c>
    </row>
    <row r="301" spans="1:35" x14ac:dyDescent="0.2">
      <c r="A301">
        <v>25</v>
      </c>
      <c r="B301">
        <v>300</v>
      </c>
      <c r="C301" s="25">
        <v>142.9</v>
      </c>
      <c r="D301" s="25">
        <v>159</v>
      </c>
      <c r="E301" s="25">
        <v>7</v>
      </c>
      <c r="F301">
        <v>-0.97899931285008635</v>
      </c>
      <c r="G301">
        <v>-0.69353261518949472</v>
      </c>
      <c r="H301">
        <v>-0.28546669766059163</v>
      </c>
      <c r="I301" t="s">
        <v>465</v>
      </c>
      <c r="J301" t="s">
        <v>1699</v>
      </c>
      <c r="K301" t="s">
        <v>55</v>
      </c>
      <c r="L301" t="s">
        <v>258</v>
      </c>
      <c r="M301" s="26">
        <v>29.6</v>
      </c>
      <c r="N301" s="27">
        <v>2</v>
      </c>
      <c r="O301">
        <v>17.883333333333333</v>
      </c>
      <c r="P301">
        <v>5</v>
      </c>
      <c r="Q301">
        <v>0.5</v>
      </c>
      <c r="R301">
        <v>2.5</v>
      </c>
      <c r="S301">
        <v>4</v>
      </c>
      <c r="T301">
        <v>0</v>
      </c>
      <c r="U301">
        <v>0</v>
      </c>
      <c r="V301">
        <v>0.36363636363636365</v>
      </c>
      <c r="W301">
        <v>5.5</v>
      </c>
      <c r="X301">
        <v>1</v>
      </c>
      <c r="Y301">
        <v>0.5</v>
      </c>
      <c r="Z301">
        <v>0.5</v>
      </c>
      <c r="AA301">
        <v>-1.6964892831694898</v>
      </c>
      <c r="AB301">
        <v>-1.024517983595453</v>
      </c>
      <c r="AC301">
        <v>-1.2118185019508714</v>
      </c>
      <c r="AD301">
        <v>0.32024712797928501</v>
      </c>
      <c r="AE301">
        <v>-2.3019492332709612</v>
      </c>
      <c r="AF301">
        <v>-1.1576754038515964</v>
      </c>
      <c r="AG301">
        <v>-0.85360077564183789</v>
      </c>
      <c r="AH301">
        <v>0.21920808790848226</v>
      </c>
      <c r="AI301">
        <v>1.4648024288869892</v>
      </c>
    </row>
    <row r="302" spans="1:35" x14ac:dyDescent="0.2">
      <c r="A302">
        <v>26</v>
      </c>
      <c r="B302">
        <v>301</v>
      </c>
      <c r="C302" s="25">
        <v>0</v>
      </c>
      <c r="D302" s="25">
        <v>452</v>
      </c>
      <c r="E302" s="25">
        <v>0</v>
      </c>
      <c r="F302">
        <v>-0.98766301606909856</v>
      </c>
      <c r="G302">
        <v>-0.86882996628991072</v>
      </c>
      <c r="H302">
        <v>-0.11883304977918785</v>
      </c>
      <c r="I302" t="s">
        <v>442</v>
      </c>
      <c r="J302" t="s">
        <v>32</v>
      </c>
      <c r="K302" t="s">
        <v>152</v>
      </c>
      <c r="L302" t="s">
        <v>258</v>
      </c>
      <c r="M302" s="26">
        <v>24.1</v>
      </c>
      <c r="N302" s="27">
        <v>7</v>
      </c>
      <c r="O302">
        <v>16.385714285714286</v>
      </c>
      <c r="P302">
        <v>6.1428571428571432</v>
      </c>
      <c r="Q302">
        <v>0.7142857142857143</v>
      </c>
      <c r="R302">
        <v>2.4285714285714284</v>
      </c>
      <c r="S302">
        <v>1.8571428571428572</v>
      </c>
      <c r="T302">
        <v>0.2857142857142857</v>
      </c>
      <c r="U302">
        <v>0</v>
      </c>
      <c r="V302">
        <v>0.30434782608695654</v>
      </c>
      <c r="W302">
        <v>6.5714285714285712</v>
      </c>
      <c r="X302">
        <v>0.83333333333333337</v>
      </c>
      <c r="Y302">
        <v>1.7142857142857142</v>
      </c>
      <c r="Z302">
        <v>1.2857142857142858</v>
      </c>
      <c r="AA302">
        <v>-1.5108567171363916</v>
      </c>
      <c r="AB302">
        <v>-0.81842817466129469</v>
      </c>
      <c r="AC302">
        <v>-1.2371499392278629</v>
      </c>
      <c r="AD302">
        <v>-0.66262367490916629</v>
      </c>
      <c r="AE302">
        <v>-1.6481971332532781</v>
      </c>
      <c r="AF302">
        <v>-1.1576754038515964</v>
      </c>
      <c r="AG302">
        <v>-1.576802442083844</v>
      </c>
      <c r="AH302">
        <v>0.12128993055590004</v>
      </c>
      <c r="AI302">
        <v>0.67097385795833742</v>
      </c>
    </row>
    <row r="303" spans="1:35" x14ac:dyDescent="0.2">
      <c r="A303">
        <v>26</v>
      </c>
      <c r="B303">
        <v>302</v>
      </c>
      <c r="C303" s="25">
        <v>0</v>
      </c>
      <c r="D303" s="25">
        <v>329</v>
      </c>
      <c r="E303" s="25">
        <v>4</v>
      </c>
      <c r="F303">
        <v>-0.99517329841351354</v>
      </c>
      <c r="G303">
        <v>-0.46579341098144705</v>
      </c>
      <c r="H303">
        <v>-0.52937988743206654</v>
      </c>
      <c r="I303" t="s">
        <v>547</v>
      </c>
      <c r="J303" t="s">
        <v>32</v>
      </c>
      <c r="K303" t="s">
        <v>96</v>
      </c>
      <c r="L303" t="s">
        <v>45</v>
      </c>
      <c r="M303" s="26">
        <v>27.3</v>
      </c>
      <c r="N303" s="27">
        <v>10</v>
      </c>
      <c r="O303">
        <v>17.673333333333332</v>
      </c>
      <c r="P303">
        <v>9.1</v>
      </c>
      <c r="Q303">
        <v>0</v>
      </c>
      <c r="R303">
        <v>4.7</v>
      </c>
      <c r="S303">
        <v>0.6</v>
      </c>
      <c r="T303">
        <v>0.4</v>
      </c>
      <c r="U303">
        <v>0.8</v>
      </c>
      <c r="V303">
        <v>0.59649122807017541</v>
      </c>
      <c r="W303">
        <v>5.7</v>
      </c>
      <c r="X303">
        <v>0.63888888888888884</v>
      </c>
      <c r="Y303">
        <v>3.6</v>
      </c>
      <c r="Z303">
        <v>0.2</v>
      </c>
      <c r="AA303">
        <v>-1.0305324525257507</v>
      </c>
      <c r="AB303">
        <v>-1.505394204441822</v>
      </c>
      <c r="AC303">
        <v>-0.43161023381953484</v>
      </c>
      <c r="AD303">
        <v>-1.2392412126037242</v>
      </c>
      <c r="AE303">
        <v>-1.3866962932462048</v>
      </c>
      <c r="AF303">
        <v>0.10591457796180204</v>
      </c>
      <c r="AG303">
        <v>1.0061717795472784</v>
      </c>
      <c r="AH303">
        <v>-1.4786532702193604</v>
      </c>
      <c r="AI303">
        <v>1.7679006105142925</v>
      </c>
    </row>
    <row r="304" spans="1:35" x14ac:dyDescent="0.2">
      <c r="A304">
        <v>26</v>
      </c>
      <c r="B304">
        <v>303</v>
      </c>
      <c r="C304" s="25">
        <v>0</v>
      </c>
      <c r="D304" s="25">
        <v>319</v>
      </c>
      <c r="E304" s="25">
        <v>0</v>
      </c>
      <c r="F304">
        <v>-1.002131847992888</v>
      </c>
      <c r="G304">
        <v>-0.6520063909650875</v>
      </c>
      <c r="H304">
        <v>-0.35012545702780051</v>
      </c>
      <c r="I304" t="s">
        <v>495</v>
      </c>
      <c r="J304" t="s">
        <v>32</v>
      </c>
      <c r="K304" t="s">
        <v>88</v>
      </c>
      <c r="L304" t="s">
        <v>259</v>
      </c>
      <c r="M304" s="26">
        <v>24.4</v>
      </c>
      <c r="N304" s="27">
        <v>10</v>
      </c>
      <c r="O304">
        <v>11.940000000000001</v>
      </c>
      <c r="P304">
        <v>4</v>
      </c>
      <c r="Q304">
        <v>0.5</v>
      </c>
      <c r="R304">
        <v>1.6</v>
      </c>
      <c r="S304">
        <v>0.6</v>
      </c>
      <c r="T304">
        <v>0.2</v>
      </c>
      <c r="U304">
        <v>0.9</v>
      </c>
      <c r="V304">
        <v>0.36585365853658536</v>
      </c>
      <c r="W304">
        <v>4.0999999999999996</v>
      </c>
      <c r="X304">
        <v>1</v>
      </c>
      <c r="Y304">
        <v>0.5</v>
      </c>
      <c r="Z304">
        <v>0.2</v>
      </c>
      <c r="AA304">
        <v>-1.8589177784484505</v>
      </c>
      <c r="AB304">
        <v>-1.024517983595453</v>
      </c>
      <c r="AC304">
        <v>-1.5309946116409634</v>
      </c>
      <c r="AD304">
        <v>-1.2392412126037242</v>
      </c>
      <c r="AE304">
        <v>-1.8443227632585832</v>
      </c>
      <c r="AF304">
        <v>0.26386332568847681</v>
      </c>
      <c r="AG304">
        <v>-0.62103519324986334</v>
      </c>
      <c r="AH304">
        <v>0.21920808790848226</v>
      </c>
      <c r="AI304">
        <v>1.7679006105142925</v>
      </c>
    </row>
    <row r="305" spans="1:35" x14ac:dyDescent="0.2">
      <c r="A305">
        <v>26</v>
      </c>
      <c r="B305">
        <v>304</v>
      </c>
      <c r="C305" s="25">
        <v>102.1</v>
      </c>
      <c r="D305" s="25">
        <v>98</v>
      </c>
      <c r="E305" s="25">
        <v>30</v>
      </c>
      <c r="F305">
        <v>-1.0023968919924022</v>
      </c>
      <c r="G305">
        <v>-0.67080852113264933</v>
      </c>
      <c r="H305">
        <v>-0.3315883708597529</v>
      </c>
      <c r="I305" t="s">
        <v>421</v>
      </c>
      <c r="J305" t="s">
        <v>32</v>
      </c>
      <c r="K305" t="s">
        <v>119</v>
      </c>
      <c r="L305" t="s">
        <v>45</v>
      </c>
      <c r="M305" s="26">
        <v>30.3</v>
      </c>
      <c r="N305" s="27">
        <v>10</v>
      </c>
      <c r="O305">
        <v>13.376666666666665</v>
      </c>
      <c r="P305">
        <v>6.1</v>
      </c>
      <c r="Q305">
        <v>0.7</v>
      </c>
      <c r="R305">
        <v>3.3</v>
      </c>
      <c r="S305">
        <v>0.3</v>
      </c>
      <c r="T305">
        <v>0.4</v>
      </c>
      <c r="U305">
        <v>0.2</v>
      </c>
      <c r="V305">
        <v>0.46153846153846156</v>
      </c>
      <c r="W305">
        <v>5.2</v>
      </c>
      <c r="X305">
        <v>0.75</v>
      </c>
      <c r="Y305">
        <v>0.8</v>
      </c>
      <c r="Z305">
        <v>0.9</v>
      </c>
      <c r="AA305">
        <v>-1.5178179383626329</v>
      </c>
      <c r="AB305">
        <v>-0.83216749525690525</v>
      </c>
      <c r="AC305">
        <v>-0.92810640444856729</v>
      </c>
      <c r="AD305">
        <v>-1.3768431250081077</v>
      </c>
      <c r="AE305">
        <v>-1.3866962932462048</v>
      </c>
      <c r="AF305">
        <v>-0.84177790839824673</v>
      </c>
      <c r="AG305">
        <v>-8.1169966297612403E-2</v>
      </c>
      <c r="AH305">
        <v>-0.13336907922615071</v>
      </c>
      <c r="AI305">
        <v>1.0606715200505845</v>
      </c>
    </row>
    <row r="306" spans="1:35" x14ac:dyDescent="0.2">
      <c r="A306">
        <v>26</v>
      </c>
      <c r="B306">
        <v>305</v>
      </c>
      <c r="C306" s="25">
        <v>0</v>
      </c>
      <c r="D306" s="25">
        <v>247</v>
      </c>
      <c r="E306" s="25">
        <v>1</v>
      </c>
      <c r="F306">
        <v>-1.0051792985948949</v>
      </c>
      <c r="G306">
        <v>-0.74124139051798277</v>
      </c>
      <c r="H306">
        <v>-0.26393790807691209</v>
      </c>
      <c r="I306" t="s">
        <v>384</v>
      </c>
      <c r="J306" t="s">
        <v>32</v>
      </c>
      <c r="K306" t="s">
        <v>37</v>
      </c>
      <c r="L306" t="s">
        <v>259</v>
      </c>
      <c r="M306" s="26">
        <v>24.8</v>
      </c>
      <c r="N306" s="27">
        <v>10</v>
      </c>
      <c r="O306">
        <v>14.128333333333334</v>
      </c>
      <c r="P306">
        <v>4.4000000000000004</v>
      </c>
      <c r="Q306">
        <v>0.3</v>
      </c>
      <c r="R306">
        <v>3.3</v>
      </c>
      <c r="S306">
        <v>1.1000000000000001</v>
      </c>
      <c r="T306">
        <v>0.5</v>
      </c>
      <c r="U306">
        <v>0</v>
      </c>
      <c r="V306">
        <v>0.3783783783783784</v>
      </c>
      <c r="W306">
        <v>3.7</v>
      </c>
      <c r="X306">
        <v>0.8666666666666667</v>
      </c>
      <c r="Y306">
        <v>1.5</v>
      </c>
      <c r="Z306">
        <v>1.1000000000000001</v>
      </c>
      <c r="AA306">
        <v>-1.7939463803368663</v>
      </c>
      <c r="AB306">
        <v>-1.2168684719340006</v>
      </c>
      <c r="AC306">
        <v>-0.92810640444856729</v>
      </c>
      <c r="AD306">
        <v>-1.0099046919297523</v>
      </c>
      <c r="AE306">
        <v>-1.1578830582400157</v>
      </c>
      <c r="AF306">
        <v>-1.1576754038515964</v>
      </c>
      <c r="AG306">
        <v>-0.49352349012996427</v>
      </c>
      <c r="AH306">
        <v>0.22812932057653612</v>
      </c>
      <c r="AI306">
        <v>0.85860606563238229</v>
      </c>
    </row>
    <row r="307" spans="1:35" x14ac:dyDescent="0.2">
      <c r="A307">
        <v>26</v>
      </c>
      <c r="B307">
        <v>306</v>
      </c>
      <c r="C307" s="25">
        <v>0</v>
      </c>
      <c r="D307" s="25">
        <v>375</v>
      </c>
      <c r="E307" s="25">
        <v>0</v>
      </c>
      <c r="F307">
        <v>-1.0096488276854745</v>
      </c>
      <c r="G307">
        <v>-0.776889322730272</v>
      </c>
      <c r="H307">
        <v>-0.23275950495520248</v>
      </c>
      <c r="I307" t="s">
        <v>394</v>
      </c>
      <c r="J307" t="s">
        <v>1695</v>
      </c>
      <c r="K307" t="s">
        <v>44</v>
      </c>
      <c r="L307" t="s">
        <v>259</v>
      </c>
      <c r="M307" s="26">
        <v>26.1</v>
      </c>
      <c r="N307" s="27">
        <v>10</v>
      </c>
      <c r="O307">
        <v>24.951666666666664</v>
      </c>
      <c r="P307">
        <v>6.3</v>
      </c>
      <c r="Q307">
        <v>0.6</v>
      </c>
      <c r="R307">
        <v>4</v>
      </c>
      <c r="S307">
        <v>0.9</v>
      </c>
      <c r="T307">
        <v>0.4</v>
      </c>
      <c r="U307">
        <v>0.1</v>
      </c>
      <c r="V307">
        <v>0.36231884057971014</v>
      </c>
      <c r="W307">
        <v>6.9</v>
      </c>
      <c r="X307">
        <v>0.63636363636363635</v>
      </c>
      <c r="Y307">
        <v>1.1000000000000001</v>
      </c>
      <c r="Z307">
        <v>0.8</v>
      </c>
      <c r="AA307">
        <v>-1.4853322393068409</v>
      </c>
      <c r="AB307">
        <v>-0.92834273942617906</v>
      </c>
      <c r="AC307">
        <v>-0.67985831913405104</v>
      </c>
      <c r="AD307">
        <v>-1.1016393001993412</v>
      </c>
      <c r="AE307">
        <v>-1.3866962932462048</v>
      </c>
      <c r="AF307">
        <v>-0.99972665612492173</v>
      </c>
      <c r="AG307">
        <v>-1.0861663580338126</v>
      </c>
      <c r="AH307">
        <v>-0.4859462463607836</v>
      </c>
      <c r="AI307">
        <v>1.1617042472596857</v>
      </c>
    </row>
    <row r="308" spans="1:35" x14ac:dyDescent="0.2">
      <c r="A308">
        <v>26</v>
      </c>
      <c r="B308">
        <v>307</v>
      </c>
      <c r="C308" s="25">
        <v>0</v>
      </c>
      <c r="D308" s="25">
        <v>376</v>
      </c>
      <c r="E308" s="25">
        <v>0</v>
      </c>
      <c r="F308">
        <v>-1.0146686229796276</v>
      </c>
      <c r="G308">
        <v>-0.71818963279386283</v>
      </c>
      <c r="H308">
        <v>-0.29647899018576473</v>
      </c>
      <c r="I308" t="s">
        <v>527</v>
      </c>
      <c r="J308" t="s">
        <v>32</v>
      </c>
      <c r="K308" t="s">
        <v>94</v>
      </c>
      <c r="L308" t="s">
        <v>259</v>
      </c>
      <c r="M308" s="26">
        <v>26.2</v>
      </c>
      <c r="N308" s="27">
        <v>10</v>
      </c>
      <c r="O308">
        <v>13.073333333333332</v>
      </c>
      <c r="P308">
        <v>5.9</v>
      </c>
      <c r="Q308">
        <v>0.8</v>
      </c>
      <c r="R308">
        <v>1.8</v>
      </c>
      <c r="S308">
        <v>0.5</v>
      </c>
      <c r="T308">
        <v>0.3</v>
      </c>
      <c r="U308">
        <v>0.3</v>
      </c>
      <c r="V308">
        <v>0.45238095238095238</v>
      </c>
      <c r="W308">
        <v>4.2</v>
      </c>
      <c r="X308">
        <v>0.8666666666666667</v>
      </c>
      <c r="Y308">
        <v>1.5</v>
      </c>
      <c r="Z308">
        <v>1.2</v>
      </c>
      <c r="AA308">
        <v>-1.5503036374184249</v>
      </c>
      <c r="AB308">
        <v>-0.73599225108763133</v>
      </c>
      <c r="AC308">
        <v>-1.4600665872653877</v>
      </c>
      <c r="AD308">
        <v>-1.2851085167385188</v>
      </c>
      <c r="AE308">
        <v>-1.6155095282523939</v>
      </c>
      <c r="AF308">
        <v>-0.68382916067157207</v>
      </c>
      <c r="AG308">
        <v>-0.11859967271065371</v>
      </c>
      <c r="AH308">
        <v>0.22812932057653612</v>
      </c>
      <c r="AI308">
        <v>0.75757333842328134</v>
      </c>
    </row>
    <row r="309" spans="1:35" x14ac:dyDescent="0.2">
      <c r="A309">
        <v>26</v>
      </c>
      <c r="B309">
        <v>308</v>
      </c>
      <c r="C309" s="25">
        <v>0</v>
      </c>
      <c r="D309" s="25">
        <v>293</v>
      </c>
      <c r="E309" s="25">
        <v>0</v>
      </c>
      <c r="F309">
        <v>-1.0148894991195503</v>
      </c>
      <c r="G309">
        <v>-0.60194398329113019</v>
      </c>
      <c r="H309">
        <v>-0.4129455158284201</v>
      </c>
      <c r="I309" t="s">
        <v>510</v>
      </c>
      <c r="J309" t="s">
        <v>32</v>
      </c>
      <c r="K309" t="s">
        <v>39</v>
      </c>
      <c r="L309" t="s">
        <v>259</v>
      </c>
      <c r="M309" s="26">
        <v>24.7</v>
      </c>
      <c r="N309" s="27">
        <v>10</v>
      </c>
      <c r="O309">
        <v>13.180000000000001</v>
      </c>
      <c r="P309">
        <v>6.5</v>
      </c>
      <c r="Q309">
        <v>1.3</v>
      </c>
      <c r="R309">
        <v>2.9</v>
      </c>
      <c r="S309">
        <v>0.3</v>
      </c>
      <c r="T309">
        <v>0.1</v>
      </c>
      <c r="U309">
        <v>0.2</v>
      </c>
      <c r="V309">
        <v>0.46153846153846156</v>
      </c>
      <c r="W309">
        <v>5.2</v>
      </c>
      <c r="X309">
        <v>0.8</v>
      </c>
      <c r="Y309">
        <v>0.5</v>
      </c>
      <c r="Z309">
        <v>0.2</v>
      </c>
      <c r="AA309">
        <v>-1.4528465402510486</v>
      </c>
      <c r="AB309">
        <v>-0.25511603024126217</v>
      </c>
      <c r="AC309">
        <v>-1.0699624531997194</v>
      </c>
      <c r="AD309">
        <v>-1.3768431250081077</v>
      </c>
      <c r="AE309">
        <v>-2.0731359982647724</v>
      </c>
      <c r="AF309">
        <v>-0.84177790839824673</v>
      </c>
      <c r="AG309">
        <v>-8.1169966297612403E-2</v>
      </c>
      <c r="AH309">
        <v>-3.4544438473695448E-2</v>
      </c>
      <c r="AI309">
        <v>1.7679006105142925</v>
      </c>
    </row>
    <row r="310" spans="1:35" x14ac:dyDescent="0.2">
      <c r="A310">
        <v>26</v>
      </c>
      <c r="B310">
        <v>309</v>
      </c>
      <c r="C310" s="25">
        <v>132.5</v>
      </c>
      <c r="D310" s="25">
        <v>228</v>
      </c>
      <c r="E310" s="25">
        <v>2</v>
      </c>
      <c r="F310">
        <v>-1.015900651475335</v>
      </c>
      <c r="G310">
        <v>-0.64817236328124905</v>
      </c>
      <c r="H310">
        <v>-0.36772828819408598</v>
      </c>
      <c r="I310" t="s">
        <v>470</v>
      </c>
      <c r="J310" t="s">
        <v>32</v>
      </c>
      <c r="K310" t="s">
        <v>39</v>
      </c>
      <c r="L310" t="s">
        <v>45</v>
      </c>
      <c r="M310" s="26">
        <v>31.3</v>
      </c>
      <c r="N310" s="27">
        <v>8</v>
      </c>
      <c r="O310">
        <v>13.008333333333331</v>
      </c>
      <c r="P310">
        <v>7.25</v>
      </c>
      <c r="Q310">
        <v>0</v>
      </c>
      <c r="R310">
        <v>4.625</v>
      </c>
      <c r="S310">
        <v>0.625</v>
      </c>
      <c r="T310">
        <v>0.25</v>
      </c>
      <c r="U310">
        <v>0.125</v>
      </c>
      <c r="V310">
        <v>0.51063829787234039</v>
      </c>
      <c r="W310">
        <v>5.875</v>
      </c>
      <c r="X310">
        <v>0.83333333333333337</v>
      </c>
      <c r="Y310">
        <v>1.5</v>
      </c>
      <c r="Z310">
        <v>1</v>
      </c>
      <c r="AA310">
        <v>-1.331025168791828</v>
      </c>
      <c r="AB310">
        <v>-1.505394204441822</v>
      </c>
      <c r="AC310">
        <v>-0.45820824296037593</v>
      </c>
      <c r="AD310">
        <v>-1.2277743865700257</v>
      </c>
      <c r="AE310">
        <v>-1.7299161457554886</v>
      </c>
      <c r="AF310">
        <v>-0.96023946919325298</v>
      </c>
      <c r="AG310">
        <v>0.31811449795461988</v>
      </c>
      <c r="AH310">
        <v>0.10125305738544725</v>
      </c>
      <c r="AI310">
        <v>0.95963879284148357</v>
      </c>
    </row>
    <row r="311" spans="1:35" x14ac:dyDescent="0.2">
      <c r="A311">
        <v>26</v>
      </c>
      <c r="B311">
        <v>310</v>
      </c>
      <c r="C311" s="25">
        <v>0</v>
      </c>
      <c r="D311" s="25">
        <v>312</v>
      </c>
      <c r="E311" s="25">
        <v>0</v>
      </c>
      <c r="F311">
        <v>-1.0242051103575605</v>
      </c>
      <c r="G311">
        <v>-0.78236062144258145</v>
      </c>
      <c r="H311">
        <v>-0.24184448891497901</v>
      </c>
      <c r="I311" t="s">
        <v>477</v>
      </c>
      <c r="J311" t="s">
        <v>32</v>
      </c>
      <c r="K311" t="s">
        <v>37</v>
      </c>
      <c r="L311" t="s">
        <v>259</v>
      </c>
      <c r="M311" s="26">
        <v>34.5</v>
      </c>
      <c r="N311" s="27">
        <v>10</v>
      </c>
      <c r="O311">
        <v>18.45333333333333</v>
      </c>
      <c r="P311">
        <v>4.5</v>
      </c>
      <c r="Q311">
        <v>1</v>
      </c>
      <c r="R311">
        <v>3.3</v>
      </c>
      <c r="S311">
        <v>0.6</v>
      </c>
      <c r="T311">
        <v>0.1</v>
      </c>
      <c r="U311">
        <v>0.4</v>
      </c>
      <c r="V311">
        <v>0.31111111111111112</v>
      </c>
      <c r="W311">
        <v>4.5</v>
      </c>
      <c r="X311">
        <v>0.77777777777777779</v>
      </c>
      <c r="Y311">
        <v>0.9</v>
      </c>
      <c r="Z311">
        <v>0.8</v>
      </c>
      <c r="AA311">
        <v>-1.7777035308089701</v>
      </c>
      <c r="AB311">
        <v>-0.54364176274908371</v>
      </c>
      <c r="AC311">
        <v>-0.92810640444856729</v>
      </c>
      <c r="AD311">
        <v>-1.2392412126037242</v>
      </c>
      <c r="AE311">
        <v>-2.0731359982647724</v>
      </c>
      <c r="AF311">
        <v>-0.52588041294489718</v>
      </c>
      <c r="AG311">
        <v>-1.0335140677399952</v>
      </c>
      <c r="AH311">
        <v>-8.172645068290979E-2</v>
      </c>
      <c r="AI311">
        <v>1.1617042472596857</v>
      </c>
    </row>
    <row r="312" spans="1:35" x14ac:dyDescent="0.2">
      <c r="A312">
        <v>26</v>
      </c>
      <c r="B312">
        <v>311</v>
      </c>
      <c r="C312" s="25">
        <v>0</v>
      </c>
      <c r="D312" s="25">
        <v>286</v>
      </c>
      <c r="E312" s="25">
        <v>0</v>
      </c>
      <c r="F312">
        <v>-1.0247012041313186</v>
      </c>
      <c r="G312">
        <v>-0.73613160509026221</v>
      </c>
      <c r="H312">
        <v>-0.28856959904105639</v>
      </c>
      <c r="I312" t="s">
        <v>509</v>
      </c>
      <c r="J312" t="s">
        <v>32</v>
      </c>
      <c r="K312" t="s">
        <v>106</v>
      </c>
      <c r="L312" t="s">
        <v>258</v>
      </c>
      <c r="M312" s="26">
        <v>32</v>
      </c>
      <c r="N312" s="27">
        <v>10</v>
      </c>
      <c r="O312">
        <v>14.786666666666667</v>
      </c>
      <c r="P312">
        <v>5.0999999999999996</v>
      </c>
      <c r="Q312">
        <v>1.5</v>
      </c>
      <c r="R312">
        <v>1.7</v>
      </c>
      <c r="S312">
        <v>1</v>
      </c>
      <c r="T312">
        <v>0.2</v>
      </c>
      <c r="U312">
        <v>0.1</v>
      </c>
      <c r="V312">
        <v>0.34782608695652173</v>
      </c>
      <c r="W312">
        <v>4.5999999999999996</v>
      </c>
      <c r="X312">
        <v>0.8</v>
      </c>
      <c r="Y312">
        <v>0.5</v>
      </c>
      <c r="Z312">
        <v>0.6</v>
      </c>
      <c r="AA312">
        <v>-1.6802464336415937</v>
      </c>
      <c r="AB312">
        <v>-6.2765541902714522E-2</v>
      </c>
      <c r="AC312">
        <v>-1.4955305994531756</v>
      </c>
      <c r="AD312">
        <v>-1.0557719960645469</v>
      </c>
      <c r="AE312">
        <v>-1.8443227632585832</v>
      </c>
      <c r="AF312">
        <v>-0.99972665612492173</v>
      </c>
      <c r="AG312">
        <v>-0.81604571857101671</v>
      </c>
      <c r="AH312">
        <v>-3.4544438473695448E-2</v>
      </c>
      <c r="AI312">
        <v>1.363769701677888</v>
      </c>
    </row>
    <row r="313" spans="1:35" x14ac:dyDescent="0.2">
      <c r="A313">
        <v>26</v>
      </c>
      <c r="B313">
        <v>312</v>
      </c>
      <c r="C313" s="25">
        <v>0</v>
      </c>
      <c r="D313" s="25">
        <v>395</v>
      </c>
      <c r="E313" s="25">
        <v>0</v>
      </c>
      <c r="F313">
        <v>-1.0281840004046678</v>
      </c>
      <c r="G313">
        <v>-0.80180273238216293</v>
      </c>
      <c r="H313">
        <v>-0.22638126802250491</v>
      </c>
      <c r="I313" t="s">
        <v>472</v>
      </c>
      <c r="J313" t="s">
        <v>32</v>
      </c>
      <c r="K313" t="s">
        <v>66</v>
      </c>
      <c r="L313" t="s">
        <v>258</v>
      </c>
      <c r="M313" s="26">
        <v>28</v>
      </c>
      <c r="N313" s="27">
        <v>6</v>
      </c>
      <c r="O313">
        <v>12.733333333333333</v>
      </c>
      <c r="P313">
        <v>5.5</v>
      </c>
      <c r="Q313">
        <v>1.5</v>
      </c>
      <c r="R313">
        <v>1.1666666666666667</v>
      </c>
      <c r="S313">
        <v>2</v>
      </c>
      <c r="T313">
        <v>0.33333333333333331</v>
      </c>
      <c r="U313">
        <v>0</v>
      </c>
      <c r="V313">
        <v>0.34375</v>
      </c>
      <c r="W313">
        <v>5.333333333333333</v>
      </c>
      <c r="X313">
        <v>0.5</v>
      </c>
      <c r="Y313">
        <v>0.66666666666666663</v>
      </c>
      <c r="Z313">
        <v>1</v>
      </c>
      <c r="AA313">
        <v>-1.6152750355300094</v>
      </c>
      <c r="AB313">
        <v>-6.2765541902714522E-2</v>
      </c>
      <c r="AC313">
        <v>-1.6846719977880449</v>
      </c>
      <c r="AD313">
        <v>-0.5970989547166029</v>
      </c>
      <c r="AE313">
        <v>-1.5392384499169978</v>
      </c>
      <c r="AF313">
        <v>-1.1576754038515964</v>
      </c>
      <c r="AG313">
        <v>-0.97857538144827494</v>
      </c>
      <c r="AH313">
        <v>-0.54056261912670867</v>
      </c>
      <c r="AI313">
        <v>0.95963879284148357</v>
      </c>
    </row>
    <row r="314" spans="1:35" x14ac:dyDescent="0.2">
      <c r="A314">
        <v>27</v>
      </c>
      <c r="B314">
        <v>313</v>
      </c>
      <c r="C314" s="25">
        <v>0</v>
      </c>
      <c r="D314" s="25">
        <v>385</v>
      </c>
      <c r="E314" s="25">
        <v>0</v>
      </c>
      <c r="F314">
        <v>-1.0373370618526079</v>
      </c>
      <c r="G314">
        <v>-0.75144157559776836</v>
      </c>
      <c r="H314">
        <v>-0.28589548625483951</v>
      </c>
      <c r="I314" t="s">
        <v>469</v>
      </c>
      <c r="J314" t="s">
        <v>1700</v>
      </c>
      <c r="K314" t="s">
        <v>88</v>
      </c>
      <c r="L314" t="s">
        <v>259</v>
      </c>
      <c r="M314" s="26">
        <v>23.6</v>
      </c>
      <c r="N314" s="27">
        <v>9</v>
      </c>
      <c r="O314">
        <v>17.05740740740741</v>
      </c>
      <c r="P314">
        <v>7.1111111111111107</v>
      </c>
      <c r="Q314">
        <v>0.55555555555555558</v>
      </c>
      <c r="R314">
        <v>3.6666666666666665</v>
      </c>
      <c r="S314">
        <v>0.88888888888888884</v>
      </c>
      <c r="T314">
        <v>0.55555555555555558</v>
      </c>
      <c r="U314">
        <v>0.22222222222222221</v>
      </c>
      <c r="V314">
        <v>0.45454545454545453</v>
      </c>
      <c r="W314">
        <v>4.8888888888888893</v>
      </c>
      <c r="X314">
        <v>0.65517241379310343</v>
      </c>
      <c r="Y314">
        <v>3.2222222222222223</v>
      </c>
      <c r="Z314">
        <v>1.3333333333333333</v>
      </c>
      <c r="AA314">
        <v>-1.353584682025017</v>
      </c>
      <c r="AB314">
        <v>-0.97108729239030078</v>
      </c>
      <c r="AC314">
        <v>-0.79807169309334458</v>
      </c>
      <c r="AD314">
        <v>-1.1067356673254294</v>
      </c>
      <c r="AE314">
        <v>-1.0307645943476884</v>
      </c>
      <c r="AF314">
        <v>-0.80667818668120805</v>
      </c>
      <c r="AG314">
        <v>-0.12447778288947313</v>
      </c>
      <c r="AH314">
        <v>-1.194437317105268</v>
      </c>
      <c r="AI314">
        <v>0.62286303547781319</v>
      </c>
    </row>
    <row r="315" spans="1:35" x14ac:dyDescent="0.2">
      <c r="A315">
        <v>27</v>
      </c>
      <c r="B315">
        <v>314</v>
      </c>
      <c r="C315" s="25">
        <v>0</v>
      </c>
      <c r="D315" s="25">
        <v>469</v>
      </c>
      <c r="E315" s="25">
        <v>0</v>
      </c>
      <c r="F315">
        <v>-1.0404563802083906</v>
      </c>
      <c r="G315">
        <v>-0.66289645356999916</v>
      </c>
      <c r="H315">
        <v>-0.37755992663839144</v>
      </c>
      <c r="I315" t="s">
        <v>487</v>
      </c>
      <c r="J315" t="s">
        <v>1701</v>
      </c>
      <c r="K315" t="s">
        <v>59</v>
      </c>
      <c r="L315" t="s">
        <v>258</v>
      </c>
      <c r="M315" s="26">
        <v>22.4</v>
      </c>
      <c r="N315" s="27">
        <v>3</v>
      </c>
      <c r="O315">
        <v>14.4</v>
      </c>
      <c r="P315">
        <v>6</v>
      </c>
      <c r="Q315">
        <v>1.3333333333333333</v>
      </c>
      <c r="R315">
        <v>1.6666666666666667</v>
      </c>
      <c r="S315">
        <v>0.66666666666666663</v>
      </c>
      <c r="T315">
        <v>0</v>
      </c>
      <c r="U315">
        <v>0</v>
      </c>
      <c r="V315">
        <v>0.41666666666666669</v>
      </c>
      <c r="W315">
        <v>4</v>
      </c>
      <c r="X315">
        <v>1</v>
      </c>
      <c r="Y315">
        <v>1.3333333333333333</v>
      </c>
      <c r="Z315">
        <v>0.33333333333333331</v>
      </c>
      <c r="AA315">
        <v>-1.534060787890529</v>
      </c>
      <c r="AB315">
        <v>-0.22305761551817099</v>
      </c>
      <c r="AC315">
        <v>-1.5073519368491048</v>
      </c>
      <c r="AD315">
        <v>-1.2086630098471949</v>
      </c>
      <c r="AE315">
        <v>-2.3019492332709612</v>
      </c>
      <c r="AF315">
        <v>-1.1576754038515964</v>
      </c>
      <c r="AG315">
        <v>-0.31606372824008289</v>
      </c>
      <c r="AH315">
        <v>0.64956332576882314</v>
      </c>
      <c r="AI315">
        <v>1.6331903075688243</v>
      </c>
    </row>
    <row r="316" spans="1:35" x14ac:dyDescent="0.2">
      <c r="A316">
        <v>27</v>
      </c>
      <c r="B316">
        <v>315</v>
      </c>
      <c r="C316" s="25">
        <v>0</v>
      </c>
      <c r="D316" s="25">
        <v>347</v>
      </c>
      <c r="E316" s="25">
        <v>0</v>
      </c>
      <c r="F316">
        <v>-1.0409905386042211</v>
      </c>
      <c r="G316">
        <v>-0.6530142214730168</v>
      </c>
      <c r="H316">
        <v>-0.38797631713120428</v>
      </c>
      <c r="I316" t="s">
        <v>439</v>
      </c>
      <c r="J316" t="s">
        <v>32</v>
      </c>
      <c r="K316" t="s">
        <v>152</v>
      </c>
      <c r="L316" t="s">
        <v>259</v>
      </c>
      <c r="M316" s="26">
        <v>24.2</v>
      </c>
      <c r="N316" s="27">
        <v>10</v>
      </c>
      <c r="O316">
        <v>8.6650000000000009</v>
      </c>
      <c r="P316">
        <v>3.1</v>
      </c>
      <c r="Q316">
        <v>0.3</v>
      </c>
      <c r="R316">
        <v>1.8</v>
      </c>
      <c r="S316">
        <v>0.5</v>
      </c>
      <c r="T316">
        <v>0.4</v>
      </c>
      <c r="U316">
        <v>0.8</v>
      </c>
      <c r="V316">
        <v>0.4375</v>
      </c>
      <c r="W316">
        <v>3.2</v>
      </c>
      <c r="X316">
        <v>0</v>
      </c>
      <c r="Y316">
        <v>0</v>
      </c>
      <c r="Z316">
        <v>0.4</v>
      </c>
      <c r="AA316">
        <v>-2.0051034241995151</v>
      </c>
      <c r="AB316">
        <v>-1.2168684719340006</v>
      </c>
      <c r="AC316">
        <v>-1.4600665872653877</v>
      </c>
      <c r="AD316">
        <v>-1.2851085167385188</v>
      </c>
      <c r="AE316">
        <v>-1.3866962932462048</v>
      </c>
      <c r="AF316">
        <v>0.10591457796180204</v>
      </c>
      <c r="AG316">
        <v>-0.15602937912369486</v>
      </c>
      <c r="AH316">
        <v>-3.9005054807722372E-2</v>
      </c>
      <c r="AI316">
        <v>1.5658351560960901</v>
      </c>
    </row>
    <row r="317" spans="1:35" x14ac:dyDescent="0.2">
      <c r="A317">
        <v>27</v>
      </c>
      <c r="B317">
        <v>316</v>
      </c>
      <c r="C317" s="25">
        <v>0</v>
      </c>
      <c r="D317" s="25">
        <v>328</v>
      </c>
      <c r="E317" s="25">
        <v>0</v>
      </c>
      <c r="F317">
        <v>-1.0415553354543301</v>
      </c>
      <c r="G317">
        <v>-0.67969303260858938</v>
      </c>
      <c r="H317">
        <v>-0.36186230284574072</v>
      </c>
      <c r="I317" t="s">
        <v>530</v>
      </c>
      <c r="J317" t="s">
        <v>1704</v>
      </c>
      <c r="K317" t="s">
        <v>35</v>
      </c>
      <c r="L317" t="s">
        <v>259</v>
      </c>
      <c r="M317" s="26">
        <v>28.4</v>
      </c>
      <c r="N317" s="27">
        <v>10</v>
      </c>
      <c r="O317">
        <v>19.701666666666668</v>
      </c>
      <c r="P317">
        <v>6</v>
      </c>
      <c r="Q317">
        <v>1.1000000000000001</v>
      </c>
      <c r="R317">
        <v>2.6</v>
      </c>
      <c r="S317">
        <v>1.1000000000000001</v>
      </c>
      <c r="T317">
        <v>0.4</v>
      </c>
      <c r="U317">
        <v>0.2</v>
      </c>
      <c r="V317">
        <v>0.43396226415094341</v>
      </c>
      <c r="W317">
        <v>5.3</v>
      </c>
      <c r="X317">
        <v>0.375</v>
      </c>
      <c r="Y317">
        <v>0.8</v>
      </c>
      <c r="Z317">
        <v>0.5</v>
      </c>
      <c r="AA317">
        <v>-1.534060787890529</v>
      </c>
      <c r="AB317">
        <v>-0.44746651857980979</v>
      </c>
      <c r="AC317">
        <v>-1.1763544897630833</v>
      </c>
      <c r="AD317">
        <v>-1.0099046919297523</v>
      </c>
      <c r="AE317">
        <v>-1.3866962932462048</v>
      </c>
      <c r="AF317">
        <v>-0.84177790839824673</v>
      </c>
      <c r="AG317">
        <v>-0.29115237418398243</v>
      </c>
      <c r="AH317">
        <v>-0.89462665837268407</v>
      </c>
      <c r="AI317">
        <v>1.4648024288869892</v>
      </c>
    </row>
    <row r="318" spans="1:35" x14ac:dyDescent="0.2">
      <c r="A318">
        <v>27</v>
      </c>
      <c r="B318">
        <v>317</v>
      </c>
      <c r="C318" s="25">
        <v>0</v>
      </c>
      <c r="D318" s="25">
        <v>533</v>
      </c>
      <c r="E318" s="25">
        <v>1</v>
      </c>
      <c r="F318">
        <v>-1.0423434879003446</v>
      </c>
      <c r="G318">
        <v>-0.71735859106030009</v>
      </c>
      <c r="H318">
        <v>-0.3249848968400445</v>
      </c>
      <c r="I318" t="s">
        <v>500</v>
      </c>
      <c r="J318" t="s">
        <v>32</v>
      </c>
      <c r="K318" t="s">
        <v>37</v>
      </c>
      <c r="L318" t="s">
        <v>259</v>
      </c>
      <c r="M318" s="26">
        <v>19.8</v>
      </c>
      <c r="N318" s="27">
        <v>10</v>
      </c>
      <c r="O318">
        <v>17.55</v>
      </c>
      <c r="P318">
        <v>5.2</v>
      </c>
      <c r="Q318">
        <v>0.5</v>
      </c>
      <c r="R318">
        <v>4.5999999999999996</v>
      </c>
      <c r="S318">
        <v>0.6</v>
      </c>
      <c r="T318">
        <v>0.4</v>
      </c>
      <c r="U318">
        <v>0.4</v>
      </c>
      <c r="V318">
        <v>0.39583333333333331</v>
      </c>
      <c r="W318">
        <v>4.8</v>
      </c>
      <c r="X318">
        <v>0.5625</v>
      </c>
      <c r="Y318">
        <v>1.6</v>
      </c>
      <c r="Z318">
        <v>0.6</v>
      </c>
      <c r="AA318">
        <v>-1.6640035841136975</v>
      </c>
      <c r="AB318">
        <v>-1.024517983595453</v>
      </c>
      <c r="AC318">
        <v>-0.46707424600732306</v>
      </c>
      <c r="AD318">
        <v>-1.2392412126037242</v>
      </c>
      <c r="AE318">
        <v>-1.3866962932462048</v>
      </c>
      <c r="AF318">
        <v>-0.52588041294489718</v>
      </c>
      <c r="AG318">
        <v>-0.52359260591817691</v>
      </c>
      <c r="AH318">
        <v>-0.98899068279111191</v>
      </c>
      <c r="AI318">
        <v>1.363769701677888</v>
      </c>
    </row>
    <row r="319" spans="1:35" x14ac:dyDescent="0.2">
      <c r="A319">
        <v>27</v>
      </c>
      <c r="B319">
        <v>318</v>
      </c>
      <c r="C319" s="25">
        <v>0</v>
      </c>
      <c r="D319" s="25">
        <v>481</v>
      </c>
      <c r="E319" s="25">
        <v>1</v>
      </c>
      <c r="F319">
        <v>-1.0430032123195296</v>
      </c>
      <c r="G319">
        <v>-0.56371547111543086</v>
      </c>
      <c r="H319">
        <v>-0.47928774120409878</v>
      </c>
      <c r="I319" t="s">
        <v>534</v>
      </c>
      <c r="J319" t="s">
        <v>32</v>
      </c>
      <c r="K319" t="s">
        <v>81</v>
      </c>
      <c r="L319" t="s">
        <v>45</v>
      </c>
      <c r="M319" s="26">
        <v>21.9</v>
      </c>
      <c r="N319" s="27">
        <v>10</v>
      </c>
      <c r="O319">
        <v>13.029999999999998</v>
      </c>
      <c r="P319">
        <v>5.5</v>
      </c>
      <c r="Q319">
        <v>0</v>
      </c>
      <c r="R319">
        <v>4.5999999999999996</v>
      </c>
      <c r="S319">
        <v>0.4</v>
      </c>
      <c r="T319">
        <v>0.2</v>
      </c>
      <c r="U319">
        <v>0.7</v>
      </c>
      <c r="V319">
        <v>0.63157894736842102</v>
      </c>
      <c r="W319">
        <v>3.8</v>
      </c>
      <c r="X319">
        <v>0.63636363636363635</v>
      </c>
      <c r="Y319">
        <v>1.1000000000000001</v>
      </c>
      <c r="Z319">
        <v>0.6</v>
      </c>
      <c r="AA319">
        <v>-1.6152750355300094</v>
      </c>
      <c r="AB319">
        <v>-1.505394204441822</v>
      </c>
      <c r="AC319">
        <v>-0.46707424600732306</v>
      </c>
      <c r="AD319">
        <v>-1.3309758208733131</v>
      </c>
      <c r="AE319">
        <v>-1.8443227632585832</v>
      </c>
      <c r="AF319">
        <v>-5.2034169764872906E-2</v>
      </c>
      <c r="AG319">
        <v>0.86381354451994208</v>
      </c>
      <c r="AH319">
        <v>-0.4859462463607836</v>
      </c>
      <c r="AI319">
        <v>1.363769701677888</v>
      </c>
    </row>
    <row r="320" spans="1:35" x14ac:dyDescent="0.2">
      <c r="A320">
        <v>27</v>
      </c>
      <c r="B320">
        <v>319</v>
      </c>
      <c r="C320" s="25">
        <v>0</v>
      </c>
      <c r="D320" s="25">
        <v>218</v>
      </c>
      <c r="E320" s="25">
        <v>1</v>
      </c>
      <c r="F320">
        <v>-1.0477576015071073</v>
      </c>
      <c r="G320">
        <v>-0.6882290789107568</v>
      </c>
      <c r="H320">
        <v>-0.35952852259635049</v>
      </c>
      <c r="I320" t="s">
        <v>542</v>
      </c>
      <c r="J320" t="s">
        <v>32</v>
      </c>
      <c r="K320" t="s">
        <v>66</v>
      </c>
      <c r="L320" t="s">
        <v>259</v>
      </c>
      <c r="M320" s="26">
        <v>27.2</v>
      </c>
      <c r="N320" s="27">
        <v>10</v>
      </c>
      <c r="O320">
        <v>13.836666666666668</v>
      </c>
      <c r="P320">
        <v>4.0999999999999996</v>
      </c>
      <c r="Q320">
        <v>0.7</v>
      </c>
      <c r="R320">
        <v>2.8</v>
      </c>
      <c r="S320">
        <v>0.3</v>
      </c>
      <c r="T320">
        <v>0.5</v>
      </c>
      <c r="U320">
        <v>0.3</v>
      </c>
      <c r="V320">
        <v>0.42424242424242425</v>
      </c>
      <c r="W320">
        <v>3.3</v>
      </c>
      <c r="X320">
        <v>0.66666666666666663</v>
      </c>
      <c r="Y320">
        <v>0.9</v>
      </c>
      <c r="Z320">
        <v>0.6</v>
      </c>
      <c r="AA320">
        <v>-1.8426749289205546</v>
      </c>
      <c r="AB320">
        <v>-0.83216749525690525</v>
      </c>
      <c r="AC320">
        <v>-1.1054264653875074</v>
      </c>
      <c r="AD320">
        <v>-1.3768431250081077</v>
      </c>
      <c r="AE320">
        <v>-1.1578830582400157</v>
      </c>
      <c r="AF320">
        <v>-0.68382916067157207</v>
      </c>
      <c r="AG320">
        <v>-0.22352820132494841</v>
      </c>
      <c r="AH320">
        <v>-0.33547897706508745</v>
      </c>
      <c r="AI320">
        <v>1.363769701677888</v>
      </c>
    </row>
    <row r="321" spans="1:35" x14ac:dyDescent="0.2">
      <c r="A321">
        <v>27</v>
      </c>
      <c r="B321">
        <v>320</v>
      </c>
      <c r="C321" s="25">
        <v>0</v>
      </c>
      <c r="D321" s="25">
        <v>446</v>
      </c>
      <c r="E321" s="25">
        <v>0</v>
      </c>
      <c r="F321">
        <v>-1.0486528858491577</v>
      </c>
      <c r="G321">
        <v>-0.74882858375889738</v>
      </c>
      <c r="H321">
        <v>-0.29982430209026034</v>
      </c>
      <c r="I321" t="s">
        <v>515</v>
      </c>
      <c r="J321" t="s">
        <v>32</v>
      </c>
      <c r="K321" t="s">
        <v>55</v>
      </c>
      <c r="L321" t="s">
        <v>259</v>
      </c>
      <c r="M321" s="26">
        <v>22.5</v>
      </c>
      <c r="N321" s="27">
        <v>10</v>
      </c>
      <c r="O321">
        <v>15.426666666666668</v>
      </c>
      <c r="P321">
        <v>4.2</v>
      </c>
      <c r="Q321">
        <v>1.2</v>
      </c>
      <c r="R321">
        <v>1.2</v>
      </c>
      <c r="S321">
        <v>1.1000000000000001</v>
      </c>
      <c r="T321">
        <v>0.4</v>
      </c>
      <c r="U321">
        <v>0</v>
      </c>
      <c r="V321">
        <v>0.4</v>
      </c>
      <c r="W321">
        <v>3.5</v>
      </c>
      <c r="X321">
        <v>1</v>
      </c>
      <c r="Y321">
        <v>0.2</v>
      </c>
      <c r="Z321">
        <v>1</v>
      </c>
      <c r="AA321">
        <v>-1.8264320793926583</v>
      </c>
      <c r="AB321">
        <v>-0.35129127441053609</v>
      </c>
      <c r="AC321">
        <v>-1.6728506603921156</v>
      </c>
      <c r="AD321">
        <v>-1.0099046919297523</v>
      </c>
      <c r="AE321">
        <v>-1.3866962932462048</v>
      </c>
      <c r="AF321">
        <v>-1.1576754038515964</v>
      </c>
      <c r="AG321">
        <v>-0.35852584572745638</v>
      </c>
      <c r="AH321">
        <v>6.4280202278759482E-2</v>
      </c>
      <c r="AI321">
        <v>0.95963879284148357</v>
      </c>
    </row>
    <row r="322" spans="1:35" x14ac:dyDescent="0.2">
      <c r="A322">
        <v>27</v>
      </c>
      <c r="B322">
        <v>321</v>
      </c>
      <c r="C322" s="25">
        <v>0</v>
      </c>
      <c r="D322" s="25">
        <v>393</v>
      </c>
      <c r="E322" s="25">
        <v>0</v>
      </c>
      <c r="F322">
        <v>-1.0563703425713167</v>
      </c>
      <c r="G322">
        <v>-0.76202779528668307</v>
      </c>
      <c r="H322">
        <v>-0.2943425472846336</v>
      </c>
      <c r="I322" t="s">
        <v>490</v>
      </c>
      <c r="J322" t="s">
        <v>32</v>
      </c>
      <c r="K322" t="s">
        <v>1654</v>
      </c>
      <c r="L322" t="s">
        <v>259</v>
      </c>
      <c r="M322" s="26">
        <v>31.6</v>
      </c>
      <c r="N322" s="27">
        <v>2</v>
      </c>
      <c r="O322">
        <v>6.9833333333333343</v>
      </c>
      <c r="P322">
        <v>2.5</v>
      </c>
      <c r="Q322">
        <v>0.5</v>
      </c>
      <c r="R322">
        <v>3.5</v>
      </c>
      <c r="S322">
        <v>1</v>
      </c>
      <c r="T322">
        <v>0.5</v>
      </c>
      <c r="U322">
        <v>0</v>
      </c>
      <c r="V322">
        <v>0.2857142857142857</v>
      </c>
      <c r="W322">
        <v>3.5</v>
      </c>
      <c r="X322">
        <v>0</v>
      </c>
      <c r="Y322">
        <v>0</v>
      </c>
      <c r="Z322">
        <v>0.5</v>
      </c>
      <c r="AA322">
        <v>-2.1025605213668919</v>
      </c>
      <c r="AB322">
        <v>-1.024517983595453</v>
      </c>
      <c r="AC322">
        <v>-0.85717838007299119</v>
      </c>
      <c r="AD322">
        <v>-1.0557719960645469</v>
      </c>
      <c r="AE322">
        <v>-1.1578830582400157</v>
      </c>
      <c r="AF322">
        <v>-1.1576754038515964</v>
      </c>
      <c r="AG322">
        <v>-0.92846018846792067</v>
      </c>
      <c r="AH322">
        <v>-3.9005054807722372E-2</v>
      </c>
      <c r="AI322">
        <v>1.4648024288869892</v>
      </c>
    </row>
    <row r="323" spans="1:35" x14ac:dyDescent="0.2">
      <c r="A323">
        <v>27</v>
      </c>
      <c r="B323">
        <v>322</v>
      </c>
      <c r="C323" s="25">
        <v>0</v>
      </c>
      <c r="D323" s="25">
        <v>692</v>
      </c>
      <c r="E323" s="25">
        <v>0</v>
      </c>
      <c r="F323">
        <v>-1.061921662905511</v>
      </c>
      <c r="G323">
        <v>-0.72257694976355635</v>
      </c>
      <c r="H323">
        <v>-0.33934471314195469</v>
      </c>
      <c r="I323" t="s">
        <v>475</v>
      </c>
      <c r="J323" t="s">
        <v>32</v>
      </c>
      <c r="K323" t="s">
        <v>96</v>
      </c>
      <c r="L323" t="s">
        <v>258</v>
      </c>
      <c r="M323" s="26">
        <v>24.2</v>
      </c>
      <c r="N323" s="27">
        <v>10</v>
      </c>
      <c r="O323">
        <v>12.368333333333334</v>
      </c>
      <c r="P323">
        <v>3.8</v>
      </c>
      <c r="Q323">
        <v>0.1</v>
      </c>
      <c r="R323">
        <v>1.9</v>
      </c>
      <c r="S323">
        <v>1.5</v>
      </c>
      <c r="T323">
        <v>0.9</v>
      </c>
      <c r="U323">
        <v>0</v>
      </c>
      <c r="V323">
        <v>0.38235294117647056</v>
      </c>
      <c r="W323">
        <v>3.4</v>
      </c>
      <c r="X323">
        <v>0.6875</v>
      </c>
      <c r="Y323">
        <v>1.6</v>
      </c>
      <c r="Z323">
        <v>0.6</v>
      </c>
      <c r="AA323">
        <v>-1.8914034775042428</v>
      </c>
      <c r="AB323">
        <v>-1.4092189602725482</v>
      </c>
      <c r="AC323">
        <v>-1.4246025750775997</v>
      </c>
      <c r="AD323">
        <v>-0.82643547539057483</v>
      </c>
      <c r="AE323">
        <v>-0.24263011821525912</v>
      </c>
      <c r="AF323">
        <v>-1.1576754038515964</v>
      </c>
      <c r="AG323">
        <v>-0.43351060921131823</v>
      </c>
      <c r="AH323">
        <v>-0.48148563002675643</v>
      </c>
      <c r="AI323">
        <v>1.363769701677888</v>
      </c>
    </row>
    <row r="324" spans="1:35" x14ac:dyDescent="0.2">
      <c r="A324">
        <v>27</v>
      </c>
      <c r="B324">
        <v>323</v>
      </c>
      <c r="C324" s="25">
        <v>0</v>
      </c>
      <c r="D324" s="25">
        <v>260</v>
      </c>
      <c r="E324" s="25">
        <v>0</v>
      </c>
      <c r="F324">
        <v>-1.0634233768214956</v>
      </c>
      <c r="G324">
        <v>-0.75379231625271936</v>
      </c>
      <c r="H324">
        <v>-0.30963106056877621</v>
      </c>
      <c r="I324" t="s">
        <v>504</v>
      </c>
      <c r="J324" t="s">
        <v>32</v>
      </c>
      <c r="K324" t="s">
        <v>94</v>
      </c>
      <c r="L324" t="s">
        <v>259</v>
      </c>
      <c r="M324" s="26">
        <v>28.4</v>
      </c>
      <c r="N324" s="27">
        <v>10</v>
      </c>
      <c r="O324">
        <v>11.518333333333333</v>
      </c>
      <c r="P324">
        <v>3.8</v>
      </c>
      <c r="Q324">
        <v>0.9</v>
      </c>
      <c r="R324">
        <v>2.4</v>
      </c>
      <c r="S324">
        <v>1.2</v>
      </c>
      <c r="T324">
        <v>0.3</v>
      </c>
      <c r="U324">
        <v>0.1</v>
      </c>
      <c r="V324">
        <v>0.31707317073170732</v>
      </c>
      <c r="W324">
        <v>4.0999999999999996</v>
      </c>
      <c r="X324">
        <v>0.75</v>
      </c>
      <c r="Y324">
        <v>0.4</v>
      </c>
      <c r="Z324">
        <v>0.4</v>
      </c>
      <c r="AA324">
        <v>-1.8914034775042428</v>
      </c>
      <c r="AB324">
        <v>-0.63981700691835752</v>
      </c>
      <c r="AC324">
        <v>-1.2472825141386594</v>
      </c>
      <c r="AD324">
        <v>-0.96403738779495807</v>
      </c>
      <c r="AE324">
        <v>-1.6155095282523939</v>
      </c>
      <c r="AF324">
        <v>-0.99972665612492173</v>
      </c>
      <c r="AG324">
        <v>-0.90600236462009542</v>
      </c>
      <c r="AH324">
        <v>-8.6187067016936542E-2</v>
      </c>
      <c r="AI324">
        <v>1.5658351560960901</v>
      </c>
    </row>
    <row r="325" spans="1:35" x14ac:dyDescent="0.2">
      <c r="A325">
        <v>27</v>
      </c>
      <c r="B325">
        <v>324</v>
      </c>
      <c r="C325" s="25">
        <v>139.30000000000001</v>
      </c>
      <c r="D325" s="25">
        <v>226</v>
      </c>
      <c r="E325" s="25">
        <v>6</v>
      </c>
      <c r="F325">
        <v>-1.0668562685644996</v>
      </c>
      <c r="G325">
        <v>-0.80641822309454381</v>
      </c>
      <c r="H325">
        <v>-0.26043804546995575</v>
      </c>
      <c r="I325" t="s">
        <v>404</v>
      </c>
      <c r="J325" t="s">
        <v>32</v>
      </c>
      <c r="K325" t="s">
        <v>106</v>
      </c>
      <c r="L325" t="s">
        <v>259</v>
      </c>
      <c r="M325" s="26">
        <v>20.3</v>
      </c>
      <c r="N325" s="27">
        <v>10</v>
      </c>
      <c r="O325">
        <v>16.603333333333335</v>
      </c>
      <c r="P325">
        <v>5.3</v>
      </c>
      <c r="Q325">
        <v>0.9</v>
      </c>
      <c r="R325">
        <v>2.4</v>
      </c>
      <c r="S325">
        <v>1.5</v>
      </c>
      <c r="T325">
        <v>0.4</v>
      </c>
      <c r="U325">
        <v>0.3</v>
      </c>
      <c r="V325">
        <v>0.31372549019607843</v>
      </c>
      <c r="W325">
        <v>5.0999999999999996</v>
      </c>
      <c r="X325">
        <v>0.6</v>
      </c>
      <c r="Y325">
        <v>2</v>
      </c>
      <c r="Z325">
        <v>0.6</v>
      </c>
      <c r="AA325">
        <v>-1.6477607345858016</v>
      </c>
      <c r="AB325">
        <v>-0.63981700691835752</v>
      </c>
      <c r="AC325">
        <v>-1.2472825141386594</v>
      </c>
      <c r="AD325">
        <v>-0.82643547539057483</v>
      </c>
      <c r="AE325">
        <v>-1.3866962932462048</v>
      </c>
      <c r="AF325">
        <v>-0.68382916067157207</v>
      </c>
      <c r="AG325">
        <v>-1.1535398295772863</v>
      </c>
      <c r="AH325">
        <v>-1.036172695000326</v>
      </c>
      <c r="AI325">
        <v>1.363769701677888</v>
      </c>
    </row>
    <row r="326" spans="1:35" x14ac:dyDescent="0.2">
      <c r="A326">
        <v>28</v>
      </c>
      <c r="B326">
        <v>325</v>
      </c>
      <c r="C326" s="25">
        <v>0</v>
      </c>
      <c r="D326" s="25">
        <v>263</v>
      </c>
      <c r="E326" s="25">
        <v>0</v>
      </c>
      <c r="F326">
        <v>-1.0677197190846144</v>
      </c>
      <c r="G326">
        <v>-0.75083165235785876</v>
      </c>
      <c r="H326">
        <v>-0.31688806672675562</v>
      </c>
      <c r="I326" t="s">
        <v>455</v>
      </c>
      <c r="J326" t="s">
        <v>32</v>
      </c>
      <c r="K326" t="s">
        <v>152</v>
      </c>
      <c r="L326" t="s">
        <v>258</v>
      </c>
      <c r="M326" s="26">
        <v>21.5</v>
      </c>
      <c r="N326" s="27">
        <v>7</v>
      </c>
      <c r="O326">
        <v>8.0880952380952387</v>
      </c>
      <c r="P326">
        <v>3</v>
      </c>
      <c r="Q326">
        <v>0.42857142857142855</v>
      </c>
      <c r="R326">
        <v>1.1428571428571428</v>
      </c>
      <c r="S326">
        <v>1.2857142857142858</v>
      </c>
      <c r="T326">
        <v>0.8571428571428571</v>
      </c>
      <c r="U326">
        <v>0.14285714285714285</v>
      </c>
      <c r="V326">
        <v>0.38095238095238093</v>
      </c>
      <c r="W326">
        <v>3</v>
      </c>
      <c r="X326">
        <v>0.5</v>
      </c>
      <c r="Y326">
        <v>0.5714285714285714</v>
      </c>
      <c r="Z326">
        <v>0.8571428571428571</v>
      </c>
      <c r="AA326">
        <v>-2.0213462737274113</v>
      </c>
      <c r="AB326">
        <v>-1.0932145865735057</v>
      </c>
      <c r="AC326">
        <v>-1.6931158102137087</v>
      </c>
      <c r="AD326">
        <v>-0.92472255567941986</v>
      </c>
      <c r="AE326">
        <v>-0.34069293321791178</v>
      </c>
      <c r="AF326">
        <v>-0.93203433567063243</v>
      </c>
      <c r="AG326">
        <v>-0.38741809791148524</v>
      </c>
      <c r="AH326">
        <v>-0.46891153850971062</v>
      </c>
      <c r="AI326">
        <v>1.1039712602830567</v>
      </c>
    </row>
    <row r="327" spans="1:35" x14ac:dyDescent="0.2">
      <c r="A327">
        <v>28</v>
      </c>
      <c r="B327">
        <v>326</v>
      </c>
      <c r="C327" s="25">
        <v>0</v>
      </c>
      <c r="D327" s="25">
        <v>423</v>
      </c>
      <c r="E327" s="25">
        <v>0</v>
      </c>
      <c r="F327">
        <v>-1.0776785153861554</v>
      </c>
      <c r="G327">
        <v>-0.63020794230735266</v>
      </c>
      <c r="H327">
        <v>-0.44747057307880278</v>
      </c>
      <c r="I327" t="s">
        <v>496</v>
      </c>
      <c r="J327" t="s">
        <v>1702</v>
      </c>
      <c r="K327" t="s">
        <v>75</v>
      </c>
      <c r="L327" t="s">
        <v>259</v>
      </c>
      <c r="M327" s="26">
        <v>26.7</v>
      </c>
      <c r="N327" s="27">
        <v>9</v>
      </c>
      <c r="O327">
        <v>18.470370370370372</v>
      </c>
      <c r="P327">
        <v>5.5555555555555554</v>
      </c>
      <c r="Q327">
        <v>0.22222222222222221</v>
      </c>
      <c r="R327">
        <v>2.6666666666666665</v>
      </c>
      <c r="S327">
        <v>0.44444444444444442</v>
      </c>
      <c r="T327">
        <v>0.55555555555555558</v>
      </c>
      <c r="U327">
        <v>0.66666666666666663</v>
      </c>
      <c r="V327">
        <v>0.56097560975609762</v>
      </c>
      <c r="W327">
        <v>4.5555555555555554</v>
      </c>
      <c r="X327">
        <v>0.2857142857142857</v>
      </c>
      <c r="Y327">
        <v>0.77777777777777779</v>
      </c>
      <c r="Z327">
        <v>0.66666666666666663</v>
      </c>
      <c r="AA327">
        <v>-1.6062512302367338</v>
      </c>
      <c r="AB327">
        <v>-1.2916714396212137</v>
      </c>
      <c r="AC327">
        <v>-1.1527118149712248</v>
      </c>
      <c r="AD327">
        <v>-1.3105903523689602</v>
      </c>
      <c r="AE327">
        <v>-1.0307645943476884</v>
      </c>
      <c r="AF327">
        <v>-0.10468375234043116</v>
      </c>
      <c r="AG327">
        <v>0.57546357673175985</v>
      </c>
      <c r="AH327">
        <v>-1.0470764238168362</v>
      </c>
      <c r="AI327">
        <v>1.2964145502051538</v>
      </c>
    </row>
    <row r="328" spans="1:35" x14ac:dyDescent="0.2">
      <c r="A328">
        <v>28</v>
      </c>
      <c r="B328">
        <v>327</v>
      </c>
      <c r="C328" s="25">
        <v>0</v>
      </c>
      <c r="D328" s="25">
        <v>316</v>
      </c>
      <c r="E328" s="25">
        <v>1</v>
      </c>
      <c r="F328">
        <v>-1.0776825536612649</v>
      </c>
      <c r="G328">
        <v>-0.7289651313331631</v>
      </c>
      <c r="H328">
        <v>-0.34871742232810177</v>
      </c>
      <c r="I328" t="s">
        <v>485</v>
      </c>
      <c r="J328" t="s">
        <v>32</v>
      </c>
      <c r="K328" t="s">
        <v>42</v>
      </c>
      <c r="L328" t="s">
        <v>258</v>
      </c>
      <c r="M328" s="26">
        <v>26.7</v>
      </c>
      <c r="N328" s="27">
        <v>10</v>
      </c>
      <c r="O328">
        <v>12.725</v>
      </c>
      <c r="P328">
        <v>4.8</v>
      </c>
      <c r="Q328">
        <v>0.6</v>
      </c>
      <c r="R328">
        <v>1.2</v>
      </c>
      <c r="S328">
        <v>1.3</v>
      </c>
      <c r="T328">
        <v>0.5</v>
      </c>
      <c r="U328">
        <v>0.1</v>
      </c>
      <c r="V328">
        <v>0.44444444444444442</v>
      </c>
      <c r="W328">
        <v>4.5</v>
      </c>
      <c r="X328">
        <v>0.66666666666666663</v>
      </c>
      <c r="Y328">
        <v>0.3</v>
      </c>
      <c r="Z328">
        <v>0.8</v>
      </c>
      <c r="AA328">
        <v>-1.728974982225282</v>
      </c>
      <c r="AB328">
        <v>-0.92834273942617906</v>
      </c>
      <c r="AC328">
        <v>-1.6728506603921156</v>
      </c>
      <c r="AD328">
        <v>-0.91817008366016351</v>
      </c>
      <c r="AE328">
        <v>-1.1578830582400157</v>
      </c>
      <c r="AF328">
        <v>-0.99972665612492173</v>
      </c>
      <c r="AG328">
        <v>-0.1786125536292992</v>
      </c>
      <c r="AH328">
        <v>-0.1378296955601773</v>
      </c>
      <c r="AI328">
        <v>1.1617042472596857</v>
      </c>
    </row>
    <row r="329" spans="1:35" x14ac:dyDescent="0.2">
      <c r="A329">
        <v>28</v>
      </c>
      <c r="B329">
        <v>328</v>
      </c>
      <c r="C329" s="25">
        <v>0</v>
      </c>
      <c r="D329" s="25">
        <v>191</v>
      </c>
      <c r="E329" s="25">
        <v>1</v>
      </c>
      <c r="F329">
        <v>-1.083265708565655</v>
      </c>
      <c r="G329">
        <v>-0.71786105220707952</v>
      </c>
      <c r="H329">
        <v>-0.36540465635857544</v>
      </c>
      <c r="I329" t="s">
        <v>521</v>
      </c>
      <c r="J329" t="s">
        <v>32</v>
      </c>
      <c r="K329" t="s">
        <v>51</v>
      </c>
      <c r="L329" t="s">
        <v>45</v>
      </c>
      <c r="M329" s="26">
        <v>21.3</v>
      </c>
      <c r="N329" s="27">
        <v>10</v>
      </c>
      <c r="O329">
        <v>12.966666666666665</v>
      </c>
      <c r="P329">
        <v>4.0999999999999996</v>
      </c>
      <c r="Q329">
        <v>0.1</v>
      </c>
      <c r="R329">
        <v>2.8</v>
      </c>
      <c r="S329">
        <v>1.1000000000000001</v>
      </c>
      <c r="T329">
        <v>0.3</v>
      </c>
      <c r="U329">
        <v>0.5</v>
      </c>
      <c r="V329">
        <v>0.48484848484848486</v>
      </c>
      <c r="W329">
        <v>3.3</v>
      </c>
      <c r="X329">
        <v>0.72727272727272729</v>
      </c>
      <c r="Y329">
        <v>1.1000000000000001</v>
      </c>
      <c r="Z329">
        <v>0.9</v>
      </c>
      <c r="AA329">
        <v>-1.8426749289205546</v>
      </c>
      <c r="AB329">
        <v>-1.4092189602725482</v>
      </c>
      <c r="AC329">
        <v>-1.1054264653875074</v>
      </c>
      <c r="AD329">
        <v>-1.0099046919297523</v>
      </c>
      <c r="AE329">
        <v>-1.6155095282523939</v>
      </c>
      <c r="AF329">
        <v>-0.36793166521822246</v>
      </c>
      <c r="AG329">
        <v>6.1438970045283939E-2</v>
      </c>
      <c r="AH329">
        <v>-0.23219371997860541</v>
      </c>
      <c r="AI329">
        <v>1.0606715200505845</v>
      </c>
    </row>
    <row r="330" spans="1:35" x14ac:dyDescent="0.2">
      <c r="A330">
        <v>28</v>
      </c>
      <c r="B330">
        <v>329</v>
      </c>
      <c r="C330" s="25">
        <v>0</v>
      </c>
      <c r="D330" s="25">
        <v>437</v>
      </c>
      <c r="E330" s="25">
        <v>0</v>
      </c>
      <c r="F330">
        <v>-1.0882804406210991</v>
      </c>
      <c r="G330">
        <v>-0.61528722555226878</v>
      </c>
      <c r="H330">
        <v>-0.4729932150688303</v>
      </c>
      <c r="I330" t="s">
        <v>413</v>
      </c>
      <c r="J330" t="s">
        <v>32</v>
      </c>
      <c r="K330" t="s">
        <v>33</v>
      </c>
      <c r="L330" t="s">
        <v>259</v>
      </c>
      <c r="M330" s="26">
        <v>21.6</v>
      </c>
      <c r="N330" s="27">
        <v>6</v>
      </c>
      <c r="O330">
        <v>12.21111111111111</v>
      </c>
      <c r="P330">
        <v>4</v>
      </c>
      <c r="Q330">
        <v>0</v>
      </c>
      <c r="R330">
        <v>3.3333333333333335</v>
      </c>
      <c r="S330">
        <v>0.33333333333333331</v>
      </c>
      <c r="T330">
        <v>0.16666666666666666</v>
      </c>
      <c r="U330">
        <v>0.5</v>
      </c>
      <c r="V330">
        <v>0.8</v>
      </c>
      <c r="W330">
        <v>1.6666666666666667</v>
      </c>
      <c r="X330">
        <v>0.88888888888888884</v>
      </c>
      <c r="Y330">
        <v>1.5</v>
      </c>
      <c r="Z330">
        <v>0.66666666666666663</v>
      </c>
      <c r="AA330">
        <v>-1.8589177784484505</v>
      </c>
      <c r="AB330">
        <v>-1.505394204441822</v>
      </c>
      <c r="AC330">
        <v>-0.91628506705263779</v>
      </c>
      <c r="AD330">
        <v>-1.3615540236298427</v>
      </c>
      <c r="AE330">
        <v>-1.9205938415939796</v>
      </c>
      <c r="AF330">
        <v>-0.36793166521822246</v>
      </c>
      <c r="AG330">
        <v>0.78396350417212113</v>
      </c>
      <c r="AH330">
        <v>0.31271349603726173</v>
      </c>
      <c r="AI330">
        <v>1.2964145502051538</v>
      </c>
    </row>
    <row r="331" spans="1:35" x14ac:dyDescent="0.2">
      <c r="A331">
        <v>28</v>
      </c>
      <c r="B331">
        <v>330</v>
      </c>
      <c r="C331" s="25">
        <v>101.5</v>
      </c>
      <c r="D331" s="25">
        <v>238</v>
      </c>
      <c r="E331" s="25">
        <v>0</v>
      </c>
      <c r="F331">
        <v>-1.0891668412740996</v>
      </c>
      <c r="G331">
        <v>-0.69700910625647439</v>
      </c>
      <c r="H331">
        <v>-0.39215773501762519</v>
      </c>
      <c r="I331" t="s">
        <v>491</v>
      </c>
      <c r="J331" t="s">
        <v>1659</v>
      </c>
      <c r="K331" t="s">
        <v>57</v>
      </c>
      <c r="L331" t="s">
        <v>45</v>
      </c>
      <c r="M331" s="26">
        <v>29.7</v>
      </c>
      <c r="N331" s="27">
        <v>10</v>
      </c>
      <c r="O331">
        <v>9.5850000000000009</v>
      </c>
      <c r="P331">
        <v>3.4</v>
      </c>
      <c r="Q331">
        <v>0.4</v>
      </c>
      <c r="R331">
        <v>3.3</v>
      </c>
      <c r="S331">
        <v>1.7</v>
      </c>
      <c r="T331">
        <v>0.1</v>
      </c>
      <c r="U331">
        <v>0.5</v>
      </c>
      <c r="V331">
        <v>0.57692307692307687</v>
      </c>
      <c r="W331">
        <v>2.6</v>
      </c>
      <c r="X331">
        <v>0</v>
      </c>
      <c r="Y331">
        <v>0.2</v>
      </c>
      <c r="Z331">
        <v>1</v>
      </c>
      <c r="AA331">
        <v>-1.956374875615827</v>
      </c>
      <c r="AB331">
        <v>-1.1206932277647266</v>
      </c>
      <c r="AC331">
        <v>-0.92810640444856729</v>
      </c>
      <c r="AD331">
        <v>-0.73470086712098603</v>
      </c>
      <c r="AE331">
        <v>-2.0731359982647724</v>
      </c>
      <c r="AF331">
        <v>-0.36793166521822246</v>
      </c>
      <c r="AG331">
        <v>0.39144713976894474</v>
      </c>
      <c r="AH331">
        <v>-0.44322485048559607</v>
      </c>
      <c r="AI331">
        <v>0.95963879284148357</v>
      </c>
    </row>
    <row r="332" spans="1:35" x14ac:dyDescent="0.2">
      <c r="A332">
        <v>28</v>
      </c>
      <c r="B332">
        <v>331</v>
      </c>
      <c r="C332" s="25">
        <v>0</v>
      </c>
      <c r="D332" s="25">
        <v>296</v>
      </c>
      <c r="E332" s="25">
        <v>1</v>
      </c>
      <c r="F332">
        <v>-1.0907074050375245</v>
      </c>
      <c r="G332">
        <v>-0.71707672095769737</v>
      </c>
      <c r="H332">
        <v>-0.37363068407982714</v>
      </c>
      <c r="I332" t="s">
        <v>571</v>
      </c>
      <c r="J332" t="s">
        <v>32</v>
      </c>
      <c r="K332" t="s">
        <v>88</v>
      </c>
      <c r="L332" t="s">
        <v>258</v>
      </c>
      <c r="M332" s="26">
        <v>26.1</v>
      </c>
      <c r="N332" s="27">
        <v>10</v>
      </c>
      <c r="O332">
        <v>10.158333333333333</v>
      </c>
      <c r="P332">
        <v>3.7</v>
      </c>
      <c r="Q332">
        <v>0.3</v>
      </c>
      <c r="R332">
        <v>2.4</v>
      </c>
      <c r="S332">
        <v>1.6</v>
      </c>
      <c r="T332">
        <v>0.5</v>
      </c>
      <c r="U332">
        <v>0.3</v>
      </c>
      <c r="V332">
        <v>0.41666666666666669</v>
      </c>
      <c r="W332">
        <v>3.6</v>
      </c>
      <c r="X332">
        <v>0.5</v>
      </c>
      <c r="Y332">
        <v>0.8</v>
      </c>
      <c r="Z332">
        <v>0.5</v>
      </c>
      <c r="AA332">
        <v>-1.9076463270321387</v>
      </c>
      <c r="AB332">
        <v>-1.2168684719340006</v>
      </c>
      <c r="AC332">
        <v>-1.2472825141386594</v>
      </c>
      <c r="AD332">
        <v>-0.78056817125578037</v>
      </c>
      <c r="AE332">
        <v>-1.1578830582400157</v>
      </c>
      <c r="AF332">
        <v>-0.68382916067157207</v>
      </c>
      <c r="AG332">
        <v>-0.28354108224359437</v>
      </c>
      <c r="AH332">
        <v>-0.64087413199050602</v>
      </c>
      <c r="AI332">
        <v>1.4648024288869892</v>
      </c>
    </row>
    <row r="333" spans="1:35" x14ac:dyDescent="0.2">
      <c r="A333">
        <v>28</v>
      </c>
      <c r="B333">
        <v>332</v>
      </c>
      <c r="C333" s="25">
        <v>0</v>
      </c>
      <c r="D333" s="25">
        <v>280</v>
      </c>
      <c r="E333" s="25">
        <v>1</v>
      </c>
      <c r="F333">
        <v>-1.0934005764287309</v>
      </c>
      <c r="G333">
        <v>-0.81628473197270957</v>
      </c>
      <c r="H333">
        <v>-0.27711584445602133</v>
      </c>
      <c r="I333" t="s">
        <v>524</v>
      </c>
      <c r="J333" t="s">
        <v>32</v>
      </c>
      <c r="K333" t="s">
        <v>113</v>
      </c>
      <c r="L333" t="s">
        <v>258</v>
      </c>
      <c r="M333" s="26">
        <v>33.700000000000003</v>
      </c>
      <c r="N333" s="27">
        <v>10</v>
      </c>
      <c r="O333">
        <v>15.943333333333333</v>
      </c>
      <c r="P333">
        <v>5.6</v>
      </c>
      <c r="Q333">
        <v>1.1000000000000001</v>
      </c>
      <c r="R333">
        <v>1.4</v>
      </c>
      <c r="S333">
        <v>1.9</v>
      </c>
      <c r="T333">
        <v>0.3</v>
      </c>
      <c r="U333">
        <v>0</v>
      </c>
      <c r="V333">
        <v>0.32786885245901637</v>
      </c>
      <c r="W333">
        <v>6.1</v>
      </c>
      <c r="X333">
        <v>0.55555555555555558</v>
      </c>
      <c r="Y333">
        <v>0.9</v>
      </c>
      <c r="Z333">
        <v>0.4</v>
      </c>
      <c r="AA333">
        <v>-1.5990321860021133</v>
      </c>
      <c r="AB333">
        <v>-0.44746651857980979</v>
      </c>
      <c r="AC333">
        <v>-1.6019226360165399</v>
      </c>
      <c r="AD333">
        <v>-0.64296625885139724</v>
      </c>
      <c r="AE333">
        <v>-1.6155095282523939</v>
      </c>
      <c r="AF333">
        <v>-1.1576754038515964</v>
      </c>
      <c r="AG333">
        <v>-1.2585937088493613</v>
      </c>
      <c r="AH333">
        <v>-0.58923150344726505</v>
      </c>
      <c r="AI333">
        <v>1.5658351560960901</v>
      </c>
    </row>
    <row r="334" spans="1:35" x14ac:dyDescent="0.2">
      <c r="A334">
        <v>28</v>
      </c>
      <c r="B334">
        <v>333</v>
      </c>
      <c r="C334" s="25">
        <v>0</v>
      </c>
      <c r="D334" s="25">
        <v>474</v>
      </c>
      <c r="E334" s="25">
        <v>0</v>
      </c>
      <c r="F334">
        <v>-1.0997444481339409</v>
      </c>
      <c r="G334">
        <v>-0.70410123861536156</v>
      </c>
      <c r="H334">
        <v>-0.39564320951857934</v>
      </c>
      <c r="I334" t="s">
        <v>445</v>
      </c>
      <c r="J334" t="s">
        <v>32</v>
      </c>
      <c r="K334" t="s">
        <v>64</v>
      </c>
      <c r="L334" t="s">
        <v>258</v>
      </c>
      <c r="M334" s="26">
        <v>20.100000000000001</v>
      </c>
      <c r="N334" s="27">
        <v>10</v>
      </c>
      <c r="O334">
        <v>13.956666666666667</v>
      </c>
      <c r="P334">
        <v>3.1</v>
      </c>
      <c r="Q334">
        <v>0.1</v>
      </c>
      <c r="R334">
        <v>2.5</v>
      </c>
      <c r="S334">
        <v>1.1000000000000001</v>
      </c>
      <c r="T334">
        <v>0.6</v>
      </c>
      <c r="U334">
        <v>0.1</v>
      </c>
      <c r="V334">
        <v>0.44444444444444442</v>
      </c>
      <c r="W334">
        <v>2.7</v>
      </c>
      <c r="X334">
        <v>0.75</v>
      </c>
      <c r="Y334">
        <v>0.8</v>
      </c>
      <c r="Z334">
        <v>0.5</v>
      </c>
      <c r="AA334">
        <v>-2.0051034241995151</v>
      </c>
      <c r="AB334">
        <v>-1.4092189602725482</v>
      </c>
      <c r="AC334">
        <v>-1.2118185019508714</v>
      </c>
      <c r="AD334">
        <v>-1.0099046919297523</v>
      </c>
      <c r="AE334">
        <v>-0.92906982323382659</v>
      </c>
      <c r="AF334">
        <v>-0.99972665612492173</v>
      </c>
      <c r="AG334">
        <v>-0.10350243948765726</v>
      </c>
      <c r="AH334">
        <v>-0.13336907922615071</v>
      </c>
      <c r="AI334">
        <v>1.4648024288869892</v>
      </c>
    </row>
    <row r="335" spans="1:35" x14ac:dyDescent="0.2">
      <c r="A335">
        <v>28</v>
      </c>
      <c r="B335">
        <v>334</v>
      </c>
      <c r="C335" s="25">
        <v>0</v>
      </c>
      <c r="D335" s="25">
        <v>478</v>
      </c>
      <c r="E335" s="25">
        <v>0</v>
      </c>
      <c r="F335">
        <v>-1.0998881423069744</v>
      </c>
      <c r="G335">
        <v>-0.66474698863018977</v>
      </c>
      <c r="H335">
        <v>-0.43514115367678463</v>
      </c>
      <c r="I335" t="s">
        <v>494</v>
      </c>
      <c r="J335" t="s">
        <v>32</v>
      </c>
      <c r="K335" t="s">
        <v>78</v>
      </c>
      <c r="L335" t="s">
        <v>258</v>
      </c>
      <c r="M335" s="26">
        <v>30</v>
      </c>
      <c r="N335" s="27">
        <v>2</v>
      </c>
      <c r="O335">
        <v>3.833333333333333</v>
      </c>
      <c r="P335">
        <v>2</v>
      </c>
      <c r="Q335">
        <v>0</v>
      </c>
      <c r="R335">
        <v>1</v>
      </c>
      <c r="S335">
        <v>1</v>
      </c>
      <c r="T335">
        <v>1</v>
      </c>
      <c r="U335">
        <v>0</v>
      </c>
      <c r="V335">
        <v>0.4</v>
      </c>
      <c r="W335">
        <v>2.5</v>
      </c>
      <c r="X335">
        <v>0</v>
      </c>
      <c r="Y335">
        <v>0</v>
      </c>
      <c r="Z335">
        <v>0</v>
      </c>
      <c r="AA335">
        <v>-2.183774769006372</v>
      </c>
      <c r="AB335">
        <v>-1.505394204441822</v>
      </c>
      <c r="AC335">
        <v>-1.7437786847676917</v>
      </c>
      <c r="AD335">
        <v>-1.0557719960645469</v>
      </c>
      <c r="AE335">
        <v>-1.3816883209070051E-2</v>
      </c>
      <c r="AF335">
        <v>-1.1576754038515964</v>
      </c>
      <c r="AG335">
        <v>-0.25347196645538139</v>
      </c>
      <c r="AH335">
        <v>-3.9005054807722372E-2</v>
      </c>
      <c r="AI335">
        <v>1.9699660649324946</v>
      </c>
    </row>
    <row r="336" spans="1:35" x14ac:dyDescent="0.2">
      <c r="A336">
        <v>28</v>
      </c>
      <c r="B336">
        <v>335</v>
      </c>
      <c r="C336" s="25">
        <v>0</v>
      </c>
      <c r="D336" s="25">
        <v>438</v>
      </c>
      <c r="E336" s="25">
        <v>0</v>
      </c>
      <c r="F336">
        <v>-1.1042843186387137</v>
      </c>
      <c r="G336">
        <v>-0.7826309403426891</v>
      </c>
      <c r="H336">
        <v>-0.32165337829602458</v>
      </c>
      <c r="I336" t="s">
        <v>478</v>
      </c>
      <c r="J336" t="s">
        <v>32</v>
      </c>
      <c r="K336" t="s">
        <v>35</v>
      </c>
      <c r="L336" t="s">
        <v>258</v>
      </c>
      <c r="M336" s="26">
        <v>22.8</v>
      </c>
      <c r="N336" s="27">
        <v>10</v>
      </c>
      <c r="O336">
        <v>12.798333333333336</v>
      </c>
      <c r="P336">
        <v>3.2</v>
      </c>
      <c r="Q336">
        <v>0.6</v>
      </c>
      <c r="R336">
        <v>1.1000000000000001</v>
      </c>
      <c r="S336">
        <v>1.1000000000000001</v>
      </c>
      <c r="T336">
        <v>0.4</v>
      </c>
      <c r="U336">
        <v>0.5</v>
      </c>
      <c r="V336">
        <v>0.32432432432432434</v>
      </c>
      <c r="W336">
        <v>3.7</v>
      </c>
      <c r="X336">
        <v>0.5</v>
      </c>
      <c r="Y336">
        <v>0.4</v>
      </c>
      <c r="Z336">
        <v>0.5</v>
      </c>
      <c r="AA336">
        <v>-1.988860574671619</v>
      </c>
      <c r="AB336">
        <v>-0.92834273942617906</v>
      </c>
      <c r="AC336">
        <v>-1.7083146725799034</v>
      </c>
      <c r="AD336">
        <v>-1.0099046919297523</v>
      </c>
      <c r="AE336">
        <v>-1.3866962932462048</v>
      </c>
      <c r="AF336">
        <v>-0.36793166521822246</v>
      </c>
      <c r="AG336">
        <v>-0.77849066150019641</v>
      </c>
      <c r="AH336">
        <v>-0.33993959339911423</v>
      </c>
      <c r="AI336">
        <v>1.4648024288869892</v>
      </c>
    </row>
    <row r="337" spans="1:35" x14ac:dyDescent="0.2">
      <c r="A337">
        <v>28</v>
      </c>
      <c r="B337">
        <v>336</v>
      </c>
      <c r="C337" s="25">
        <v>0</v>
      </c>
      <c r="D337" s="25">
        <v>295</v>
      </c>
      <c r="E337" s="25">
        <v>0</v>
      </c>
      <c r="F337">
        <v>-1.1057103120328806</v>
      </c>
      <c r="G337">
        <v>-0.78698527869560742</v>
      </c>
      <c r="H337">
        <v>-0.3187250333372732</v>
      </c>
      <c r="I337" t="s">
        <v>511</v>
      </c>
      <c r="J337" t="s">
        <v>32</v>
      </c>
      <c r="K337" t="s">
        <v>119</v>
      </c>
      <c r="L337" t="s">
        <v>258</v>
      </c>
      <c r="M337" s="26">
        <v>26.6</v>
      </c>
      <c r="N337" s="27">
        <v>10</v>
      </c>
      <c r="O337">
        <v>14.53166666666667</v>
      </c>
      <c r="P337">
        <v>4.9000000000000004</v>
      </c>
      <c r="Q337">
        <v>0.5</v>
      </c>
      <c r="R337">
        <v>1.9</v>
      </c>
      <c r="S337">
        <v>1.6</v>
      </c>
      <c r="T337">
        <v>0.1</v>
      </c>
      <c r="U337">
        <v>0.1</v>
      </c>
      <c r="V337">
        <v>0.40476190476190477</v>
      </c>
      <c r="W337">
        <v>4.2</v>
      </c>
      <c r="X337">
        <v>0.90909090909090906</v>
      </c>
      <c r="Y337">
        <v>1.1000000000000001</v>
      </c>
      <c r="Z337">
        <v>0.9</v>
      </c>
      <c r="AA337">
        <v>-1.7127321326973859</v>
      </c>
      <c r="AB337">
        <v>-1.024517983595453</v>
      </c>
      <c r="AC337">
        <v>-1.4246025750775997</v>
      </c>
      <c r="AD337">
        <v>-0.78056817125578037</v>
      </c>
      <c r="AE337">
        <v>-2.0731359982647724</v>
      </c>
      <c r="AF337">
        <v>-0.99972665612492173</v>
      </c>
      <c r="AG337">
        <v>-0.40356684408088572</v>
      </c>
      <c r="AH337">
        <v>0.27531133278574998</v>
      </c>
      <c r="AI337">
        <v>1.0606715200505845</v>
      </c>
    </row>
    <row r="338" spans="1:35" x14ac:dyDescent="0.2">
      <c r="A338">
        <v>29</v>
      </c>
      <c r="B338">
        <v>337</v>
      </c>
      <c r="C338" s="25">
        <v>0</v>
      </c>
      <c r="D338" s="25">
        <v>373</v>
      </c>
      <c r="E338" s="25">
        <v>0</v>
      </c>
      <c r="F338">
        <v>-1.1069187917577261</v>
      </c>
      <c r="G338">
        <v>-0.74679565274348747</v>
      </c>
      <c r="H338">
        <v>-0.36012313901423865</v>
      </c>
      <c r="I338" t="s">
        <v>567</v>
      </c>
      <c r="J338" t="s">
        <v>32</v>
      </c>
      <c r="K338" t="s">
        <v>69</v>
      </c>
      <c r="L338" t="s">
        <v>258</v>
      </c>
      <c r="M338" s="26">
        <v>22.1</v>
      </c>
      <c r="N338" s="27">
        <v>10</v>
      </c>
      <c r="O338">
        <v>12.998333333333331</v>
      </c>
      <c r="P338">
        <v>5.2</v>
      </c>
      <c r="Q338">
        <v>0.9</v>
      </c>
      <c r="R338">
        <v>1.1000000000000001</v>
      </c>
      <c r="S338">
        <v>3.3</v>
      </c>
      <c r="T338">
        <v>0.4</v>
      </c>
      <c r="U338">
        <v>0</v>
      </c>
      <c r="V338">
        <v>0.38636363636363635</v>
      </c>
      <c r="W338">
        <v>4.4000000000000004</v>
      </c>
      <c r="X338">
        <v>0.52941176470588236</v>
      </c>
      <c r="Y338">
        <v>1.7</v>
      </c>
      <c r="Z338">
        <v>0.4</v>
      </c>
      <c r="AA338">
        <v>-1.6640035841136975</v>
      </c>
      <c r="AB338">
        <v>-0.63981700691835752</v>
      </c>
      <c r="AC338">
        <v>-1.7083146725799034</v>
      </c>
      <c r="AD338">
        <v>-8.2400096427581563E-4</v>
      </c>
      <c r="AE338">
        <v>-1.3866962932462048</v>
      </c>
      <c r="AF338">
        <v>-1.1576754038515964</v>
      </c>
      <c r="AG338">
        <v>-0.53856448848339367</v>
      </c>
      <c r="AH338">
        <v>-1.1911005806300488</v>
      </c>
      <c r="AI338">
        <v>1.5658351560960901</v>
      </c>
    </row>
    <row r="339" spans="1:35" x14ac:dyDescent="0.2">
      <c r="A339">
        <v>29</v>
      </c>
      <c r="B339">
        <v>338</v>
      </c>
      <c r="C339" s="25">
        <v>0</v>
      </c>
      <c r="D339" s="25">
        <v>367</v>
      </c>
      <c r="E339" s="25">
        <v>0</v>
      </c>
      <c r="F339">
        <v>-1.1076387243061032</v>
      </c>
      <c r="G339">
        <v>-0.84346562475242726</v>
      </c>
      <c r="H339">
        <v>-0.26417309955367596</v>
      </c>
      <c r="I339" t="s">
        <v>499</v>
      </c>
      <c r="J339" t="s">
        <v>32</v>
      </c>
      <c r="K339" t="s">
        <v>66</v>
      </c>
      <c r="L339" t="s">
        <v>258</v>
      </c>
      <c r="M339" s="26">
        <v>29.2</v>
      </c>
      <c r="N339" s="27">
        <v>10</v>
      </c>
      <c r="O339">
        <v>13.033333333333335</v>
      </c>
      <c r="P339">
        <v>2</v>
      </c>
      <c r="Q339">
        <v>0.2</v>
      </c>
      <c r="R339">
        <v>1.4</v>
      </c>
      <c r="S339">
        <v>2.4</v>
      </c>
      <c r="T339">
        <v>0.3</v>
      </c>
      <c r="U339">
        <v>0.1</v>
      </c>
      <c r="V339">
        <v>0.20833333333333334</v>
      </c>
      <c r="W339">
        <v>2.4</v>
      </c>
      <c r="X339">
        <v>1</v>
      </c>
      <c r="Y339">
        <v>0.8</v>
      </c>
      <c r="Z339">
        <v>0.9</v>
      </c>
      <c r="AA339">
        <v>-2.183774769006372</v>
      </c>
      <c r="AB339">
        <v>-1.3130437161032744</v>
      </c>
      <c r="AC339">
        <v>-1.6019226360165399</v>
      </c>
      <c r="AD339">
        <v>-0.41362973817742532</v>
      </c>
      <c r="AE339">
        <v>-1.6155095282523939</v>
      </c>
      <c r="AF339">
        <v>-0.99972665612492173</v>
      </c>
      <c r="AG339">
        <v>-0.89839107267970764</v>
      </c>
      <c r="AH339">
        <v>0.37413597353820505</v>
      </c>
      <c r="AI339">
        <v>1.0606715200505845</v>
      </c>
    </row>
    <row r="340" spans="1:35" x14ac:dyDescent="0.2">
      <c r="A340">
        <v>29</v>
      </c>
      <c r="B340">
        <v>339</v>
      </c>
      <c r="C340" s="25">
        <v>137.9</v>
      </c>
      <c r="D340" s="25">
        <v>573</v>
      </c>
      <c r="E340" s="25">
        <v>3</v>
      </c>
      <c r="F340">
        <v>-1.1084653960977067</v>
      </c>
      <c r="G340">
        <v>-0.83083421403545743</v>
      </c>
      <c r="H340">
        <v>-0.27763118206224924</v>
      </c>
      <c r="I340" t="s">
        <v>492</v>
      </c>
      <c r="J340" t="s">
        <v>32</v>
      </c>
      <c r="K340" t="s">
        <v>49</v>
      </c>
      <c r="L340" t="s">
        <v>258</v>
      </c>
      <c r="M340" s="26">
        <v>21.7</v>
      </c>
      <c r="N340" s="27">
        <v>10</v>
      </c>
      <c r="O340">
        <v>10.575000000000001</v>
      </c>
      <c r="P340">
        <v>3.7</v>
      </c>
      <c r="Q340">
        <v>0.8</v>
      </c>
      <c r="R340">
        <v>2</v>
      </c>
      <c r="S340">
        <v>0.9</v>
      </c>
      <c r="T340">
        <v>0.2</v>
      </c>
      <c r="U340">
        <v>0.1</v>
      </c>
      <c r="V340">
        <v>0.3</v>
      </c>
      <c r="W340">
        <v>4</v>
      </c>
      <c r="X340">
        <v>1</v>
      </c>
      <c r="Y340">
        <v>0.5</v>
      </c>
      <c r="Z340">
        <v>0.7</v>
      </c>
      <c r="AA340">
        <v>-1.9076463270321387</v>
      </c>
      <c r="AB340">
        <v>-0.73599225108763133</v>
      </c>
      <c r="AC340">
        <v>-1.3891385628898116</v>
      </c>
      <c r="AD340">
        <v>-1.1016393001993412</v>
      </c>
      <c r="AE340">
        <v>-1.8443227632585832</v>
      </c>
      <c r="AF340">
        <v>-0.99972665612492173</v>
      </c>
      <c r="AG340">
        <v>-0.98098712810395794</v>
      </c>
      <c r="AH340">
        <v>0.21920808790848226</v>
      </c>
      <c r="AI340">
        <v>1.2627369744687869</v>
      </c>
    </row>
    <row r="341" spans="1:35" x14ac:dyDescent="0.2">
      <c r="A341">
        <v>29</v>
      </c>
      <c r="B341">
        <v>340</v>
      </c>
      <c r="C341" s="25">
        <v>125.4</v>
      </c>
      <c r="D341" s="25">
        <v>124</v>
      </c>
      <c r="E341" s="25">
        <v>25</v>
      </c>
      <c r="F341">
        <v>-1.1104859593107261</v>
      </c>
      <c r="G341">
        <v>-0.73816662469653627</v>
      </c>
      <c r="H341">
        <v>-0.37231933461418987</v>
      </c>
      <c r="I341" t="s">
        <v>438</v>
      </c>
      <c r="J341" t="s">
        <v>32</v>
      </c>
      <c r="K341" t="s">
        <v>51</v>
      </c>
      <c r="L341" t="s">
        <v>45</v>
      </c>
      <c r="M341" s="26">
        <v>26.5</v>
      </c>
      <c r="N341" s="27">
        <v>10</v>
      </c>
      <c r="O341">
        <v>15.391666666666669</v>
      </c>
      <c r="P341">
        <v>7</v>
      </c>
      <c r="Q341">
        <v>0.2</v>
      </c>
      <c r="R341">
        <v>4.2</v>
      </c>
      <c r="S341">
        <v>0.8</v>
      </c>
      <c r="T341">
        <v>0.2</v>
      </c>
      <c r="U341">
        <v>0.7</v>
      </c>
      <c r="V341">
        <v>0.50980392156862742</v>
      </c>
      <c r="W341">
        <v>5.0999999999999996</v>
      </c>
      <c r="X341">
        <v>0.59259259259259256</v>
      </c>
      <c r="Y341">
        <v>2.7</v>
      </c>
      <c r="Z341">
        <v>1.1000000000000001</v>
      </c>
      <c r="AA341">
        <v>-1.3716322926115683</v>
      </c>
      <c r="AB341">
        <v>-1.3130437161032744</v>
      </c>
      <c r="AC341">
        <v>-0.60893029475847493</v>
      </c>
      <c r="AD341">
        <v>-1.1475066043341355</v>
      </c>
      <c r="AE341">
        <v>-1.8443227632585832</v>
      </c>
      <c r="AF341">
        <v>-5.2034169764872906E-2</v>
      </c>
      <c r="AG341">
        <v>0.27129602727387431</v>
      </c>
      <c r="AH341">
        <v>-1.4359318743441731</v>
      </c>
      <c r="AI341">
        <v>0.85860606563238229</v>
      </c>
    </row>
    <row r="342" spans="1:35" x14ac:dyDescent="0.2">
      <c r="A342">
        <v>29</v>
      </c>
      <c r="B342">
        <v>341</v>
      </c>
      <c r="C342" s="25">
        <v>0</v>
      </c>
      <c r="D342" s="25">
        <v>209</v>
      </c>
      <c r="E342" s="25">
        <v>1</v>
      </c>
      <c r="F342">
        <v>-1.1116937024954157</v>
      </c>
      <c r="G342">
        <v>-0.78079814483430476</v>
      </c>
      <c r="H342">
        <v>-0.3308955576611109</v>
      </c>
      <c r="I342" t="s">
        <v>483</v>
      </c>
      <c r="J342" t="s">
        <v>32</v>
      </c>
      <c r="K342" t="s">
        <v>44</v>
      </c>
      <c r="L342" t="s">
        <v>259</v>
      </c>
      <c r="M342" s="26">
        <v>24.3</v>
      </c>
      <c r="N342" s="27">
        <v>10</v>
      </c>
      <c r="O342">
        <v>12.036666666666667</v>
      </c>
      <c r="P342">
        <v>3.8</v>
      </c>
      <c r="Q342">
        <v>0.1</v>
      </c>
      <c r="R342">
        <v>3.7</v>
      </c>
      <c r="S342">
        <v>1.2</v>
      </c>
      <c r="T342">
        <v>0.1</v>
      </c>
      <c r="U342">
        <v>0.3</v>
      </c>
      <c r="V342">
        <v>0.4</v>
      </c>
      <c r="W342">
        <v>3</v>
      </c>
      <c r="X342">
        <v>0.8125</v>
      </c>
      <c r="Y342">
        <v>1.6</v>
      </c>
      <c r="Z342">
        <v>0.9</v>
      </c>
      <c r="AA342">
        <v>-1.8914034775042428</v>
      </c>
      <c r="AB342">
        <v>-1.4092189602725482</v>
      </c>
      <c r="AC342">
        <v>-0.78625035569741508</v>
      </c>
      <c r="AD342">
        <v>-0.96403738779495807</v>
      </c>
      <c r="AE342">
        <v>-2.0731359982647724</v>
      </c>
      <c r="AF342">
        <v>-0.68382916067157207</v>
      </c>
      <c r="AG342">
        <v>-0.305998906091419</v>
      </c>
      <c r="AH342">
        <v>2.6019422737599159E-2</v>
      </c>
      <c r="AI342">
        <v>1.0606715200505845</v>
      </c>
    </row>
    <row r="343" spans="1:35" x14ac:dyDescent="0.2">
      <c r="A343">
        <v>29</v>
      </c>
      <c r="B343">
        <v>342</v>
      </c>
      <c r="C343" s="25">
        <v>0</v>
      </c>
      <c r="D343" s="25">
        <v>298</v>
      </c>
      <c r="E343" s="25">
        <v>1</v>
      </c>
      <c r="F343">
        <v>-1.1143549469395369</v>
      </c>
      <c r="G343">
        <v>-0.49716483948600143</v>
      </c>
      <c r="H343">
        <v>-0.61719010745353542</v>
      </c>
      <c r="I343" t="s">
        <v>585</v>
      </c>
      <c r="J343" t="s">
        <v>32</v>
      </c>
      <c r="K343" t="s">
        <v>69</v>
      </c>
      <c r="L343" t="s">
        <v>259</v>
      </c>
      <c r="M343" s="26">
        <v>23.2</v>
      </c>
      <c r="N343" s="27">
        <v>10</v>
      </c>
      <c r="O343">
        <v>11.661666666666667</v>
      </c>
      <c r="P343">
        <v>6.8</v>
      </c>
      <c r="Q343">
        <v>0</v>
      </c>
      <c r="R343">
        <v>3.4</v>
      </c>
      <c r="S343">
        <v>0.6</v>
      </c>
      <c r="T343">
        <v>0</v>
      </c>
      <c r="U343">
        <v>0.4</v>
      </c>
      <c r="V343">
        <v>0.81578947368421051</v>
      </c>
      <c r="W343">
        <v>3.8</v>
      </c>
      <c r="X343">
        <v>0.8571428571428571</v>
      </c>
      <c r="Y343">
        <v>0.7</v>
      </c>
      <c r="Z343">
        <v>0.5</v>
      </c>
      <c r="AA343">
        <v>-1.4041179916673605</v>
      </c>
      <c r="AB343">
        <v>-1.505394204441822</v>
      </c>
      <c r="AC343">
        <v>-0.89264239226077924</v>
      </c>
      <c r="AD343">
        <v>-1.2392412126037242</v>
      </c>
      <c r="AE343">
        <v>-2.3019492332709612</v>
      </c>
      <c r="AF343">
        <v>-0.52588041294489718</v>
      </c>
      <c r="AG343">
        <v>1.8611986443157551</v>
      </c>
      <c r="AH343">
        <v>6.874081861278647E-2</v>
      </c>
      <c r="AI343">
        <v>1.4648024288869892</v>
      </c>
    </row>
    <row r="344" spans="1:35" x14ac:dyDescent="0.2">
      <c r="A344">
        <v>29</v>
      </c>
      <c r="B344">
        <v>343</v>
      </c>
      <c r="C344" s="25">
        <v>0</v>
      </c>
      <c r="D344" s="25">
        <v>713</v>
      </c>
      <c r="E344" s="25">
        <v>0</v>
      </c>
      <c r="F344">
        <v>-1.1176940165796194</v>
      </c>
      <c r="G344">
        <v>-0.73056643857918757</v>
      </c>
      <c r="H344">
        <v>-0.38712757800043185</v>
      </c>
      <c r="I344" t="s">
        <v>482</v>
      </c>
      <c r="J344" t="s">
        <v>32</v>
      </c>
      <c r="K344" t="s">
        <v>94</v>
      </c>
      <c r="L344" t="s">
        <v>259</v>
      </c>
      <c r="M344" s="26">
        <v>19.5</v>
      </c>
      <c r="N344" s="27">
        <v>10</v>
      </c>
      <c r="O344">
        <v>16.783333333333335</v>
      </c>
      <c r="P344">
        <v>3.9</v>
      </c>
      <c r="Q344">
        <v>0.6</v>
      </c>
      <c r="R344">
        <v>3.5</v>
      </c>
      <c r="S344">
        <v>0.5</v>
      </c>
      <c r="T344">
        <v>0.3</v>
      </c>
      <c r="U344">
        <v>0.5</v>
      </c>
      <c r="V344">
        <v>0.42857142857142855</v>
      </c>
      <c r="W344">
        <v>3.5</v>
      </c>
      <c r="X344">
        <v>0.375</v>
      </c>
      <c r="Y344">
        <v>0.8</v>
      </c>
      <c r="Z344">
        <v>0.5</v>
      </c>
      <c r="AA344">
        <v>-1.8751606279763466</v>
      </c>
      <c r="AB344">
        <v>-0.92834273942617906</v>
      </c>
      <c r="AC344">
        <v>-0.85717838007299119</v>
      </c>
      <c r="AD344">
        <v>-1.2851085167385188</v>
      </c>
      <c r="AE344">
        <v>-1.6155095282523939</v>
      </c>
      <c r="AF344">
        <v>-0.36793166521822246</v>
      </c>
      <c r="AG344">
        <v>-0.21604226004234037</v>
      </c>
      <c r="AH344">
        <v>-0.89462665837268407</v>
      </c>
      <c r="AI344">
        <v>1.4648024288869892</v>
      </c>
    </row>
    <row r="345" spans="1:35" x14ac:dyDescent="0.2">
      <c r="A345">
        <v>29</v>
      </c>
      <c r="B345">
        <v>344</v>
      </c>
      <c r="C345" s="25">
        <v>130.6</v>
      </c>
      <c r="D345" s="25">
        <v>268</v>
      </c>
      <c r="E345" s="25">
        <v>2</v>
      </c>
      <c r="F345">
        <v>-1.1198421265288023</v>
      </c>
      <c r="G345">
        <v>-0.83718746838766245</v>
      </c>
      <c r="H345">
        <v>-0.28265465814113988</v>
      </c>
      <c r="I345" t="s">
        <v>460</v>
      </c>
      <c r="J345" t="s">
        <v>32</v>
      </c>
      <c r="K345" t="s">
        <v>71</v>
      </c>
      <c r="L345" t="s">
        <v>258</v>
      </c>
      <c r="M345" s="26">
        <v>38.700000000000003</v>
      </c>
      <c r="N345" s="27">
        <v>10</v>
      </c>
      <c r="O345">
        <v>13.423333333333336</v>
      </c>
      <c r="P345">
        <v>4.5</v>
      </c>
      <c r="Q345">
        <v>1.2</v>
      </c>
      <c r="R345">
        <v>1.2</v>
      </c>
      <c r="S345">
        <v>0.2</v>
      </c>
      <c r="T345">
        <v>0.2</v>
      </c>
      <c r="U345">
        <v>0.3</v>
      </c>
      <c r="V345">
        <v>0.32608695652173914</v>
      </c>
      <c r="W345">
        <v>4.5999999999999996</v>
      </c>
      <c r="X345">
        <v>0.75</v>
      </c>
      <c r="Y345">
        <v>0.4</v>
      </c>
      <c r="Z345">
        <v>0.7</v>
      </c>
      <c r="AA345">
        <v>-1.7777035308089701</v>
      </c>
      <c r="AB345">
        <v>-0.35129127441053609</v>
      </c>
      <c r="AC345">
        <v>-1.6728506603921156</v>
      </c>
      <c r="AD345">
        <v>-1.4227104291429018</v>
      </c>
      <c r="AE345">
        <v>-1.8443227632585832</v>
      </c>
      <c r="AF345">
        <v>-0.68382916067157207</v>
      </c>
      <c r="AG345">
        <v>-0.95852930425613303</v>
      </c>
      <c r="AH345">
        <v>-8.6187067016936542E-2</v>
      </c>
      <c r="AI345">
        <v>1.2627369744687869</v>
      </c>
    </row>
    <row r="346" spans="1:35" x14ac:dyDescent="0.2">
      <c r="A346">
        <v>29</v>
      </c>
      <c r="B346">
        <v>345</v>
      </c>
      <c r="C346" s="25">
        <v>0</v>
      </c>
      <c r="D346" s="25">
        <v>236</v>
      </c>
      <c r="E346" s="25">
        <v>1</v>
      </c>
      <c r="F346">
        <v>-1.1211667262371492</v>
      </c>
      <c r="G346">
        <v>-0.86231904441922558</v>
      </c>
      <c r="H346">
        <v>-0.25884768181792361</v>
      </c>
      <c r="I346" t="s">
        <v>463</v>
      </c>
      <c r="J346" t="s">
        <v>32</v>
      </c>
      <c r="K346" t="s">
        <v>49</v>
      </c>
      <c r="L346" t="s">
        <v>259</v>
      </c>
      <c r="M346" s="26">
        <v>21</v>
      </c>
      <c r="N346" s="27">
        <v>10</v>
      </c>
      <c r="O346">
        <v>13.473333333333333</v>
      </c>
      <c r="P346">
        <v>1.3</v>
      </c>
      <c r="Q346">
        <v>0</v>
      </c>
      <c r="R346">
        <v>2.2000000000000002</v>
      </c>
      <c r="S346">
        <v>0.8</v>
      </c>
      <c r="T346">
        <v>0.4</v>
      </c>
      <c r="U346">
        <v>0.6</v>
      </c>
      <c r="V346">
        <v>0.17391304347826086</v>
      </c>
      <c r="W346">
        <v>2.2999999999999998</v>
      </c>
      <c r="X346">
        <v>0.83333333333333337</v>
      </c>
      <c r="Y346">
        <v>0.6</v>
      </c>
      <c r="Z346">
        <v>0.9</v>
      </c>
      <c r="AA346">
        <v>-2.2974747157016444</v>
      </c>
      <c r="AB346">
        <v>-1.505394204441822</v>
      </c>
      <c r="AC346">
        <v>-1.3182105385142353</v>
      </c>
      <c r="AD346">
        <v>-1.1475066043341355</v>
      </c>
      <c r="AE346">
        <v>-1.3866962932462048</v>
      </c>
      <c r="AF346">
        <v>-0.20998291749154768</v>
      </c>
      <c r="AG346">
        <v>-0.97337583616356993</v>
      </c>
      <c r="AH346">
        <v>1.709819006954548E-2</v>
      </c>
      <c r="AI346">
        <v>1.0606715200505845</v>
      </c>
    </row>
    <row r="347" spans="1:35" x14ac:dyDescent="0.2">
      <c r="A347">
        <v>29</v>
      </c>
      <c r="B347">
        <v>346</v>
      </c>
      <c r="C347" s="25">
        <v>0</v>
      </c>
      <c r="D347" s="25">
        <v>362</v>
      </c>
      <c r="E347" s="25">
        <v>1</v>
      </c>
      <c r="F347">
        <v>-1.125649000115158</v>
      </c>
      <c r="G347">
        <v>-0.86842420738373294</v>
      </c>
      <c r="H347">
        <v>-0.25722479273142507</v>
      </c>
      <c r="I347" t="s">
        <v>403</v>
      </c>
      <c r="J347" t="s">
        <v>32</v>
      </c>
      <c r="K347" t="s">
        <v>73</v>
      </c>
      <c r="L347" t="s">
        <v>258</v>
      </c>
      <c r="M347" s="26">
        <v>21.6</v>
      </c>
      <c r="N347" s="27">
        <v>10</v>
      </c>
      <c r="O347">
        <v>14.086666666666668</v>
      </c>
      <c r="P347">
        <v>6</v>
      </c>
      <c r="Q347">
        <v>1</v>
      </c>
      <c r="R347">
        <v>1.9</v>
      </c>
      <c r="S347">
        <v>0.8</v>
      </c>
      <c r="T347">
        <v>0.2</v>
      </c>
      <c r="U347">
        <v>0</v>
      </c>
      <c r="V347">
        <v>0.31147540983606559</v>
      </c>
      <c r="W347">
        <v>6.1</v>
      </c>
      <c r="X347">
        <v>0.75</v>
      </c>
      <c r="Y347">
        <v>1.6</v>
      </c>
      <c r="Z347">
        <v>0.5</v>
      </c>
      <c r="AA347">
        <v>-1.534060787890529</v>
      </c>
      <c r="AB347">
        <v>-0.54364176274908371</v>
      </c>
      <c r="AC347">
        <v>-1.4246025750775997</v>
      </c>
      <c r="AD347">
        <v>-1.1475066043341355</v>
      </c>
      <c r="AE347">
        <v>-1.8443227632585832</v>
      </c>
      <c r="AF347">
        <v>-1.1576754038515964</v>
      </c>
      <c r="AG347">
        <v>-1.4010772945344774</v>
      </c>
      <c r="AH347">
        <v>-0.22773310364457905</v>
      </c>
      <c r="AI347">
        <v>1.4648024288869892</v>
      </c>
    </row>
    <row r="348" spans="1:35" x14ac:dyDescent="0.2">
      <c r="A348">
        <v>29</v>
      </c>
      <c r="B348">
        <v>347</v>
      </c>
      <c r="C348" s="25">
        <v>0</v>
      </c>
      <c r="D348" s="25">
        <v>331</v>
      </c>
      <c r="E348" s="25">
        <v>0</v>
      </c>
      <c r="F348">
        <v>-1.1274572276612869</v>
      </c>
      <c r="G348">
        <v>-0.8245049788727018</v>
      </c>
      <c r="H348">
        <v>-0.30295224878858507</v>
      </c>
      <c r="I348" t="s">
        <v>541</v>
      </c>
      <c r="J348" t="s">
        <v>32</v>
      </c>
      <c r="K348" t="s">
        <v>78</v>
      </c>
      <c r="L348" t="s">
        <v>259</v>
      </c>
      <c r="M348" s="26">
        <v>24.9</v>
      </c>
      <c r="N348" s="27">
        <v>9</v>
      </c>
      <c r="O348">
        <v>14.648148148148149</v>
      </c>
      <c r="P348">
        <v>3.3333333333333335</v>
      </c>
      <c r="Q348">
        <v>0.1111111111111111</v>
      </c>
      <c r="R348">
        <v>2.2222222222222223</v>
      </c>
      <c r="S348">
        <v>0.77777777777777779</v>
      </c>
      <c r="T348">
        <v>0.44444444444444442</v>
      </c>
      <c r="U348">
        <v>0.22222222222222221</v>
      </c>
      <c r="V348">
        <v>0.25806451612903225</v>
      </c>
      <c r="W348">
        <v>3.4444444444444446</v>
      </c>
      <c r="X348">
        <v>0.8125</v>
      </c>
      <c r="Y348">
        <v>1.7777777777777777</v>
      </c>
      <c r="Z348">
        <v>0.44444444444444442</v>
      </c>
      <c r="AA348">
        <v>-1.9672034419677575</v>
      </c>
      <c r="AB348">
        <v>-1.3985328220315179</v>
      </c>
      <c r="AC348">
        <v>-1.3103296469169492</v>
      </c>
      <c r="AD348">
        <v>-1.1576993385863121</v>
      </c>
      <c r="AE348">
        <v>-1.285001522132343</v>
      </c>
      <c r="AF348">
        <v>-0.80667818668120805</v>
      </c>
      <c r="AG348">
        <v>-1.0492759380062417</v>
      </c>
      <c r="AH348">
        <v>3.3244364687079322E-2</v>
      </c>
      <c r="AI348">
        <v>1.5209317217809342</v>
      </c>
    </row>
    <row r="349" spans="1:35" x14ac:dyDescent="0.2">
      <c r="A349">
        <v>29</v>
      </c>
      <c r="B349">
        <v>348</v>
      </c>
      <c r="C349" s="25">
        <v>0</v>
      </c>
      <c r="D349" s="25">
        <v>270</v>
      </c>
      <c r="E349" s="25">
        <v>0</v>
      </c>
      <c r="F349">
        <v>-1.1330930862972695</v>
      </c>
      <c r="G349">
        <v>-0.63116244248609599</v>
      </c>
      <c r="H349">
        <v>-0.50193064381117347</v>
      </c>
      <c r="I349" t="s">
        <v>501</v>
      </c>
      <c r="J349" t="s">
        <v>32</v>
      </c>
      <c r="K349" t="s">
        <v>66</v>
      </c>
      <c r="L349" t="s">
        <v>45</v>
      </c>
      <c r="M349" s="26">
        <v>22.9</v>
      </c>
      <c r="N349" s="27">
        <v>4</v>
      </c>
      <c r="O349">
        <v>15.954166666666666</v>
      </c>
      <c r="P349">
        <v>6</v>
      </c>
      <c r="Q349">
        <v>0</v>
      </c>
      <c r="R349">
        <v>3.5</v>
      </c>
      <c r="S349">
        <v>0</v>
      </c>
      <c r="T349">
        <v>0.25</v>
      </c>
      <c r="U349">
        <v>0.25</v>
      </c>
      <c r="V349">
        <v>0.55555555555555558</v>
      </c>
      <c r="W349">
        <v>4.5</v>
      </c>
      <c r="X349">
        <v>0.8</v>
      </c>
      <c r="Y349">
        <v>1.25</v>
      </c>
      <c r="Z349">
        <v>0.25</v>
      </c>
      <c r="AA349">
        <v>-1.534060787890529</v>
      </c>
      <c r="AB349">
        <v>-1.505394204441822</v>
      </c>
      <c r="AC349">
        <v>-0.85717838007299119</v>
      </c>
      <c r="AD349">
        <v>-1.5144450374124907</v>
      </c>
      <c r="AE349">
        <v>-1.7299161457554886</v>
      </c>
      <c r="AF349">
        <v>-0.76280353453490946</v>
      </c>
      <c r="AG349">
        <v>0.53380537479628143</v>
      </c>
      <c r="AH349">
        <v>-2.7853513972655064E-2</v>
      </c>
      <c r="AI349">
        <v>1.7173842469097418</v>
      </c>
    </row>
    <row r="350" spans="1:35" x14ac:dyDescent="0.2">
      <c r="A350">
        <v>30</v>
      </c>
      <c r="B350">
        <v>349</v>
      </c>
      <c r="C350" s="25">
        <v>0</v>
      </c>
      <c r="D350" s="25">
        <v>755</v>
      </c>
      <c r="E350" s="25">
        <v>0</v>
      </c>
      <c r="F350">
        <v>-1.1390294787279358</v>
      </c>
      <c r="G350">
        <v>-0.69848337291345453</v>
      </c>
      <c r="H350">
        <v>-0.44054610581448128</v>
      </c>
      <c r="I350" t="s">
        <v>536</v>
      </c>
      <c r="J350" t="s">
        <v>154</v>
      </c>
      <c r="K350" t="s">
        <v>37</v>
      </c>
      <c r="L350" t="s">
        <v>258</v>
      </c>
      <c r="M350" s="26">
        <v>20.9</v>
      </c>
      <c r="N350" s="27">
        <v>10</v>
      </c>
      <c r="O350">
        <v>9.1116666666666681</v>
      </c>
      <c r="P350">
        <v>4.0999999999999996</v>
      </c>
      <c r="Q350">
        <v>1.1000000000000001</v>
      </c>
      <c r="R350">
        <v>1.2</v>
      </c>
      <c r="S350">
        <v>0.5</v>
      </c>
      <c r="T350">
        <v>0.2</v>
      </c>
      <c r="U350">
        <v>0.2</v>
      </c>
      <c r="V350">
        <v>0.45454545454545453</v>
      </c>
      <c r="W350">
        <v>3.3</v>
      </c>
      <c r="X350">
        <v>0</v>
      </c>
      <c r="Y350">
        <v>0</v>
      </c>
      <c r="Z350">
        <v>0.2</v>
      </c>
      <c r="AA350">
        <v>-1.8426749289205546</v>
      </c>
      <c r="AB350">
        <v>-0.44746651857980979</v>
      </c>
      <c r="AC350">
        <v>-1.6728506603921156</v>
      </c>
      <c r="AD350">
        <v>-1.2851085167385188</v>
      </c>
      <c r="AE350">
        <v>-1.8443227632585832</v>
      </c>
      <c r="AF350">
        <v>-0.84177790839824673</v>
      </c>
      <c r="AG350">
        <v>-8.1044615639832229E-2</v>
      </c>
      <c r="AH350">
        <v>-3.9005054807722372E-2</v>
      </c>
      <c r="AI350">
        <v>1.7679006105142925</v>
      </c>
    </row>
    <row r="351" spans="1:35" x14ac:dyDescent="0.2">
      <c r="A351">
        <v>30</v>
      </c>
      <c r="B351">
        <v>350</v>
      </c>
      <c r="C351" s="25">
        <v>0</v>
      </c>
      <c r="D351" s="25">
        <v>370</v>
      </c>
      <c r="E351" s="25">
        <v>0</v>
      </c>
      <c r="F351">
        <v>-1.1391739046576523</v>
      </c>
      <c r="G351">
        <v>-0.66026458727113657</v>
      </c>
      <c r="H351">
        <v>-0.47890931738651576</v>
      </c>
      <c r="I351" t="s">
        <v>473</v>
      </c>
      <c r="J351" t="s">
        <v>32</v>
      </c>
      <c r="K351" t="s">
        <v>75</v>
      </c>
      <c r="L351" t="s">
        <v>259</v>
      </c>
      <c r="M351" s="26">
        <v>22.6</v>
      </c>
      <c r="N351" s="27">
        <v>10</v>
      </c>
      <c r="O351">
        <v>9.4733333333333327</v>
      </c>
      <c r="P351">
        <v>3.8</v>
      </c>
      <c r="Q351">
        <v>0.3</v>
      </c>
      <c r="R351">
        <v>3.1</v>
      </c>
      <c r="S351">
        <v>0.3</v>
      </c>
      <c r="T351">
        <v>0.5</v>
      </c>
      <c r="U351">
        <v>0.2</v>
      </c>
      <c r="V351">
        <v>0.53333333333333333</v>
      </c>
      <c r="W351">
        <v>3</v>
      </c>
      <c r="X351">
        <v>0.5</v>
      </c>
      <c r="Y351">
        <v>0.6</v>
      </c>
      <c r="Z351">
        <v>0.2</v>
      </c>
      <c r="AA351">
        <v>-1.8914034775042428</v>
      </c>
      <c r="AB351">
        <v>-1.2168684719340006</v>
      </c>
      <c r="AC351">
        <v>-0.99903442882414328</v>
      </c>
      <c r="AD351">
        <v>-1.3768431250081077</v>
      </c>
      <c r="AE351">
        <v>-1.1578830582400157</v>
      </c>
      <c r="AF351">
        <v>-0.84177790839824673</v>
      </c>
      <c r="AG351">
        <v>0.26393543664904529</v>
      </c>
      <c r="AH351">
        <v>-0.4904068626948101</v>
      </c>
      <c r="AI351">
        <v>1.7679006105142925</v>
      </c>
    </row>
    <row r="352" spans="1:35" x14ac:dyDescent="0.2">
      <c r="A352">
        <v>30</v>
      </c>
      <c r="B352">
        <v>351</v>
      </c>
      <c r="C352" s="25">
        <v>0</v>
      </c>
      <c r="D352" s="25">
        <v>745</v>
      </c>
      <c r="E352" s="25">
        <v>0</v>
      </c>
      <c r="F352">
        <v>-1.1462055165351612</v>
      </c>
      <c r="G352">
        <v>-0.67158997989875857</v>
      </c>
      <c r="H352">
        <v>-0.47461553663640266</v>
      </c>
      <c r="I352" t="s">
        <v>506</v>
      </c>
      <c r="J352" t="s">
        <v>227</v>
      </c>
      <c r="K352" t="s">
        <v>81</v>
      </c>
      <c r="L352" t="s">
        <v>259</v>
      </c>
      <c r="M352" s="26">
        <v>23.5</v>
      </c>
      <c r="N352" s="27">
        <v>1</v>
      </c>
      <c r="O352">
        <v>4.6500000000000004</v>
      </c>
      <c r="P352">
        <v>0</v>
      </c>
      <c r="Q352">
        <v>0</v>
      </c>
      <c r="R352">
        <v>3</v>
      </c>
      <c r="S352">
        <v>1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-2.5086317595642935</v>
      </c>
      <c r="AB352">
        <v>-1.505394204441822</v>
      </c>
      <c r="AC352">
        <v>-1.0344984410119313</v>
      </c>
      <c r="AD352">
        <v>-1.0557719960645469</v>
      </c>
      <c r="AE352">
        <v>-2.3019492332709612</v>
      </c>
      <c r="AF352">
        <v>0.42181207341515159</v>
      </c>
      <c r="AG352">
        <v>9.1627317248056724E-3</v>
      </c>
      <c r="AH352">
        <v>-3.9005054807722372E-2</v>
      </c>
      <c r="AI352">
        <v>1.9699660649324946</v>
      </c>
    </row>
    <row r="353" spans="1:35" x14ac:dyDescent="0.2">
      <c r="A353">
        <v>30</v>
      </c>
      <c r="B353">
        <v>352</v>
      </c>
      <c r="C353" s="25">
        <v>0</v>
      </c>
      <c r="D353" s="25">
        <v>409</v>
      </c>
      <c r="E353" s="25">
        <v>0</v>
      </c>
      <c r="F353">
        <v>-1.1509599492722808</v>
      </c>
      <c r="G353">
        <v>-0.74315163626773173</v>
      </c>
      <c r="H353">
        <v>-0.40780831300454912</v>
      </c>
      <c r="I353" t="s">
        <v>546</v>
      </c>
      <c r="J353" t="s">
        <v>32</v>
      </c>
      <c r="K353" t="s">
        <v>49</v>
      </c>
      <c r="L353" t="s">
        <v>259</v>
      </c>
      <c r="M353" s="26">
        <v>25</v>
      </c>
      <c r="N353" s="27">
        <v>10</v>
      </c>
      <c r="O353">
        <v>13.731666666666664</v>
      </c>
      <c r="P353">
        <v>3.3</v>
      </c>
      <c r="Q353">
        <v>0.7</v>
      </c>
      <c r="R353">
        <v>1.7</v>
      </c>
      <c r="S353">
        <v>0.4</v>
      </c>
      <c r="T353">
        <v>0.4</v>
      </c>
      <c r="U353">
        <v>0.1</v>
      </c>
      <c r="V353">
        <v>0.40625</v>
      </c>
      <c r="W353">
        <v>3.2</v>
      </c>
      <c r="X353">
        <v>0</v>
      </c>
      <c r="Y353">
        <v>0</v>
      </c>
      <c r="Z353">
        <v>0.3</v>
      </c>
      <c r="AA353">
        <v>-1.9726177251437231</v>
      </c>
      <c r="AB353">
        <v>-0.83216749525690525</v>
      </c>
      <c r="AC353">
        <v>-1.4955305994531756</v>
      </c>
      <c r="AD353">
        <v>-1.3309758208733131</v>
      </c>
      <c r="AE353">
        <v>-1.3866962932462048</v>
      </c>
      <c r="AF353">
        <v>-0.99972665612492173</v>
      </c>
      <c r="AG353">
        <v>-0.29851296480881062</v>
      </c>
      <c r="AH353">
        <v>-3.9005054807722372E-2</v>
      </c>
      <c r="AI353">
        <v>1.6668678833051913</v>
      </c>
    </row>
    <row r="354" spans="1:35" x14ac:dyDescent="0.2">
      <c r="A354">
        <v>30</v>
      </c>
      <c r="B354">
        <v>353</v>
      </c>
      <c r="C354" s="25">
        <v>136.30000000000001</v>
      </c>
      <c r="D354" s="25">
        <v>221</v>
      </c>
      <c r="E354" s="25">
        <v>5</v>
      </c>
      <c r="F354">
        <v>-1.151436020154001</v>
      </c>
      <c r="G354">
        <v>-0.74211360481523825</v>
      </c>
      <c r="H354">
        <v>-0.40932241533876279</v>
      </c>
      <c r="I354" t="s">
        <v>402</v>
      </c>
      <c r="J354" t="s">
        <v>32</v>
      </c>
      <c r="K354" t="s">
        <v>53</v>
      </c>
      <c r="L354" t="s">
        <v>259</v>
      </c>
      <c r="M354" s="26">
        <v>27.8</v>
      </c>
      <c r="N354" s="27">
        <v>10</v>
      </c>
      <c r="O354">
        <v>17.21</v>
      </c>
      <c r="P354">
        <v>4.4000000000000004</v>
      </c>
      <c r="Q354">
        <v>0.6</v>
      </c>
      <c r="R354">
        <v>3.7</v>
      </c>
      <c r="S354">
        <v>0.7</v>
      </c>
      <c r="T354">
        <v>0.1</v>
      </c>
      <c r="U354">
        <v>0.2</v>
      </c>
      <c r="V354">
        <v>0.55882352941176472</v>
      </c>
      <c r="W354">
        <v>3.4</v>
      </c>
      <c r="X354">
        <v>0</v>
      </c>
      <c r="Y354">
        <v>0.2</v>
      </c>
      <c r="Z354">
        <v>1</v>
      </c>
      <c r="AA354">
        <v>-1.7939463803368663</v>
      </c>
      <c r="AB354">
        <v>-0.92834273942617906</v>
      </c>
      <c r="AC354">
        <v>-0.78625035569741508</v>
      </c>
      <c r="AD354">
        <v>-1.1933739084689301</v>
      </c>
      <c r="AE354">
        <v>-2.0731359982647724</v>
      </c>
      <c r="AF354">
        <v>-0.84177790839824673</v>
      </c>
      <c r="AG354">
        <v>0.42139090489937792</v>
      </c>
      <c r="AH354">
        <v>-0.44322485048559607</v>
      </c>
      <c r="AI354">
        <v>0.95963879284148357</v>
      </c>
    </row>
    <row r="355" spans="1:35" x14ac:dyDescent="0.2">
      <c r="A355">
        <v>30</v>
      </c>
      <c r="B355">
        <v>354</v>
      </c>
      <c r="C355" s="25">
        <v>0</v>
      </c>
      <c r="D355" s="25">
        <v>333</v>
      </c>
      <c r="E355" s="25">
        <v>0</v>
      </c>
      <c r="F355">
        <v>-1.1524431930179466</v>
      </c>
      <c r="G355">
        <v>-0.73728615822430521</v>
      </c>
      <c r="H355">
        <v>-0.41515703479364141</v>
      </c>
      <c r="I355" t="s">
        <v>481</v>
      </c>
      <c r="J355" t="s">
        <v>32</v>
      </c>
      <c r="K355" t="s">
        <v>33</v>
      </c>
      <c r="L355" t="s">
        <v>259</v>
      </c>
      <c r="M355" s="26">
        <v>35.6</v>
      </c>
      <c r="N355" s="27">
        <v>10</v>
      </c>
      <c r="O355">
        <v>10.146666666666667</v>
      </c>
      <c r="P355">
        <v>2.1</v>
      </c>
      <c r="Q355">
        <v>0.5</v>
      </c>
      <c r="R355">
        <v>1.8</v>
      </c>
      <c r="S355">
        <v>0.8</v>
      </c>
      <c r="T355">
        <v>0.4</v>
      </c>
      <c r="U355">
        <v>0.2</v>
      </c>
      <c r="V355">
        <v>0.32</v>
      </c>
      <c r="W355">
        <v>2.5</v>
      </c>
      <c r="X355">
        <v>0</v>
      </c>
      <c r="Y355">
        <v>0</v>
      </c>
      <c r="Z355">
        <v>0</v>
      </c>
      <c r="AA355">
        <v>-2.1675319194784759</v>
      </c>
      <c r="AB355">
        <v>-1.024517983595453</v>
      </c>
      <c r="AC355">
        <v>-1.4600665872653877</v>
      </c>
      <c r="AD355">
        <v>-1.1475066043341355</v>
      </c>
      <c r="AE355">
        <v>-1.3866962932462048</v>
      </c>
      <c r="AF355">
        <v>-0.84177790839824673</v>
      </c>
      <c r="AG355">
        <v>-0.53843913782561348</v>
      </c>
      <c r="AH355">
        <v>-3.9005054807722372E-2</v>
      </c>
      <c r="AI355">
        <v>1.9699660649324946</v>
      </c>
    </row>
    <row r="356" spans="1:35" x14ac:dyDescent="0.2">
      <c r="A356">
        <v>30</v>
      </c>
      <c r="B356">
        <v>355</v>
      </c>
      <c r="C356" s="25">
        <v>0</v>
      </c>
      <c r="D356" s="25">
        <v>657</v>
      </c>
      <c r="E356" s="25">
        <v>0</v>
      </c>
      <c r="F356">
        <v>-1.1528843573343253</v>
      </c>
      <c r="G356">
        <v>-0.91197321694109434</v>
      </c>
      <c r="H356">
        <v>-0.24091114039323092</v>
      </c>
      <c r="I356" t="s">
        <v>513</v>
      </c>
      <c r="J356" t="s">
        <v>227</v>
      </c>
      <c r="K356" t="s">
        <v>44</v>
      </c>
      <c r="L356" t="s">
        <v>258</v>
      </c>
      <c r="M356" s="26">
        <v>23.6</v>
      </c>
      <c r="N356" s="27">
        <v>4</v>
      </c>
      <c r="O356">
        <v>14.308333333333334</v>
      </c>
      <c r="P356">
        <v>2.75</v>
      </c>
      <c r="Q356">
        <v>0.25</v>
      </c>
      <c r="R356">
        <v>1.75</v>
      </c>
      <c r="S356">
        <v>2</v>
      </c>
      <c r="T356">
        <v>0.25</v>
      </c>
      <c r="U356">
        <v>0</v>
      </c>
      <c r="V356">
        <v>0.26666666666666666</v>
      </c>
      <c r="W356">
        <v>3.75</v>
      </c>
      <c r="X356">
        <v>1</v>
      </c>
      <c r="Y356">
        <v>0.5</v>
      </c>
      <c r="Z356">
        <v>1</v>
      </c>
      <c r="AA356">
        <v>-2.0619533975471516</v>
      </c>
      <c r="AB356">
        <v>-1.2649560940186375</v>
      </c>
      <c r="AC356">
        <v>-1.4777985933592817</v>
      </c>
      <c r="AD356">
        <v>-0.5970989547166029</v>
      </c>
      <c r="AE356">
        <v>-1.7299161457554886</v>
      </c>
      <c r="AF356">
        <v>-1.1576754038515964</v>
      </c>
      <c r="AG356">
        <v>-1.0972072439710554</v>
      </c>
      <c r="AH356">
        <v>0.21920808790848226</v>
      </c>
      <c r="AI356">
        <v>0.95963879284148357</v>
      </c>
    </row>
    <row r="357" spans="1:35" x14ac:dyDescent="0.2">
      <c r="A357">
        <v>30</v>
      </c>
      <c r="B357">
        <v>356</v>
      </c>
      <c r="C357" s="25">
        <v>0</v>
      </c>
      <c r="D357" s="25">
        <v>335</v>
      </c>
      <c r="E357" s="25">
        <v>0</v>
      </c>
      <c r="F357">
        <v>-1.1531819987166987</v>
      </c>
      <c r="G357">
        <v>-0.79865754680831869</v>
      </c>
      <c r="H357">
        <v>-0.35452445190838</v>
      </c>
      <c r="I357" t="s">
        <v>488</v>
      </c>
      <c r="J357" t="s">
        <v>32</v>
      </c>
      <c r="K357" t="s">
        <v>42</v>
      </c>
      <c r="L357" t="s">
        <v>258</v>
      </c>
      <c r="M357" s="26">
        <v>28.4</v>
      </c>
      <c r="N357" s="27">
        <v>10</v>
      </c>
      <c r="O357">
        <v>14.788333333333332</v>
      </c>
      <c r="P357">
        <v>4.3</v>
      </c>
      <c r="Q357">
        <v>1</v>
      </c>
      <c r="R357">
        <v>1.4</v>
      </c>
      <c r="S357">
        <v>0.5</v>
      </c>
      <c r="T357">
        <v>0.2</v>
      </c>
      <c r="U357">
        <v>0.1</v>
      </c>
      <c r="V357">
        <v>0.34042553191489361</v>
      </c>
      <c r="W357">
        <v>4.7</v>
      </c>
      <c r="X357">
        <v>1</v>
      </c>
      <c r="Y357">
        <v>0.1</v>
      </c>
      <c r="Z357">
        <v>0.2</v>
      </c>
      <c r="AA357">
        <v>-1.8101892298647624</v>
      </c>
      <c r="AB357">
        <v>-0.54364176274908371</v>
      </c>
      <c r="AC357">
        <v>-1.6019226360165399</v>
      </c>
      <c r="AD357">
        <v>-1.2851085167385188</v>
      </c>
      <c r="AE357">
        <v>-1.8443227632585832</v>
      </c>
      <c r="AF357">
        <v>-0.99972665612492173</v>
      </c>
      <c r="AG357">
        <v>-0.88354454077227107</v>
      </c>
      <c r="AH357">
        <v>1.2637573735518555E-2</v>
      </c>
      <c r="AI357">
        <v>1.7679006105142925</v>
      </c>
    </row>
    <row r="358" spans="1:35" x14ac:dyDescent="0.2">
      <c r="A358">
        <v>30</v>
      </c>
      <c r="B358">
        <v>357</v>
      </c>
      <c r="C358" s="25">
        <v>0</v>
      </c>
      <c r="D358" s="25">
        <v>653</v>
      </c>
      <c r="E358" s="25">
        <v>0</v>
      </c>
      <c r="F358">
        <v>-1.1582040624956575</v>
      </c>
      <c r="G358">
        <v>-0.83867115081327448</v>
      </c>
      <c r="H358">
        <v>-0.31953291168238307</v>
      </c>
      <c r="I358" t="s">
        <v>569</v>
      </c>
      <c r="J358" t="s">
        <v>32</v>
      </c>
      <c r="K358" t="s">
        <v>44</v>
      </c>
      <c r="L358" t="s">
        <v>259</v>
      </c>
      <c r="M358" s="26">
        <v>24.3</v>
      </c>
      <c r="N358" s="27">
        <v>8</v>
      </c>
      <c r="O358">
        <v>14.483333333333333</v>
      </c>
      <c r="P358">
        <v>4.375</v>
      </c>
      <c r="Q358">
        <v>0.625</v>
      </c>
      <c r="R358">
        <v>3.125</v>
      </c>
      <c r="S358">
        <v>0.25</v>
      </c>
      <c r="T358">
        <v>0.125</v>
      </c>
      <c r="U358">
        <v>0.125</v>
      </c>
      <c r="V358">
        <v>0.34090909090909088</v>
      </c>
      <c r="W358">
        <v>5.5</v>
      </c>
      <c r="X358">
        <v>0</v>
      </c>
      <c r="Y358">
        <v>0</v>
      </c>
      <c r="Z358">
        <v>0.375</v>
      </c>
      <c r="AA358">
        <v>-1.7980070927188403</v>
      </c>
      <c r="AB358">
        <v>-0.90429892838386061</v>
      </c>
      <c r="AC358">
        <v>-0.99016842577719633</v>
      </c>
      <c r="AD358">
        <v>-1.3997767770755047</v>
      </c>
      <c r="AE358">
        <v>-2.015932689513225</v>
      </c>
      <c r="AF358">
        <v>-0.96023946919325298</v>
      </c>
      <c r="AG358">
        <v>-1.0317052577482333</v>
      </c>
      <c r="AH358">
        <v>-3.9005054807722372E-2</v>
      </c>
      <c r="AI358">
        <v>1.5910933378983656</v>
      </c>
    </row>
    <row r="359" spans="1:35" x14ac:dyDescent="0.2">
      <c r="A359">
        <v>30</v>
      </c>
      <c r="B359">
        <v>358</v>
      </c>
      <c r="C359" s="25">
        <v>0</v>
      </c>
      <c r="D359" s="25">
        <v>254</v>
      </c>
      <c r="E359" s="25">
        <v>0</v>
      </c>
      <c r="F359">
        <v>-1.1582842347100368</v>
      </c>
      <c r="G359">
        <v>-0.80354659090851133</v>
      </c>
      <c r="H359">
        <v>-0.3547376438015255</v>
      </c>
      <c r="I359" t="s">
        <v>520</v>
      </c>
      <c r="J359" t="s">
        <v>32</v>
      </c>
      <c r="K359" t="s">
        <v>113</v>
      </c>
      <c r="L359" t="s">
        <v>259</v>
      </c>
      <c r="M359" s="26">
        <v>33.299999999999997</v>
      </c>
      <c r="N359" s="27">
        <v>9</v>
      </c>
      <c r="O359">
        <v>11.090740740740742</v>
      </c>
      <c r="P359">
        <v>2.3333333333333335</v>
      </c>
      <c r="Q359">
        <v>0.33333333333333331</v>
      </c>
      <c r="R359">
        <v>2.8888888888888888</v>
      </c>
      <c r="S359">
        <v>1</v>
      </c>
      <c r="T359">
        <v>0.1111111111111111</v>
      </c>
      <c r="U359">
        <v>0.22222222222222221</v>
      </c>
      <c r="V359">
        <v>0.31818181818181818</v>
      </c>
      <c r="W359">
        <v>2.4444444444444446</v>
      </c>
      <c r="X359">
        <v>1</v>
      </c>
      <c r="Y359">
        <v>0.44444444444444442</v>
      </c>
      <c r="Z359">
        <v>0.55555555555555558</v>
      </c>
      <c r="AA359">
        <v>-2.1296319372467183</v>
      </c>
      <c r="AB359">
        <v>-1.1848100572109093</v>
      </c>
      <c r="AC359">
        <v>-1.0739028989983626</v>
      </c>
      <c r="AD359">
        <v>-1.0557719960645469</v>
      </c>
      <c r="AE359">
        <v>-2.0477123054863067</v>
      </c>
      <c r="AF359">
        <v>-0.80667818668120805</v>
      </c>
      <c r="AG359">
        <v>-0.53260281119938713</v>
      </c>
      <c r="AH359">
        <v>0.19051773871779284</v>
      </c>
      <c r="AI359">
        <v>1.408673135993044</v>
      </c>
    </row>
    <row r="360" spans="1:35" x14ac:dyDescent="0.2">
      <c r="A360">
        <v>30</v>
      </c>
      <c r="B360">
        <v>359</v>
      </c>
      <c r="C360" s="25">
        <v>0</v>
      </c>
      <c r="D360" s="25">
        <v>239</v>
      </c>
      <c r="E360" s="25">
        <v>0</v>
      </c>
      <c r="F360">
        <v>-1.1624497248695373</v>
      </c>
      <c r="G360">
        <v>-0.73670341355202651</v>
      </c>
      <c r="H360">
        <v>-0.42574631131751084</v>
      </c>
      <c r="I360" t="s">
        <v>559</v>
      </c>
      <c r="J360" t="s">
        <v>32</v>
      </c>
      <c r="K360" t="s">
        <v>88</v>
      </c>
      <c r="L360" t="s">
        <v>258</v>
      </c>
      <c r="M360" s="26">
        <v>26</v>
      </c>
      <c r="N360" s="27">
        <v>5</v>
      </c>
      <c r="O360">
        <v>6.4933333333333341</v>
      </c>
      <c r="P360">
        <v>4.5999999999999996</v>
      </c>
      <c r="Q360">
        <v>1</v>
      </c>
      <c r="R360">
        <v>1.8</v>
      </c>
      <c r="S360">
        <v>0.4</v>
      </c>
      <c r="T360">
        <v>0.2</v>
      </c>
      <c r="U360">
        <v>0</v>
      </c>
      <c r="V360">
        <v>0.42857142857142855</v>
      </c>
      <c r="W360">
        <v>4.2</v>
      </c>
      <c r="X360">
        <v>0</v>
      </c>
      <c r="Y360">
        <v>0</v>
      </c>
      <c r="Z360">
        <v>0.2</v>
      </c>
      <c r="AA360">
        <v>-1.761460681281074</v>
      </c>
      <c r="AB360">
        <v>-0.54364176274908371</v>
      </c>
      <c r="AC360">
        <v>-1.4600665872653877</v>
      </c>
      <c r="AD360">
        <v>-1.3309758208733131</v>
      </c>
      <c r="AE360">
        <v>-1.8443227632585832</v>
      </c>
      <c r="AF360">
        <v>-1.1576754038515964</v>
      </c>
      <c r="AG360">
        <v>-0.26108325839576957</v>
      </c>
      <c r="AH360">
        <v>-3.9005054807722372E-2</v>
      </c>
      <c r="AI360">
        <v>1.7679006105142925</v>
      </c>
    </row>
    <row r="361" spans="1:35" x14ac:dyDescent="0.2">
      <c r="A361">
        <v>30</v>
      </c>
      <c r="B361">
        <v>360</v>
      </c>
      <c r="C361" s="25">
        <v>137.69999999999999</v>
      </c>
      <c r="D361" s="25">
        <v>181</v>
      </c>
      <c r="E361" s="25">
        <v>2</v>
      </c>
      <c r="F361">
        <v>-1.1626495734797226</v>
      </c>
      <c r="G361">
        <v>-0.77312813955527804</v>
      </c>
      <c r="H361">
        <v>-0.3895214339244446</v>
      </c>
      <c r="I361" t="s">
        <v>458</v>
      </c>
      <c r="J361" t="s">
        <v>32</v>
      </c>
      <c r="K361" t="s">
        <v>53</v>
      </c>
      <c r="L361" t="s">
        <v>259</v>
      </c>
      <c r="M361" s="26">
        <v>32.799999999999997</v>
      </c>
      <c r="N361" s="27">
        <v>6</v>
      </c>
      <c r="O361">
        <v>11.291666666666666</v>
      </c>
      <c r="P361">
        <v>3.3333333333333335</v>
      </c>
      <c r="Q361">
        <v>0.33333333333333331</v>
      </c>
      <c r="R361">
        <v>1.8333333333333333</v>
      </c>
      <c r="S361">
        <v>0.66666666666666663</v>
      </c>
      <c r="T361">
        <v>0.5</v>
      </c>
      <c r="U361">
        <v>0.33333333333333331</v>
      </c>
      <c r="V361">
        <v>0.44444444444444442</v>
      </c>
      <c r="W361">
        <v>3</v>
      </c>
      <c r="X361">
        <v>0.5</v>
      </c>
      <c r="Y361">
        <v>0.66666666666666663</v>
      </c>
      <c r="Z361">
        <v>0.66666666666666663</v>
      </c>
      <c r="AA361">
        <v>-1.9672034419677575</v>
      </c>
      <c r="AB361">
        <v>-1.1848100572109093</v>
      </c>
      <c r="AC361">
        <v>-1.4482452498694582</v>
      </c>
      <c r="AD361">
        <v>-1.2086630098471949</v>
      </c>
      <c r="AE361">
        <v>-1.1578830582400157</v>
      </c>
      <c r="AF361">
        <v>-0.63117957809601377</v>
      </c>
      <c r="AG361">
        <v>-0.11602079184459758</v>
      </c>
      <c r="AH361">
        <v>-0.54056261912670867</v>
      </c>
      <c r="AI361">
        <v>1.2964145502051538</v>
      </c>
    </row>
    <row r="362" spans="1:35" x14ac:dyDescent="0.2">
      <c r="A362">
        <v>31</v>
      </c>
      <c r="B362">
        <v>361</v>
      </c>
      <c r="C362" s="25">
        <v>0</v>
      </c>
      <c r="D362" s="25">
        <v>588</v>
      </c>
      <c r="E362" s="25">
        <v>0</v>
      </c>
      <c r="F362">
        <v>-1.1650100266826819</v>
      </c>
      <c r="G362">
        <v>-0.78046452431595759</v>
      </c>
      <c r="H362">
        <v>-0.38454550236672436</v>
      </c>
      <c r="I362" t="s">
        <v>466</v>
      </c>
      <c r="J362" t="s">
        <v>32</v>
      </c>
      <c r="K362" t="s">
        <v>53</v>
      </c>
      <c r="L362" t="s">
        <v>259</v>
      </c>
      <c r="M362" s="26">
        <v>23.2</v>
      </c>
      <c r="N362" s="27">
        <v>10</v>
      </c>
      <c r="O362">
        <v>10.773333333333333</v>
      </c>
      <c r="P362">
        <v>4.2</v>
      </c>
      <c r="Q362">
        <v>0</v>
      </c>
      <c r="R362">
        <v>4.8</v>
      </c>
      <c r="S362">
        <v>0.8</v>
      </c>
      <c r="T362">
        <v>0.1</v>
      </c>
      <c r="U362">
        <v>0.5</v>
      </c>
      <c r="V362">
        <v>0.65384615384615385</v>
      </c>
      <c r="W362">
        <v>2.6</v>
      </c>
      <c r="X362">
        <v>0.5714285714285714</v>
      </c>
      <c r="Y362">
        <v>1.4</v>
      </c>
      <c r="Z362">
        <v>1.5</v>
      </c>
      <c r="AA362">
        <v>-1.8264320793926583</v>
      </c>
      <c r="AB362">
        <v>-1.505394204441822</v>
      </c>
      <c r="AC362">
        <v>-0.39614622163174695</v>
      </c>
      <c r="AD362">
        <v>-1.1475066043341355</v>
      </c>
      <c r="AE362">
        <v>-2.0731359982647724</v>
      </c>
      <c r="AF362">
        <v>-0.36793166521822246</v>
      </c>
      <c r="AG362">
        <v>0.67641431113917705</v>
      </c>
      <c r="AH362">
        <v>-0.8385234134954157</v>
      </c>
      <c r="AI362">
        <v>0.45447515679597794</v>
      </c>
    </row>
    <row r="363" spans="1:35" x14ac:dyDescent="0.2">
      <c r="A363">
        <v>31</v>
      </c>
      <c r="B363">
        <v>362</v>
      </c>
      <c r="C363" s="25">
        <v>0</v>
      </c>
      <c r="D363" s="25">
        <v>718</v>
      </c>
      <c r="E363" s="25">
        <v>0</v>
      </c>
      <c r="F363">
        <v>-1.1668248729504285</v>
      </c>
      <c r="G363">
        <v>-0.69133321201483833</v>
      </c>
      <c r="H363">
        <v>-0.47549166093559014</v>
      </c>
      <c r="I363" t="s">
        <v>503</v>
      </c>
      <c r="J363" t="s">
        <v>1703</v>
      </c>
      <c r="K363" t="s">
        <v>62</v>
      </c>
      <c r="L363" t="s">
        <v>258</v>
      </c>
      <c r="M363" s="26">
        <v>25.3</v>
      </c>
      <c r="N363" s="27">
        <v>10</v>
      </c>
      <c r="O363">
        <v>11.451666666666664</v>
      </c>
      <c r="P363">
        <v>5.0999999999999996</v>
      </c>
      <c r="Q363">
        <v>1.2</v>
      </c>
      <c r="R363">
        <v>1</v>
      </c>
      <c r="S363">
        <v>0.4</v>
      </c>
      <c r="T363">
        <v>0.3</v>
      </c>
      <c r="U363">
        <v>0</v>
      </c>
      <c r="V363">
        <v>0.52941176470588236</v>
      </c>
      <c r="W363">
        <v>3.4</v>
      </c>
      <c r="X363">
        <v>0.6</v>
      </c>
      <c r="Y363">
        <v>0.5</v>
      </c>
      <c r="Z363">
        <v>0.3</v>
      </c>
      <c r="AA363">
        <v>-1.6802464336415937</v>
      </c>
      <c r="AB363">
        <v>-0.35129127441053609</v>
      </c>
      <c r="AC363">
        <v>-1.7437786847676917</v>
      </c>
      <c r="AD363">
        <v>-1.3309758208733131</v>
      </c>
      <c r="AE363">
        <v>-1.6155095282523939</v>
      </c>
      <c r="AF363">
        <v>-1.1576754038515964</v>
      </c>
      <c r="AG363">
        <v>0.27890731921426182</v>
      </c>
      <c r="AH363">
        <v>-0.28829696485587331</v>
      </c>
      <c r="AI363">
        <v>1.6668678833051913</v>
      </c>
    </row>
    <row r="364" spans="1:35" x14ac:dyDescent="0.2">
      <c r="A364">
        <v>31</v>
      </c>
      <c r="B364">
        <v>363</v>
      </c>
      <c r="C364" s="25">
        <v>0</v>
      </c>
      <c r="D364" s="25">
        <v>327</v>
      </c>
      <c r="E364" s="25">
        <v>0</v>
      </c>
      <c r="F364">
        <v>-1.1668612006772674</v>
      </c>
      <c r="G364">
        <v>-0.68674188812084713</v>
      </c>
      <c r="H364">
        <v>-0.48011931255642026</v>
      </c>
      <c r="I364" t="s">
        <v>514</v>
      </c>
      <c r="J364" t="s">
        <v>32</v>
      </c>
      <c r="K364" t="s">
        <v>47</v>
      </c>
      <c r="L364" t="s">
        <v>258</v>
      </c>
      <c r="M364" s="26">
        <v>26.9</v>
      </c>
      <c r="N364" s="27">
        <v>10</v>
      </c>
      <c r="O364">
        <v>10.546666666666667</v>
      </c>
      <c r="P364">
        <v>2.8</v>
      </c>
      <c r="Q364">
        <v>0.3</v>
      </c>
      <c r="R364">
        <v>1.9</v>
      </c>
      <c r="S364">
        <v>0.4</v>
      </c>
      <c r="T364">
        <v>0.4</v>
      </c>
      <c r="U364">
        <v>0.5</v>
      </c>
      <c r="V364">
        <v>0.66666666666666663</v>
      </c>
      <c r="W364">
        <v>1.5</v>
      </c>
      <c r="X364">
        <v>0.625</v>
      </c>
      <c r="Y364">
        <v>0.8</v>
      </c>
      <c r="Z364">
        <v>0.4</v>
      </c>
      <c r="AA364">
        <v>-2.0538319727832035</v>
      </c>
      <c r="AB364">
        <v>-1.2168684719340006</v>
      </c>
      <c r="AC364">
        <v>-1.4246025750775997</v>
      </c>
      <c r="AD364">
        <v>-1.3309758208733131</v>
      </c>
      <c r="AE364">
        <v>-1.3866962932462048</v>
      </c>
      <c r="AF364">
        <v>-0.36793166521822246</v>
      </c>
      <c r="AG364">
        <v>0.42151625555715755</v>
      </c>
      <c r="AH364">
        <v>-0.38712160560832826</v>
      </c>
      <c r="AI364">
        <v>1.5658351560960901</v>
      </c>
    </row>
    <row r="365" spans="1:35" x14ac:dyDescent="0.2">
      <c r="A365">
        <v>31</v>
      </c>
      <c r="B365">
        <v>364</v>
      </c>
      <c r="C365" s="25">
        <v>0</v>
      </c>
      <c r="D365" s="25">
        <v>366</v>
      </c>
      <c r="E365" s="25">
        <v>0</v>
      </c>
      <c r="F365">
        <v>-1.1680042231787027</v>
      </c>
      <c r="G365">
        <v>-0.67689973195967823</v>
      </c>
      <c r="H365">
        <v>-0.49110449121902444</v>
      </c>
      <c r="I365" t="s">
        <v>570</v>
      </c>
      <c r="J365" t="s">
        <v>32</v>
      </c>
      <c r="K365" t="s">
        <v>33</v>
      </c>
      <c r="L365" t="s">
        <v>259</v>
      </c>
      <c r="M365" s="26">
        <v>25</v>
      </c>
      <c r="N365" s="27">
        <v>5</v>
      </c>
      <c r="O365">
        <v>7.8366666666666678</v>
      </c>
      <c r="P365">
        <v>3.6</v>
      </c>
      <c r="Q365">
        <v>0.8</v>
      </c>
      <c r="R365">
        <v>1.8</v>
      </c>
      <c r="S365">
        <v>0.4</v>
      </c>
      <c r="T365">
        <v>0.2</v>
      </c>
      <c r="U365">
        <v>0.2</v>
      </c>
      <c r="V365">
        <v>0.5</v>
      </c>
      <c r="W365">
        <v>2.8</v>
      </c>
      <c r="X365">
        <v>0</v>
      </c>
      <c r="Y365">
        <v>0</v>
      </c>
      <c r="Z365">
        <v>0</v>
      </c>
      <c r="AA365">
        <v>-1.923889176560035</v>
      </c>
      <c r="AB365">
        <v>-0.73599225108763133</v>
      </c>
      <c r="AC365">
        <v>-1.4600665872653877</v>
      </c>
      <c r="AD365">
        <v>-1.3309758208733131</v>
      </c>
      <c r="AE365">
        <v>-1.8443227632585832</v>
      </c>
      <c r="AF365">
        <v>-0.84177790839824673</v>
      </c>
      <c r="AG365">
        <v>0.11396590968132102</v>
      </c>
      <c r="AH365">
        <v>-3.9005054807722372E-2</v>
      </c>
      <c r="AI365">
        <v>1.9699660649324946</v>
      </c>
    </row>
    <row r="366" spans="1:35" x14ac:dyDescent="0.2">
      <c r="A366">
        <v>31</v>
      </c>
      <c r="B366">
        <v>365</v>
      </c>
      <c r="C366" s="25">
        <v>0</v>
      </c>
      <c r="D366" s="25">
        <v>249</v>
      </c>
      <c r="E366" s="25">
        <v>1</v>
      </c>
      <c r="F366">
        <v>-1.1689521651008981</v>
      </c>
      <c r="G366">
        <v>-0.83059229371347632</v>
      </c>
      <c r="H366">
        <v>-0.33835987138742174</v>
      </c>
      <c r="I366" t="s">
        <v>522</v>
      </c>
      <c r="J366" t="s">
        <v>32</v>
      </c>
      <c r="K366" t="s">
        <v>71</v>
      </c>
      <c r="L366" t="s">
        <v>45</v>
      </c>
      <c r="M366" s="26">
        <v>31.7</v>
      </c>
      <c r="N366" s="27">
        <v>10</v>
      </c>
      <c r="O366">
        <v>11.931666666666667</v>
      </c>
      <c r="P366">
        <v>4.5</v>
      </c>
      <c r="Q366">
        <v>0.4</v>
      </c>
      <c r="R366">
        <v>2.6</v>
      </c>
      <c r="S366">
        <v>0.2</v>
      </c>
      <c r="T366">
        <v>0.1</v>
      </c>
      <c r="U366">
        <v>0.4</v>
      </c>
      <c r="V366">
        <v>0.54285714285714282</v>
      </c>
      <c r="W366">
        <v>3.5</v>
      </c>
      <c r="X366">
        <v>0.75</v>
      </c>
      <c r="Y366">
        <v>0.4</v>
      </c>
      <c r="Z366">
        <v>1.6</v>
      </c>
      <c r="AA366">
        <v>-1.7777035308089701</v>
      </c>
      <c r="AB366">
        <v>-1.1206932277647266</v>
      </c>
      <c r="AC366">
        <v>-1.1763544897630833</v>
      </c>
      <c r="AD366">
        <v>-1.4227104291429018</v>
      </c>
      <c r="AE366">
        <v>-2.0731359982647724</v>
      </c>
      <c r="AF366">
        <v>-0.52588041294489718</v>
      </c>
      <c r="AG366">
        <v>0.35389208269812372</v>
      </c>
      <c r="AH366">
        <v>-8.6187067016936542E-2</v>
      </c>
      <c r="AI366">
        <v>0.35344242958687677</v>
      </c>
    </row>
    <row r="367" spans="1:35" x14ac:dyDescent="0.2">
      <c r="A367">
        <v>31</v>
      </c>
      <c r="B367">
        <v>366</v>
      </c>
      <c r="C367" s="25">
        <v>0</v>
      </c>
      <c r="D367" s="25">
        <v>229</v>
      </c>
      <c r="E367" s="25">
        <v>1</v>
      </c>
      <c r="F367">
        <v>-1.1809229105616719</v>
      </c>
      <c r="G367">
        <v>-0.97140005183682709</v>
      </c>
      <c r="H367">
        <v>-0.20952285872484477</v>
      </c>
      <c r="I367" t="s">
        <v>505</v>
      </c>
      <c r="J367" t="s">
        <v>32</v>
      </c>
      <c r="K367" t="s">
        <v>96</v>
      </c>
      <c r="L367" t="s">
        <v>259</v>
      </c>
      <c r="M367" s="26">
        <v>26</v>
      </c>
      <c r="N367" s="27">
        <v>2</v>
      </c>
      <c r="O367">
        <v>9.2166666666666668</v>
      </c>
      <c r="P367">
        <v>3.5</v>
      </c>
      <c r="Q367">
        <v>0.5</v>
      </c>
      <c r="R367">
        <v>3</v>
      </c>
      <c r="S367">
        <v>0.5</v>
      </c>
      <c r="T367">
        <v>0</v>
      </c>
      <c r="U367">
        <v>0</v>
      </c>
      <c r="V367">
        <v>0.2</v>
      </c>
      <c r="W367">
        <v>5</v>
      </c>
      <c r="X367">
        <v>1</v>
      </c>
      <c r="Y367">
        <v>1</v>
      </c>
      <c r="Z367">
        <v>0.5</v>
      </c>
      <c r="AA367">
        <v>-1.9401320260879309</v>
      </c>
      <c r="AB367">
        <v>-1.024517983595453</v>
      </c>
      <c r="AC367">
        <v>-1.0344984410119313</v>
      </c>
      <c r="AD367">
        <v>-1.2851085167385188</v>
      </c>
      <c r="AE367">
        <v>-2.3019492332709612</v>
      </c>
      <c r="AF367">
        <v>-1.1576754038515964</v>
      </c>
      <c r="AG367">
        <v>-1.9409425214867291</v>
      </c>
      <c r="AH367">
        <v>0.47742123062468689</v>
      </c>
      <c r="AI367">
        <v>1.4648024288869892</v>
      </c>
    </row>
    <row r="368" spans="1:35" x14ac:dyDescent="0.2">
      <c r="A368">
        <v>31</v>
      </c>
      <c r="B368">
        <v>367</v>
      </c>
      <c r="C368" s="25">
        <v>138.19999999999999</v>
      </c>
      <c r="D368" s="25">
        <v>285</v>
      </c>
      <c r="E368" s="25">
        <v>1</v>
      </c>
      <c r="F368">
        <v>-1.1823587102777786</v>
      </c>
      <c r="G368">
        <v>-0.81271237416479081</v>
      </c>
      <c r="H368">
        <v>-0.36964633611298781</v>
      </c>
      <c r="I368" t="s">
        <v>516</v>
      </c>
      <c r="J368" t="s">
        <v>1705</v>
      </c>
      <c r="K368" t="s">
        <v>81</v>
      </c>
      <c r="L368" t="s">
        <v>45</v>
      </c>
      <c r="M368" s="26">
        <v>30.5</v>
      </c>
      <c r="N368" s="27">
        <v>6</v>
      </c>
      <c r="O368">
        <v>12.116666666666667</v>
      </c>
      <c r="P368">
        <v>1.6666666666666667</v>
      </c>
      <c r="Q368">
        <v>0</v>
      </c>
      <c r="R368">
        <v>5.166666666666667</v>
      </c>
      <c r="S368">
        <v>0.16666666666666666</v>
      </c>
      <c r="T368">
        <v>0.16666666666666666</v>
      </c>
      <c r="U368">
        <v>0.5</v>
      </c>
      <c r="V368">
        <v>0.4</v>
      </c>
      <c r="W368">
        <v>1.6666666666666667</v>
      </c>
      <c r="X368">
        <v>0.5</v>
      </c>
      <c r="Y368">
        <v>0.66666666666666663</v>
      </c>
      <c r="Z368">
        <v>0.83333333333333337</v>
      </c>
      <c r="AA368">
        <v>-2.2379176007660257</v>
      </c>
      <c r="AB368">
        <v>-1.505394204441822</v>
      </c>
      <c r="AC368">
        <v>-0.26611151027652408</v>
      </c>
      <c r="AD368">
        <v>-1.4379995305211668</v>
      </c>
      <c r="AE368">
        <v>-1.9205938415939796</v>
      </c>
      <c r="AF368">
        <v>-0.36793166521822246</v>
      </c>
      <c r="AG368">
        <v>-0.16592706706198584</v>
      </c>
      <c r="AH368">
        <v>-0.54056261912670867</v>
      </c>
      <c r="AI368">
        <v>1.1280266715233187</v>
      </c>
    </row>
    <row r="369" spans="1:35" x14ac:dyDescent="0.2">
      <c r="A369">
        <v>31</v>
      </c>
      <c r="B369">
        <v>368</v>
      </c>
      <c r="C369" s="25">
        <v>0</v>
      </c>
      <c r="D369" s="25">
        <v>410</v>
      </c>
      <c r="E369" s="25">
        <v>0</v>
      </c>
      <c r="F369">
        <v>-1.1881633645130081</v>
      </c>
      <c r="G369">
        <v>-0.72397079557004751</v>
      </c>
      <c r="H369">
        <v>-0.46419256894296057</v>
      </c>
      <c r="I369" t="s">
        <v>565</v>
      </c>
      <c r="J369" t="s">
        <v>32</v>
      </c>
      <c r="K369" t="s">
        <v>39</v>
      </c>
      <c r="L369" t="s">
        <v>258</v>
      </c>
      <c r="M369" s="26">
        <v>29.3</v>
      </c>
      <c r="N369" s="27">
        <v>4</v>
      </c>
      <c r="O369">
        <v>6.2333333333333343</v>
      </c>
      <c r="P369">
        <v>3</v>
      </c>
      <c r="Q369">
        <v>1</v>
      </c>
      <c r="R369">
        <v>1.25</v>
      </c>
      <c r="S369">
        <v>0.75</v>
      </c>
      <c r="T369">
        <v>0.25</v>
      </c>
      <c r="U369">
        <v>0</v>
      </c>
      <c r="V369">
        <v>0.5</v>
      </c>
      <c r="W369">
        <v>2</v>
      </c>
      <c r="X369">
        <v>0</v>
      </c>
      <c r="Y369">
        <v>0</v>
      </c>
      <c r="Z369">
        <v>0.25</v>
      </c>
      <c r="AA369">
        <v>-2.0213462737274113</v>
      </c>
      <c r="AB369">
        <v>-0.54364176274908371</v>
      </c>
      <c r="AC369">
        <v>-1.6551186542982217</v>
      </c>
      <c r="AD369">
        <v>-1.1704402564015328</v>
      </c>
      <c r="AE369">
        <v>-1.7299161457554886</v>
      </c>
      <c r="AF369">
        <v>-1.1576754038515964</v>
      </c>
      <c r="AG369">
        <v>8.4022144550888078E-2</v>
      </c>
      <c r="AH369">
        <v>-3.9005054807722372E-2</v>
      </c>
      <c r="AI369">
        <v>1.7173842469097418</v>
      </c>
    </row>
    <row r="370" spans="1:35" x14ac:dyDescent="0.2">
      <c r="A370">
        <v>31</v>
      </c>
      <c r="B370">
        <v>369</v>
      </c>
      <c r="C370" s="25">
        <v>0</v>
      </c>
      <c r="D370" s="25">
        <v>222</v>
      </c>
      <c r="E370" s="25">
        <v>1</v>
      </c>
      <c r="F370">
        <v>-1.2011617724610697</v>
      </c>
      <c r="G370">
        <v>-0.81359004379995359</v>
      </c>
      <c r="H370">
        <v>-0.38757172866111611</v>
      </c>
      <c r="I370" t="s">
        <v>523</v>
      </c>
      <c r="J370" t="s">
        <v>32</v>
      </c>
      <c r="K370" t="s">
        <v>119</v>
      </c>
      <c r="L370" t="s">
        <v>259</v>
      </c>
      <c r="M370" s="26">
        <v>21.6</v>
      </c>
      <c r="N370" s="27">
        <v>7</v>
      </c>
      <c r="O370">
        <v>7.3809523809523805</v>
      </c>
      <c r="P370">
        <v>3.4285714285714284</v>
      </c>
      <c r="Q370">
        <v>0</v>
      </c>
      <c r="R370">
        <v>1</v>
      </c>
      <c r="S370">
        <v>0.7142857142857143</v>
      </c>
      <c r="T370">
        <v>0.2857142857142857</v>
      </c>
      <c r="U370">
        <v>0.42857142857142855</v>
      </c>
      <c r="V370">
        <v>0.44</v>
      </c>
      <c r="W370">
        <v>3.5714285714285716</v>
      </c>
      <c r="X370">
        <v>1</v>
      </c>
      <c r="Y370">
        <v>0.2857142857142857</v>
      </c>
      <c r="Z370">
        <v>0.7142857142857143</v>
      </c>
      <c r="AA370">
        <v>-1.9517340614649994</v>
      </c>
      <c r="AB370">
        <v>-1.505394204441822</v>
      </c>
      <c r="AC370">
        <v>-1.7437786847676917</v>
      </c>
      <c r="AD370">
        <v>-1.1868214364496736</v>
      </c>
      <c r="AE370">
        <v>-1.6481971332532781</v>
      </c>
      <c r="AF370">
        <v>-0.4807521993087045</v>
      </c>
      <c r="AG370">
        <v>-0.16248171469672471</v>
      </c>
      <c r="AH370">
        <v>0.10854531245868027</v>
      </c>
      <c r="AI370">
        <v>1.2483037277246296</v>
      </c>
    </row>
    <row r="371" spans="1:35" x14ac:dyDescent="0.2">
      <c r="A371">
        <v>31</v>
      </c>
      <c r="B371">
        <v>370</v>
      </c>
      <c r="C371" s="25">
        <v>0</v>
      </c>
      <c r="D371" s="25">
        <v>338</v>
      </c>
      <c r="E371" s="25">
        <v>0</v>
      </c>
      <c r="F371">
        <v>-1.218229414976377</v>
      </c>
      <c r="G371">
        <v>-0.66597392770196118</v>
      </c>
      <c r="H371">
        <v>-0.55225548727441587</v>
      </c>
      <c r="I371" t="s">
        <v>579</v>
      </c>
      <c r="J371" t="s">
        <v>32</v>
      </c>
      <c r="K371" t="s">
        <v>39</v>
      </c>
      <c r="L371" t="s">
        <v>258</v>
      </c>
      <c r="M371" s="26">
        <v>34.200000000000003</v>
      </c>
      <c r="N371" s="27">
        <v>5</v>
      </c>
      <c r="O371">
        <v>9.3766666666666687</v>
      </c>
      <c r="P371">
        <v>4.8</v>
      </c>
      <c r="Q371">
        <v>0.8</v>
      </c>
      <c r="R371">
        <v>0.4</v>
      </c>
      <c r="S371">
        <v>0.6</v>
      </c>
      <c r="T371">
        <v>0</v>
      </c>
      <c r="U371">
        <v>0.4</v>
      </c>
      <c r="V371">
        <v>0.58823529411764708</v>
      </c>
      <c r="W371">
        <v>3.4</v>
      </c>
      <c r="X371">
        <v>0</v>
      </c>
      <c r="Y371">
        <v>0</v>
      </c>
      <c r="Z371">
        <v>0</v>
      </c>
      <c r="AA371">
        <v>-1.728974982225282</v>
      </c>
      <c r="AB371">
        <v>-0.73599225108763133</v>
      </c>
      <c r="AC371">
        <v>-1.9565627578944198</v>
      </c>
      <c r="AD371">
        <v>-1.2392412126037242</v>
      </c>
      <c r="AE371">
        <v>-2.3019492332709612</v>
      </c>
      <c r="AF371">
        <v>-0.52588041294489718</v>
      </c>
      <c r="AG371">
        <v>0.56387449058449401</v>
      </c>
      <c r="AH371">
        <v>-3.9005054807722372E-2</v>
      </c>
      <c r="AI371">
        <v>1.9699660649324946</v>
      </c>
    </row>
    <row r="372" spans="1:35" x14ac:dyDescent="0.2">
      <c r="A372">
        <v>31</v>
      </c>
      <c r="B372">
        <v>371</v>
      </c>
      <c r="C372" s="25">
        <v>0</v>
      </c>
      <c r="D372" s="25">
        <v>546</v>
      </c>
      <c r="E372" s="25">
        <v>0</v>
      </c>
      <c r="F372">
        <v>-1.2365075833607868</v>
      </c>
      <c r="G372">
        <v>-0.80968868500323632</v>
      </c>
      <c r="H372">
        <v>-0.42681889835755049</v>
      </c>
      <c r="I372" t="s">
        <v>484</v>
      </c>
      <c r="J372" t="s">
        <v>32</v>
      </c>
      <c r="K372" t="s">
        <v>33</v>
      </c>
      <c r="L372" t="s">
        <v>258</v>
      </c>
      <c r="M372" s="26">
        <v>22.3</v>
      </c>
      <c r="N372" s="27">
        <v>10</v>
      </c>
      <c r="O372">
        <v>7.5883333333333338</v>
      </c>
      <c r="P372">
        <v>3.7</v>
      </c>
      <c r="Q372">
        <v>1</v>
      </c>
      <c r="R372">
        <v>0.6</v>
      </c>
      <c r="S372">
        <v>0.5</v>
      </c>
      <c r="T372">
        <v>0.2</v>
      </c>
      <c r="U372">
        <v>0.1</v>
      </c>
      <c r="V372">
        <v>0.40625</v>
      </c>
      <c r="W372">
        <v>3.2</v>
      </c>
      <c r="X372">
        <v>0.5</v>
      </c>
      <c r="Y372">
        <v>0.2</v>
      </c>
      <c r="Z372">
        <v>0.3</v>
      </c>
      <c r="AA372">
        <v>-1.9076463270321387</v>
      </c>
      <c r="AB372">
        <v>-0.54364176274908371</v>
      </c>
      <c r="AC372">
        <v>-1.8856347335188439</v>
      </c>
      <c r="AD372">
        <v>-1.2851085167385188</v>
      </c>
      <c r="AE372">
        <v>-1.8443227632585832</v>
      </c>
      <c r="AF372">
        <v>-0.99972665612492173</v>
      </c>
      <c r="AG372">
        <v>-0.29851296480881062</v>
      </c>
      <c r="AH372">
        <v>-0.1894723241034183</v>
      </c>
      <c r="AI372">
        <v>1.6668678833051913</v>
      </c>
    </row>
    <row r="373" spans="1:35" x14ac:dyDescent="0.2">
      <c r="A373">
        <v>31</v>
      </c>
      <c r="B373">
        <v>372</v>
      </c>
      <c r="C373" s="25">
        <v>0</v>
      </c>
      <c r="D373" s="25">
        <v>302</v>
      </c>
      <c r="E373" s="25">
        <v>0</v>
      </c>
      <c r="F373">
        <v>-1.2403485460649326</v>
      </c>
      <c r="G373">
        <v>-0.80850331632081396</v>
      </c>
      <c r="H373">
        <v>-0.43184522974411865</v>
      </c>
      <c r="I373" t="s">
        <v>476</v>
      </c>
      <c r="J373" t="s">
        <v>32</v>
      </c>
      <c r="K373" t="s">
        <v>86</v>
      </c>
      <c r="L373" t="s">
        <v>259</v>
      </c>
      <c r="M373" s="26">
        <v>28.9</v>
      </c>
      <c r="N373" s="27">
        <v>10</v>
      </c>
      <c r="O373">
        <v>12.973333333333333</v>
      </c>
      <c r="P373">
        <v>2.4</v>
      </c>
      <c r="Q373">
        <v>0.2</v>
      </c>
      <c r="R373">
        <v>1.6</v>
      </c>
      <c r="S373">
        <v>1.2</v>
      </c>
      <c r="T373">
        <v>0.4</v>
      </c>
      <c r="U373">
        <v>0.4</v>
      </c>
      <c r="V373">
        <v>0.39130434782608697</v>
      </c>
      <c r="W373">
        <v>2.2999999999999998</v>
      </c>
      <c r="X373">
        <v>0.44444444444444442</v>
      </c>
      <c r="Y373">
        <v>0.9</v>
      </c>
      <c r="Z373">
        <v>0.3</v>
      </c>
      <c r="AA373">
        <v>-2.1188033708947875</v>
      </c>
      <c r="AB373">
        <v>-1.3130437161032744</v>
      </c>
      <c r="AC373">
        <v>-1.5309946116409634</v>
      </c>
      <c r="AD373">
        <v>-0.96403738779495807</v>
      </c>
      <c r="AE373">
        <v>-1.3866962932462048</v>
      </c>
      <c r="AF373">
        <v>-0.52588041294489718</v>
      </c>
      <c r="AG373">
        <v>-0.2609579077379896</v>
      </c>
      <c r="AH373">
        <v>-0.84298402982944276</v>
      </c>
      <c r="AI373">
        <v>1.6668678833051913</v>
      </c>
    </row>
    <row r="374" spans="1:35" x14ac:dyDescent="0.2">
      <c r="A374">
        <v>32</v>
      </c>
      <c r="B374">
        <v>373</v>
      </c>
      <c r="C374" s="25">
        <v>0</v>
      </c>
      <c r="D374" s="25">
        <v>348</v>
      </c>
      <c r="E374" s="25">
        <v>1</v>
      </c>
      <c r="F374">
        <v>-1.2561023427512235</v>
      </c>
      <c r="G374">
        <v>-0.80236762792389804</v>
      </c>
      <c r="H374">
        <v>-0.45373471482732541</v>
      </c>
      <c r="I374" t="s">
        <v>512</v>
      </c>
      <c r="J374" t="s">
        <v>32</v>
      </c>
      <c r="K374" t="s">
        <v>33</v>
      </c>
      <c r="L374" t="s">
        <v>45</v>
      </c>
      <c r="M374" s="26">
        <v>37.200000000000003</v>
      </c>
      <c r="N374" s="27">
        <v>10</v>
      </c>
      <c r="O374">
        <v>10.473333333333333</v>
      </c>
      <c r="P374">
        <v>1.3</v>
      </c>
      <c r="Q374">
        <v>0</v>
      </c>
      <c r="R374">
        <v>3</v>
      </c>
      <c r="S374">
        <v>0.5</v>
      </c>
      <c r="T374">
        <v>0.1</v>
      </c>
      <c r="U374">
        <v>0.6</v>
      </c>
      <c r="V374">
        <v>0.5714285714285714</v>
      </c>
      <c r="W374">
        <v>0.7</v>
      </c>
      <c r="X374">
        <v>0.625</v>
      </c>
      <c r="Y374">
        <v>0.8</v>
      </c>
      <c r="Z374">
        <v>0.5</v>
      </c>
      <c r="AA374">
        <v>-2.2974747157016444</v>
      </c>
      <c r="AB374">
        <v>-1.505394204441822</v>
      </c>
      <c r="AC374">
        <v>-1.0344984410119313</v>
      </c>
      <c r="AD374">
        <v>-1.2851085167385188</v>
      </c>
      <c r="AE374">
        <v>-2.0731359982647724</v>
      </c>
      <c r="AF374">
        <v>-0.20998291749154768</v>
      </c>
      <c r="AG374">
        <v>0.10660531905649259</v>
      </c>
      <c r="AH374">
        <v>-0.38712160560832826</v>
      </c>
      <c r="AI374">
        <v>1.4648024288869892</v>
      </c>
    </row>
    <row r="375" spans="1:35" x14ac:dyDescent="0.2">
      <c r="A375">
        <v>32</v>
      </c>
      <c r="B375">
        <v>374</v>
      </c>
      <c r="C375" s="25">
        <v>0</v>
      </c>
      <c r="D375" s="25">
        <v>314</v>
      </c>
      <c r="E375" s="25">
        <v>0</v>
      </c>
      <c r="F375">
        <v>-1.2595970880041907</v>
      </c>
      <c r="G375">
        <v>-0.85267175023577135</v>
      </c>
      <c r="H375">
        <v>-0.40692533776841933</v>
      </c>
      <c r="I375" t="s">
        <v>518</v>
      </c>
      <c r="J375" t="s">
        <v>32</v>
      </c>
      <c r="K375" t="s">
        <v>86</v>
      </c>
      <c r="L375" t="s">
        <v>259</v>
      </c>
      <c r="M375" s="26">
        <v>24.2</v>
      </c>
      <c r="N375" s="27">
        <v>9</v>
      </c>
      <c r="O375">
        <v>13.596296296296297</v>
      </c>
      <c r="P375">
        <v>3.6666666666666665</v>
      </c>
      <c r="Q375">
        <v>0.77777777777777779</v>
      </c>
      <c r="R375">
        <v>2.4444444444444446</v>
      </c>
      <c r="S375">
        <v>0.66666666666666663</v>
      </c>
      <c r="T375">
        <v>0</v>
      </c>
      <c r="U375">
        <v>0.22222222222222221</v>
      </c>
      <c r="V375">
        <v>0.46153846153846156</v>
      </c>
      <c r="W375">
        <v>2.8888888888888888</v>
      </c>
      <c r="X375">
        <v>0.4</v>
      </c>
      <c r="Y375">
        <v>0.55555555555555558</v>
      </c>
      <c r="Z375">
        <v>0.77777777777777779</v>
      </c>
      <c r="AA375">
        <v>-1.9130606102081043</v>
      </c>
      <c r="AB375">
        <v>-0.75736452756969219</v>
      </c>
      <c r="AC375">
        <v>-1.231520730944087</v>
      </c>
      <c r="AD375">
        <v>-1.2086630098471949</v>
      </c>
      <c r="AE375">
        <v>-2.3019492332709612</v>
      </c>
      <c r="AF375">
        <v>-0.80667818668120805</v>
      </c>
      <c r="AG375">
        <v>-4.1022100509871033E-2</v>
      </c>
      <c r="AH375">
        <v>-0.5979433175080876</v>
      </c>
      <c r="AI375">
        <v>1.1841559644172637</v>
      </c>
    </row>
    <row r="376" spans="1:35" x14ac:dyDescent="0.2">
      <c r="A376">
        <v>32</v>
      </c>
      <c r="B376">
        <v>375</v>
      </c>
      <c r="C376" s="25">
        <v>0</v>
      </c>
      <c r="D376" s="25">
        <v>535</v>
      </c>
      <c r="E376" s="25">
        <v>0</v>
      </c>
      <c r="F376">
        <v>-1.2605148939134172</v>
      </c>
      <c r="G376">
        <v>-0.82247682078621587</v>
      </c>
      <c r="H376">
        <v>-0.43803807312720133</v>
      </c>
      <c r="I376" t="s">
        <v>528</v>
      </c>
      <c r="J376" t="s">
        <v>32</v>
      </c>
      <c r="K376" t="s">
        <v>35</v>
      </c>
      <c r="L376" t="s">
        <v>258</v>
      </c>
      <c r="M376" s="26">
        <v>23.1</v>
      </c>
      <c r="N376" s="27">
        <v>10</v>
      </c>
      <c r="O376">
        <v>10.101666666666668</v>
      </c>
      <c r="P376">
        <v>2.9</v>
      </c>
      <c r="Q376">
        <v>0.1</v>
      </c>
      <c r="R376">
        <v>1.1000000000000001</v>
      </c>
      <c r="S376">
        <v>1.2</v>
      </c>
      <c r="T376">
        <v>0.3</v>
      </c>
      <c r="U376">
        <v>0</v>
      </c>
      <c r="V376">
        <v>0.45833333333333331</v>
      </c>
      <c r="W376">
        <v>2.4</v>
      </c>
      <c r="X376">
        <v>0.8571428571428571</v>
      </c>
      <c r="Y376">
        <v>0.7</v>
      </c>
      <c r="Z376">
        <v>0.5</v>
      </c>
      <c r="AA376">
        <v>-2.0375891232553074</v>
      </c>
      <c r="AB376">
        <v>-1.4092189602725482</v>
      </c>
      <c r="AC376">
        <v>-1.7083146725799034</v>
      </c>
      <c r="AD376">
        <v>-0.96403738779495807</v>
      </c>
      <c r="AE376">
        <v>-1.6155095282523939</v>
      </c>
      <c r="AF376">
        <v>-1.1576754038515964</v>
      </c>
      <c r="AG376">
        <v>-4.3489558569011363E-2</v>
      </c>
      <c r="AH376">
        <v>6.874081861278647E-2</v>
      </c>
      <c r="AI376">
        <v>1.4648024288869892</v>
      </c>
    </row>
    <row r="377" spans="1:35" x14ac:dyDescent="0.2">
      <c r="A377">
        <v>32</v>
      </c>
      <c r="B377">
        <v>376</v>
      </c>
      <c r="C377" s="25">
        <v>0</v>
      </c>
      <c r="D377" s="25">
        <v>349</v>
      </c>
      <c r="E377" s="25">
        <v>1</v>
      </c>
      <c r="F377">
        <v>-1.26677529287841</v>
      </c>
      <c r="G377">
        <v>-0.82117260701786443</v>
      </c>
      <c r="H377">
        <v>-0.44560268586054552</v>
      </c>
      <c r="I377" t="s">
        <v>486</v>
      </c>
      <c r="J377" t="s">
        <v>32</v>
      </c>
      <c r="K377" t="s">
        <v>35</v>
      </c>
      <c r="L377" t="s">
        <v>259</v>
      </c>
      <c r="M377" s="26">
        <v>30.7</v>
      </c>
      <c r="N377" s="27">
        <v>10</v>
      </c>
      <c r="O377">
        <v>8.2850000000000001</v>
      </c>
      <c r="P377">
        <v>4.2</v>
      </c>
      <c r="Q377">
        <v>1.1000000000000001</v>
      </c>
      <c r="R377">
        <v>1.9</v>
      </c>
      <c r="S377">
        <v>0.3</v>
      </c>
      <c r="T377">
        <v>0</v>
      </c>
      <c r="U377">
        <v>0.1</v>
      </c>
      <c r="V377">
        <v>0.41176470588235292</v>
      </c>
      <c r="W377">
        <v>3.4</v>
      </c>
      <c r="X377">
        <v>0.5</v>
      </c>
      <c r="Y377">
        <v>0.6</v>
      </c>
      <c r="Z377">
        <v>0.2</v>
      </c>
      <c r="AA377">
        <v>-1.8264320793926583</v>
      </c>
      <c r="AB377">
        <v>-0.44746651857980979</v>
      </c>
      <c r="AC377">
        <v>-1.4246025750775997</v>
      </c>
      <c r="AD377">
        <v>-1.3768431250081077</v>
      </c>
      <c r="AE377">
        <v>-2.3019492332709612</v>
      </c>
      <c r="AF377">
        <v>-0.99972665612492173</v>
      </c>
      <c r="AG377">
        <v>-0.29102702352620247</v>
      </c>
      <c r="AH377">
        <v>-0.4904068626948101</v>
      </c>
      <c r="AI377">
        <v>1.7679006105142925</v>
      </c>
    </row>
    <row r="378" spans="1:35" x14ac:dyDescent="0.2">
      <c r="A378">
        <v>32</v>
      </c>
      <c r="B378">
        <v>377</v>
      </c>
      <c r="C378" s="25">
        <v>0</v>
      </c>
      <c r="D378" s="25">
        <v>450</v>
      </c>
      <c r="E378" s="25">
        <v>0</v>
      </c>
      <c r="F378">
        <v>-1.2701336009887636</v>
      </c>
      <c r="G378">
        <v>-0.84430686280014422</v>
      </c>
      <c r="H378">
        <v>-0.42582673818861938</v>
      </c>
      <c r="I378" t="s">
        <v>525</v>
      </c>
      <c r="J378" t="s">
        <v>32</v>
      </c>
      <c r="K378" t="s">
        <v>94</v>
      </c>
      <c r="L378" t="s">
        <v>258</v>
      </c>
      <c r="M378" s="26">
        <v>25.8</v>
      </c>
      <c r="N378" s="27">
        <v>9</v>
      </c>
      <c r="O378">
        <v>8.2777777777777786</v>
      </c>
      <c r="P378">
        <v>3.4444444444444446</v>
      </c>
      <c r="Q378">
        <v>0.55555555555555558</v>
      </c>
      <c r="R378">
        <v>1.8888888888888888</v>
      </c>
      <c r="S378">
        <v>0.22222222222222221</v>
      </c>
      <c r="T378">
        <v>0.1111111111111111</v>
      </c>
      <c r="U378">
        <v>0</v>
      </c>
      <c r="V378">
        <v>0.4</v>
      </c>
      <c r="W378">
        <v>3.3333333333333335</v>
      </c>
      <c r="X378">
        <v>1</v>
      </c>
      <c r="Y378">
        <v>0.22222222222222221</v>
      </c>
      <c r="Z378">
        <v>0.33333333333333331</v>
      </c>
      <c r="AA378">
        <v>-1.9491558313812065</v>
      </c>
      <c r="AB378">
        <v>-0.97108729239030078</v>
      </c>
      <c r="AC378">
        <v>-1.4285430208762429</v>
      </c>
      <c r="AD378">
        <v>-1.4125176948907254</v>
      </c>
      <c r="AE378">
        <v>-2.0477123054863067</v>
      </c>
      <c r="AF378">
        <v>-1.1576754038515964</v>
      </c>
      <c r="AG378">
        <v>-0.34101686584877733</v>
      </c>
      <c r="AH378">
        <v>7.5756341955035236E-2</v>
      </c>
      <c r="AI378">
        <v>1.6331903075688243</v>
      </c>
    </row>
    <row r="379" spans="1:35" x14ac:dyDescent="0.2">
      <c r="A379">
        <v>32</v>
      </c>
      <c r="B379">
        <v>378</v>
      </c>
      <c r="C379" s="25">
        <v>0</v>
      </c>
      <c r="D379" s="25">
        <v>643</v>
      </c>
      <c r="E379" s="25">
        <v>0</v>
      </c>
      <c r="F379">
        <v>-1.279606779375283</v>
      </c>
      <c r="G379">
        <v>-0.72952945945970304</v>
      </c>
      <c r="H379">
        <v>-0.55007731991557995</v>
      </c>
      <c r="I379" t="s">
        <v>531</v>
      </c>
      <c r="J379" t="s">
        <v>227</v>
      </c>
      <c r="K379" t="s">
        <v>35</v>
      </c>
      <c r="L379" t="s">
        <v>45</v>
      </c>
      <c r="M379" s="26">
        <v>22.3</v>
      </c>
      <c r="N379" s="27">
        <v>4</v>
      </c>
      <c r="O379">
        <v>3.5291666666666663</v>
      </c>
      <c r="P379">
        <v>3.25</v>
      </c>
      <c r="Q379">
        <v>0.75</v>
      </c>
      <c r="R379">
        <v>0.75</v>
      </c>
      <c r="S379">
        <v>0</v>
      </c>
      <c r="T379">
        <v>0</v>
      </c>
      <c r="U379">
        <v>0.25</v>
      </c>
      <c r="V379">
        <v>0.66666666666666663</v>
      </c>
      <c r="W379">
        <v>1.5</v>
      </c>
      <c r="X379">
        <v>1</v>
      </c>
      <c r="Y379">
        <v>0.5</v>
      </c>
      <c r="Z379">
        <v>0</v>
      </c>
      <c r="AA379">
        <v>-1.9807391499076712</v>
      </c>
      <c r="AB379">
        <v>-0.78407987317226824</v>
      </c>
      <c r="AC379">
        <v>-1.8324387152371617</v>
      </c>
      <c r="AD379">
        <v>-1.5144450374124907</v>
      </c>
      <c r="AE379">
        <v>-2.3019492332709612</v>
      </c>
      <c r="AF379">
        <v>-0.76280353453490946</v>
      </c>
      <c r="AG379">
        <v>0.42151625555715755</v>
      </c>
      <c r="AH379">
        <v>0.21920808790848226</v>
      </c>
      <c r="AI379">
        <v>1.9699660649324946</v>
      </c>
    </row>
    <row r="380" spans="1:35" x14ac:dyDescent="0.2">
      <c r="A380">
        <v>32</v>
      </c>
      <c r="B380">
        <v>379</v>
      </c>
      <c r="C380" s="25">
        <v>0</v>
      </c>
      <c r="D380" s="25">
        <v>710</v>
      </c>
      <c r="E380" s="25">
        <v>0</v>
      </c>
      <c r="F380">
        <v>-1.285028123308525</v>
      </c>
      <c r="G380">
        <v>-0.71985999298484293</v>
      </c>
      <c r="H380">
        <v>-0.56516813032368207</v>
      </c>
      <c r="I380" t="s">
        <v>526</v>
      </c>
      <c r="J380" t="s">
        <v>227</v>
      </c>
      <c r="K380" t="s">
        <v>64</v>
      </c>
      <c r="L380" t="s">
        <v>259</v>
      </c>
      <c r="M380" s="26">
        <v>22.7</v>
      </c>
      <c r="N380" s="27">
        <v>6</v>
      </c>
      <c r="O380">
        <v>8.65</v>
      </c>
      <c r="P380">
        <v>3.6666666666666665</v>
      </c>
      <c r="Q380">
        <v>0.66666666666666663</v>
      </c>
      <c r="R380">
        <v>1.3333333333333333</v>
      </c>
      <c r="S380">
        <v>0.16666666666666666</v>
      </c>
      <c r="T380">
        <v>0</v>
      </c>
      <c r="U380">
        <v>0</v>
      </c>
      <c r="V380">
        <v>0.7</v>
      </c>
      <c r="W380">
        <v>1.6666666666666667</v>
      </c>
      <c r="X380">
        <v>1</v>
      </c>
      <c r="Y380">
        <v>0.66666666666666663</v>
      </c>
      <c r="Z380">
        <v>0</v>
      </c>
      <c r="AA380">
        <v>-1.9130606102081043</v>
      </c>
      <c r="AB380">
        <v>-0.86422590997999649</v>
      </c>
      <c r="AC380">
        <v>-1.6255653108083985</v>
      </c>
      <c r="AD380">
        <v>-1.4379995305211668</v>
      </c>
      <c r="AE380">
        <v>-2.3019492332709612</v>
      </c>
      <c r="AF380">
        <v>-1.1576754038515964</v>
      </c>
      <c r="AG380">
        <v>0.5464908613635947</v>
      </c>
      <c r="AH380">
        <v>0.30527913548055047</v>
      </c>
      <c r="AI380">
        <v>1.9699660649324946</v>
      </c>
    </row>
    <row r="381" spans="1:35" x14ac:dyDescent="0.2">
      <c r="A381">
        <v>32</v>
      </c>
      <c r="B381">
        <v>380</v>
      </c>
      <c r="C381" s="25">
        <v>0</v>
      </c>
      <c r="D381" s="25">
        <v>225</v>
      </c>
      <c r="E381" s="25">
        <v>1</v>
      </c>
      <c r="F381">
        <v>-1.286502801149378</v>
      </c>
      <c r="G381">
        <v>-0.89522254766003329</v>
      </c>
      <c r="H381">
        <v>-0.3912802534893447</v>
      </c>
      <c r="I381" t="s">
        <v>519</v>
      </c>
      <c r="J381" t="s">
        <v>32</v>
      </c>
      <c r="K381" t="s">
        <v>44</v>
      </c>
      <c r="L381" t="s">
        <v>259</v>
      </c>
      <c r="M381" s="26">
        <v>24.9</v>
      </c>
      <c r="N381" s="27">
        <v>9</v>
      </c>
      <c r="O381">
        <v>8.1907407407407415</v>
      </c>
      <c r="P381">
        <v>3.2222222222222223</v>
      </c>
      <c r="Q381">
        <v>0</v>
      </c>
      <c r="R381">
        <v>3.5555555555555554</v>
      </c>
      <c r="S381">
        <v>0.66666666666666663</v>
      </c>
      <c r="T381">
        <v>0</v>
      </c>
      <c r="U381">
        <v>0.33333333333333331</v>
      </c>
      <c r="V381">
        <v>0.57894736842105265</v>
      </c>
      <c r="W381">
        <v>2.1111111111111112</v>
      </c>
      <c r="X381">
        <v>0.63636363636363635</v>
      </c>
      <c r="Y381">
        <v>1.2222222222222223</v>
      </c>
      <c r="Z381">
        <v>1.3333333333333333</v>
      </c>
      <c r="AA381">
        <v>-1.9852510525543088</v>
      </c>
      <c r="AB381">
        <v>-1.505394204441822</v>
      </c>
      <c r="AC381">
        <v>-0.83747615107977569</v>
      </c>
      <c r="AD381">
        <v>-1.2086630098471949</v>
      </c>
      <c r="AE381">
        <v>-2.3019492332709612</v>
      </c>
      <c r="AF381">
        <v>-0.63117957809601377</v>
      </c>
      <c r="AG381">
        <v>0.32565364362753058</v>
      </c>
      <c r="AH381">
        <v>-0.53560637875556782</v>
      </c>
      <c r="AI381">
        <v>0.62286303547781319</v>
      </c>
    </row>
    <row r="382" spans="1:35" x14ac:dyDescent="0.2">
      <c r="A382">
        <v>32</v>
      </c>
      <c r="B382">
        <v>381</v>
      </c>
      <c r="C382" s="25">
        <v>0</v>
      </c>
      <c r="D382" s="25">
        <v>343</v>
      </c>
      <c r="E382" s="25">
        <v>0</v>
      </c>
      <c r="F382">
        <v>-1.2870920585252217</v>
      </c>
      <c r="G382">
        <v>-0.86509304204895521</v>
      </c>
      <c r="H382">
        <v>-0.42199901647626648</v>
      </c>
      <c r="I382" t="s">
        <v>497</v>
      </c>
      <c r="J382" t="s">
        <v>32</v>
      </c>
      <c r="K382" t="s">
        <v>96</v>
      </c>
      <c r="L382" t="s">
        <v>45</v>
      </c>
      <c r="M382" s="26">
        <v>25.5</v>
      </c>
      <c r="N382" s="27">
        <v>6</v>
      </c>
      <c r="O382">
        <v>8.0083333333333329</v>
      </c>
      <c r="P382">
        <v>3.1666666666666665</v>
      </c>
      <c r="Q382">
        <v>0.33333333333333331</v>
      </c>
      <c r="R382">
        <v>2</v>
      </c>
      <c r="S382">
        <v>0.33333333333333331</v>
      </c>
      <c r="T382">
        <v>0.16666666666666666</v>
      </c>
      <c r="U382">
        <v>0.5</v>
      </c>
      <c r="V382">
        <v>0.41176470588235292</v>
      </c>
      <c r="W382">
        <v>2.8333333333333335</v>
      </c>
      <c r="X382">
        <v>0.5</v>
      </c>
      <c r="Y382">
        <v>1</v>
      </c>
      <c r="Z382">
        <v>0.5</v>
      </c>
      <c r="AA382">
        <v>-1.9942748578475846</v>
      </c>
      <c r="AB382">
        <v>-1.1848100572109093</v>
      </c>
      <c r="AC382">
        <v>-1.3891385628898116</v>
      </c>
      <c r="AD382">
        <v>-1.3615540236298427</v>
      </c>
      <c r="AE382">
        <v>-1.9205938415939796</v>
      </c>
      <c r="AF382">
        <v>-0.36793166521822246</v>
      </c>
      <c r="AG382">
        <v>-0.24099539765103448</v>
      </c>
      <c r="AH382">
        <v>-0.79134140128620201</v>
      </c>
      <c r="AI382">
        <v>1.4648024288869892</v>
      </c>
    </row>
    <row r="383" spans="1:35" x14ac:dyDescent="0.2">
      <c r="A383">
        <v>32</v>
      </c>
      <c r="B383">
        <v>382</v>
      </c>
      <c r="C383" s="25">
        <v>0</v>
      </c>
      <c r="D383" s="25">
        <v>315</v>
      </c>
      <c r="E383" s="25">
        <v>0</v>
      </c>
      <c r="F383">
        <v>-1.287899438313399</v>
      </c>
      <c r="G383">
        <v>-0.79333927387885206</v>
      </c>
      <c r="H383">
        <v>-0.49456016443454698</v>
      </c>
      <c r="I383" t="s">
        <v>508</v>
      </c>
      <c r="J383" t="s">
        <v>32</v>
      </c>
      <c r="K383" t="s">
        <v>55</v>
      </c>
      <c r="L383" t="s">
        <v>45</v>
      </c>
      <c r="M383" s="26">
        <v>22.8</v>
      </c>
      <c r="N383" s="27">
        <v>10</v>
      </c>
      <c r="O383">
        <v>10.519999999999998</v>
      </c>
      <c r="P383">
        <v>4.0999999999999996</v>
      </c>
      <c r="Q383">
        <v>0.5</v>
      </c>
      <c r="R383">
        <v>1.7</v>
      </c>
      <c r="S383">
        <v>0.6</v>
      </c>
      <c r="T383">
        <v>0.3</v>
      </c>
      <c r="U383">
        <v>0.7</v>
      </c>
      <c r="V383">
        <v>0.65</v>
      </c>
      <c r="W383">
        <v>2</v>
      </c>
      <c r="X383">
        <v>0.47619047619047616</v>
      </c>
      <c r="Y383">
        <v>2.1</v>
      </c>
      <c r="Z383">
        <v>0.6</v>
      </c>
      <c r="AA383">
        <v>-1.8426749289205546</v>
      </c>
      <c r="AB383">
        <v>-1.024517983595453</v>
      </c>
      <c r="AC383">
        <v>-1.4955305994531756</v>
      </c>
      <c r="AD383">
        <v>-1.2392412126037242</v>
      </c>
      <c r="AE383">
        <v>-1.6155095282523939</v>
      </c>
      <c r="AF383">
        <v>-5.2034169764872906E-2</v>
      </c>
      <c r="AG383">
        <v>0.51147290160623626</v>
      </c>
      <c r="AH383">
        <v>-1.7457876456036185</v>
      </c>
      <c r="AI383">
        <v>1.363769701677888</v>
      </c>
    </row>
    <row r="384" spans="1:35" x14ac:dyDescent="0.2">
      <c r="A384">
        <v>32</v>
      </c>
      <c r="B384">
        <v>383</v>
      </c>
      <c r="C384" s="25">
        <v>0</v>
      </c>
      <c r="D384" s="25">
        <v>433</v>
      </c>
      <c r="E384" s="25">
        <v>0</v>
      </c>
      <c r="F384">
        <v>-1.2964558441430714</v>
      </c>
      <c r="G384">
        <v>-1.0308156115791354</v>
      </c>
      <c r="H384">
        <v>-0.26564023256393599</v>
      </c>
      <c r="I384" t="s">
        <v>533</v>
      </c>
      <c r="J384" t="s">
        <v>159</v>
      </c>
      <c r="K384" t="s">
        <v>57</v>
      </c>
      <c r="L384" t="s">
        <v>258</v>
      </c>
      <c r="M384" s="26">
        <v>23.2</v>
      </c>
      <c r="N384" s="27">
        <v>8</v>
      </c>
      <c r="O384">
        <v>8.7833333333333332</v>
      </c>
      <c r="P384">
        <v>3.75</v>
      </c>
      <c r="Q384">
        <v>0.5</v>
      </c>
      <c r="R384">
        <v>0.875</v>
      </c>
      <c r="S384">
        <v>0.5</v>
      </c>
      <c r="T384">
        <v>0.125</v>
      </c>
      <c r="U384">
        <v>0</v>
      </c>
      <c r="V384">
        <v>0.34482758620689657</v>
      </c>
      <c r="W384">
        <v>3.625</v>
      </c>
      <c r="X384">
        <v>0.8571428571428571</v>
      </c>
      <c r="Y384">
        <v>0.875</v>
      </c>
      <c r="Z384">
        <v>1.5</v>
      </c>
      <c r="AA384">
        <v>-1.8995249022681908</v>
      </c>
      <c r="AB384">
        <v>-1.024517983595453</v>
      </c>
      <c r="AC384">
        <v>-1.7881087000024267</v>
      </c>
      <c r="AD384">
        <v>-1.2851085167385188</v>
      </c>
      <c r="AE384">
        <v>-2.015932689513225</v>
      </c>
      <c r="AF384">
        <v>-1.1576754038515964</v>
      </c>
      <c r="AG384">
        <v>-0.65662475200669757</v>
      </c>
      <c r="AH384">
        <v>9.567728696791343E-2</v>
      </c>
      <c r="AI384">
        <v>0.45447515679597794</v>
      </c>
    </row>
    <row r="385" spans="1:35" x14ac:dyDescent="0.2">
      <c r="A385">
        <v>32</v>
      </c>
      <c r="B385">
        <v>384</v>
      </c>
      <c r="C385" s="25">
        <v>0</v>
      </c>
      <c r="D385" s="25">
        <v>342</v>
      </c>
      <c r="E385" s="25">
        <v>0</v>
      </c>
      <c r="F385">
        <v>-1.2981941401971093</v>
      </c>
      <c r="G385">
        <v>-0.90206193964594183</v>
      </c>
      <c r="H385">
        <v>-0.39613220055116749</v>
      </c>
      <c r="I385" t="s">
        <v>1002</v>
      </c>
      <c r="J385" t="s">
        <v>32</v>
      </c>
      <c r="K385" t="s">
        <v>71</v>
      </c>
      <c r="L385" t="s">
        <v>259</v>
      </c>
      <c r="M385" s="26">
        <v>22</v>
      </c>
      <c r="N385" s="27">
        <v>1</v>
      </c>
      <c r="O385">
        <v>2.2333333333333334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-2.5086317595642935</v>
      </c>
      <c r="AB385">
        <v>-1.505394204441822</v>
      </c>
      <c r="AC385">
        <v>-2.0984188066455718</v>
      </c>
      <c r="AD385">
        <v>-1.0557719960645469</v>
      </c>
      <c r="AE385">
        <v>-2.3019492332709612</v>
      </c>
      <c r="AF385">
        <v>0.42181207341515159</v>
      </c>
      <c r="AG385">
        <v>9.1627317248056724E-3</v>
      </c>
      <c r="AH385">
        <v>-3.9005054807722372E-2</v>
      </c>
      <c r="AI385">
        <v>0.95963879284148357</v>
      </c>
    </row>
    <row r="386" spans="1:35" x14ac:dyDescent="0.2">
      <c r="A386">
        <v>33</v>
      </c>
      <c r="B386">
        <v>385</v>
      </c>
      <c r="C386" s="25">
        <v>0</v>
      </c>
      <c r="D386" s="25">
        <v>651</v>
      </c>
      <c r="E386" s="25">
        <v>0</v>
      </c>
      <c r="F386">
        <v>-1.3013920837041133</v>
      </c>
      <c r="G386">
        <v>-0.84426107987821752</v>
      </c>
      <c r="H386">
        <v>-0.45713100382589578</v>
      </c>
      <c r="I386" t="s">
        <v>1457</v>
      </c>
      <c r="J386" t="s">
        <v>1706</v>
      </c>
      <c r="K386" t="s">
        <v>62</v>
      </c>
      <c r="L386" t="s">
        <v>45</v>
      </c>
      <c r="M386" s="26">
        <v>23</v>
      </c>
      <c r="N386" s="27">
        <v>2</v>
      </c>
      <c r="O386">
        <v>3.9</v>
      </c>
      <c r="P386">
        <v>1</v>
      </c>
      <c r="Q386">
        <v>0</v>
      </c>
      <c r="R386">
        <v>2</v>
      </c>
      <c r="S386">
        <v>0</v>
      </c>
      <c r="T386">
        <v>0.5</v>
      </c>
      <c r="U386">
        <v>0</v>
      </c>
      <c r="V386">
        <v>0.5</v>
      </c>
      <c r="W386">
        <v>1</v>
      </c>
      <c r="X386">
        <v>0</v>
      </c>
      <c r="Y386">
        <v>0</v>
      </c>
      <c r="Z386">
        <v>0.5</v>
      </c>
      <c r="AA386">
        <v>-2.3462032642853328</v>
      </c>
      <c r="AB386">
        <v>-1.505394204441822</v>
      </c>
      <c r="AC386">
        <v>-1.3891385628898116</v>
      </c>
      <c r="AD386">
        <v>-1.5144450374124907</v>
      </c>
      <c r="AE386">
        <v>-1.1578830582400157</v>
      </c>
      <c r="AF386">
        <v>-1.1576754038515964</v>
      </c>
      <c r="AG386">
        <v>4.6592438137846873E-2</v>
      </c>
      <c r="AH386">
        <v>-3.9005054807722372E-2</v>
      </c>
      <c r="AI386">
        <v>1.4648024288869892</v>
      </c>
    </row>
    <row r="387" spans="1:35" x14ac:dyDescent="0.2">
      <c r="A387">
        <v>33</v>
      </c>
      <c r="B387">
        <v>386</v>
      </c>
      <c r="C387" s="25">
        <v>0</v>
      </c>
      <c r="D387" s="25">
        <v>550</v>
      </c>
      <c r="E387" s="25">
        <v>0</v>
      </c>
      <c r="F387">
        <v>-1.3034418636758927</v>
      </c>
      <c r="G387">
        <v>-0.82510352483899241</v>
      </c>
      <c r="H387">
        <v>-0.47833833883690025</v>
      </c>
      <c r="I387" t="s">
        <v>588</v>
      </c>
      <c r="J387" t="s">
        <v>32</v>
      </c>
      <c r="K387" t="s">
        <v>119</v>
      </c>
      <c r="L387" t="s">
        <v>258</v>
      </c>
      <c r="M387" s="26">
        <v>22.8</v>
      </c>
      <c r="N387" s="27">
        <v>8</v>
      </c>
      <c r="O387">
        <v>12.135416666666668</v>
      </c>
      <c r="P387">
        <v>4.25</v>
      </c>
      <c r="Q387">
        <v>0.375</v>
      </c>
      <c r="R387">
        <v>1.25</v>
      </c>
      <c r="S387">
        <v>0.75</v>
      </c>
      <c r="T387">
        <v>0.25</v>
      </c>
      <c r="U387">
        <v>0.5</v>
      </c>
      <c r="V387">
        <v>0.46875</v>
      </c>
      <c r="W387">
        <v>4</v>
      </c>
      <c r="X387">
        <v>0.16666666666666666</v>
      </c>
      <c r="Y387">
        <v>0.75</v>
      </c>
      <c r="Z387">
        <v>0.25</v>
      </c>
      <c r="AA387">
        <v>-1.8183106546287104</v>
      </c>
      <c r="AB387">
        <v>-1.1447370388070452</v>
      </c>
      <c r="AC387">
        <v>-1.6551186542982217</v>
      </c>
      <c r="AD387">
        <v>-1.1704402564015328</v>
      </c>
      <c r="AE387">
        <v>-1.7299161457554886</v>
      </c>
      <c r="AF387">
        <v>-0.36793166521822246</v>
      </c>
      <c r="AG387">
        <v>-1.9222924729424579E-2</v>
      </c>
      <c r="AH387">
        <v>-1.2376386306220266</v>
      </c>
      <c r="AI387">
        <v>1.7173842469097418</v>
      </c>
    </row>
    <row r="388" spans="1:35" x14ac:dyDescent="0.2">
      <c r="A388">
        <v>33</v>
      </c>
      <c r="B388">
        <v>387</v>
      </c>
      <c r="C388" s="25">
        <v>0</v>
      </c>
      <c r="D388" s="25">
        <v>0</v>
      </c>
      <c r="E388" s="25">
        <v>0</v>
      </c>
      <c r="F388">
        <v>-1.3085811255516036</v>
      </c>
      <c r="G388">
        <v>-0.97226392413232632</v>
      </c>
      <c r="H388">
        <v>-0.33631720141927723</v>
      </c>
      <c r="I388" t="s">
        <v>543</v>
      </c>
      <c r="J388" t="s">
        <v>32</v>
      </c>
      <c r="K388" t="s">
        <v>51</v>
      </c>
      <c r="L388" t="s">
        <v>258</v>
      </c>
      <c r="M388" s="26">
        <v>25.5</v>
      </c>
      <c r="N388" s="27">
        <v>10</v>
      </c>
      <c r="O388">
        <v>11.476666666666667</v>
      </c>
      <c r="P388">
        <v>2.9</v>
      </c>
      <c r="Q388">
        <v>0</v>
      </c>
      <c r="R388">
        <v>1.6</v>
      </c>
      <c r="S388">
        <v>1</v>
      </c>
      <c r="T388">
        <v>0.4</v>
      </c>
      <c r="U388">
        <v>0</v>
      </c>
      <c r="V388">
        <v>0.33333333333333331</v>
      </c>
      <c r="W388">
        <v>3.3</v>
      </c>
      <c r="X388">
        <v>0.63636363636363635</v>
      </c>
      <c r="Y388">
        <v>1.1000000000000001</v>
      </c>
      <c r="Z388">
        <v>0.9</v>
      </c>
      <c r="AA388">
        <v>-2.0375891232553074</v>
      </c>
      <c r="AB388">
        <v>-1.505394204441822</v>
      </c>
      <c r="AC388">
        <v>-1.5309946116409634</v>
      </c>
      <c r="AD388">
        <v>-1.0557719960645469</v>
      </c>
      <c r="AE388">
        <v>-1.3866962932462048</v>
      </c>
      <c r="AF388">
        <v>-1.1576754038515964</v>
      </c>
      <c r="AG388">
        <v>-0.6509789583802964</v>
      </c>
      <c r="AH388">
        <v>-0.4859462463607836</v>
      </c>
      <c r="AI388">
        <v>1.0606715200505845</v>
      </c>
    </row>
    <row r="389" spans="1:35" x14ac:dyDescent="0.2">
      <c r="A389">
        <v>33</v>
      </c>
      <c r="B389">
        <v>388</v>
      </c>
      <c r="C389" s="25">
        <v>0</v>
      </c>
      <c r="D389" s="25">
        <v>363</v>
      </c>
      <c r="E389" s="25">
        <v>0</v>
      </c>
      <c r="F389">
        <v>-1.3088437497942775</v>
      </c>
      <c r="G389">
        <v>-0.89558458471625457</v>
      </c>
      <c r="H389">
        <v>-0.41325916507802296</v>
      </c>
      <c r="I389" t="s">
        <v>557</v>
      </c>
      <c r="J389" t="s">
        <v>32</v>
      </c>
      <c r="K389" t="s">
        <v>71</v>
      </c>
      <c r="L389" t="s">
        <v>259</v>
      </c>
      <c r="M389" s="26">
        <v>23.8</v>
      </c>
      <c r="N389" s="27">
        <v>7</v>
      </c>
      <c r="O389">
        <v>7.788095238095238</v>
      </c>
      <c r="P389">
        <v>2.7142857142857144</v>
      </c>
      <c r="Q389">
        <v>0.42857142857142855</v>
      </c>
      <c r="R389">
        <v>1.5714285714285714</v>
      </c>
      <c r="S389">
        <v>0.7142857142857143</v>
      </c>
      <c r="T389">
        <v>0</v>
      </c>
      <c r="U389">
        <v>0.14285714285714285</v>
      </c>
      <c r="V389">
        <v>0.4</v>
      </c>
      <c r="W389">
        <v>2.8571428571428572</v>
      </c>
      <c r="X389">
        <v>0</v>
      </c>
      <c r="Y389">
        <v>0</v>
      </c>
      <c r="Z389">
        <v>0.5714285714285714</v>
      </c>
      <c r="AA389">
        <v>-2.0677544152356857</v>
      </c>
      <c r="AB389">
        <v>-1.0932145865735057</v>
      </c>
      <c r="AC389">
        <v>-1.5411271865517602</v>
      </c>
      <c r="AD389">
        <v>-1.1868214364496736</v>
      </c>
      <c r="AE389">
        <v>-2.3019492332709612</v>
      </c>
      <c r="AF389">
        <v>-0.93203433567063243</v>
      </c>
      <c r="AG389">
        <v>-0.29099120905255116</v>
      </c>
      <c r="AH389">
        <v>-3.9005054807722372E-2</v>
      </c>
      <c r="AI389">
        <v>1.3926361951662025</v>
      </c>
    </row>
    <row r="390" spans="1:35" x14ac:dyDescent="0.2">
      <c r="A390">
        <v>33</v>
      </c>
      <c r="B390">
        <v>389</v>
      </c>
      <c r="C390" s="25">
        <v>149.4</v>
      </c>
      <c r="D390" s="25">
        <v>175</v>
      </c>
      <c r="E390" s="25">
        <v>2</v>
      </c>
      <c r="F390">
        <v>-1.3140601164738879</v>
      </c>
      <c r="G390">
        <v>-0.96686726495910258</v>
      </c>
      <c r="H390">
        <v>-0.34719285151478529</v>
      </c>
      <c r="I390" t="s">
        <v>535</v>
      </c>
      <c r="J390" t="s">
        <v>32</v>
      </c>
      <c r="K390" t="s">
        <v>47</v>
      </c>
      <c r="L390" t="s">
        <v>259</v>
      </c>
      <c r="M390" s="26">
        <v>21.8</v>
      </c>
      <c r="N390" s="27">
        <v>10</v>
      </c>
      <c r="O390">
        <v>9.9449999999999985</v>
      </c>
      <c r="P390">
        <v>2.2999999999999998</v>
      </c>
      <c r="Q390">
        <v>0.3</v>
      </c>
      <c r="R390">
        <v>2.2000000000000002</v>
      </c>
      <c r="S390">
        <v>0.1</v>
      </c>
      <c r="T390">
        <v>0.5</v>
      </c>
      <c r="U390">
        <v>0</v>
      </c>
      <c r="V390">
        <v>0.39130434782608697</v>
      </c>
      <c r="W390">
        <v>2.2999999999999998</v>
      </c>
      <c r="X390">
        <v>0.33333333333333331</v>
      </c>
      <c r="Y390">
        <v>0.6</v>
      </c>
      <c r="Z390">
        <v>1.2</v>
      </c>
      <c r="AA390">
        <v>-2.1350462204226841</v>
      </c>
      <c r="AB390">
        <v>-1.2168684719340006</v>
      </c>
      <c r="AC390">
        <v>-1.3182105385142353</v>
      </c>
      <c r="AD390">
        <v>-1.4685777332776964</v>
      </c>
      <c r="AE390">
        <v>-1.1578830582400157</v>
      </c>
      <c r="AF390">
        <v>-1.1576754038515964</v>
      </c>
      <c r="AG390">
        <v>-0.2609579077379896</v>
      </c>
      <c r="AH390">
        <v>-0.74415938907698786</v>
      </c>
      <c r="AI390">
        <v>0.75757333842328134</v>
      </c>
    </row>
    <row r="391" spans="1:35" x14ac:dyDescent="0.2">
      <c r="A391">
        <v>33</v>
      </c>
      <c r="B391">
        <v>390</v>
      </c>
      <c r="C391" s="25">
        <v>0</v>
      </c>
      <c r="D391" s="25">
        <v>616</v>
      </c>
      <c r="E391" s="25">
        <v>0</v>
      </c>
      <c r="F391">
        <v>-1.3148313306149784</v>
      </c>
      <c r="G391">
        <v>-0.71110927444253824</v>
      </c>
      <c r="H391">
        <v>-0.60372205617244012</v>
      </c>
      <c r="I391" t="s">
        <v>1552</v>
      </c>
      <c r="J391" t="s">
        <v>32</v>
      </c>
      <c r="K391" t="s">
        <v>62</v>
      </c>
      <c r="L391" t="s">
        <v>258</v>
      </c>
      <c r="M391" s="26">
        <v>21.4</v>
      </c>
      <c r="N391" s="27">
        <v>1</v>
      </c>
      <c r="O391">
        <v>5.8666666666666671</v>
      </c>
      <c r="P391">
        <v>4</v>
      </c>
      <c r="Q391">
        <v>0</v>
      </c>
      <c r="R391">
        <v>1</v>
      </c>
      <c r="S391">
        <v>2</v>
      </c>
      <c r="T391">
        <v>0</v>
      </c>
      <c r="U391">
        <v>0</v>
      </c>
      <c r="V391">
        <v>0.66666666666666663</v>
      </c>
      <c r="W391">
        <v>3</v>
      </c>
      <c r="X391">
        <v>0</v>
      </c>
      <c r="Y391">
        <v>0</v>
      </c>
      <c r="Z391">
        <v>0</v>
      </c>
      <c r="AA391">
        <v>-1.8589177784484505</v>
      </c>
      <c r="AB391">
        <v>-1.505394204441822</v>
      </c>
      <c r="AC391">
        <v>-1.7437786847676917</v>
      </c>
      <c r="AD391">
        <v>-0.5970989547166029</v>
      </c>
      <c r="AE391">
        <v>-2.3019492332709612</v>
      </c>
      <c r="AF391">
        <v>-1.1576754038515964</v>
      </c>
      <c r="AG391">
        <v>0.83386977938950924</v>
      </c>
      <c r="AH391">
        <v>-3.9005054807722372E-2</v>
      </c>
      <c r="AI391">
        <v>1.9699660649324946</v>
      </c>
    </row>
    <row r="392" spans="1:35" x14ac:dyDescent="0.2">
      <c r="A392">
        <v>33</v>
      </c>
      <c r="B392">
        <v>391</v>
      </c>
      <c r="C392" s="25">
        <v>138.6</v>
      </c>
      <c r="D392" s="25">
        <v>703</v>
      </c>
      <c r="E392" s="25">
        <v>4</v>
      </c>
      <c r="F392">
        <v>-1.3153303414122905</v>
      </c>
      <c r="G392">
        <v>-0.88800956956102584</v>
      </c>
      <c r="H392">
        <v>-0.42732077185126471</v>
      </c>
      <c r="I392" t="s">
        <v>539</v>
      </c>
      <c r="J392" t="s">
        <v>32</v>
      </c>
      <c r="K392" t="s">
        <v>86</v>
      </c>
      <c r="L392" t="s">
        <v>259</v>
      </c>
      <c r="M392" s="26">
        <v>21.4</v>
      </c>
      <c r="N392" s="27">
        <v>10</v>
      </c>
      <c r="O392">
        <v>9.0066666666666659</v>
      </c>
      <c r="P392">
        <v>3.7</v>
      </c>
      <c r="Q392">
        <v>0.2</v>
      </c>
      <c r="R392">
        <v>2.2999999999999998</v>
      </c>
      <c r="S392">
        <v>0.4</v>
      </c>
      <c r="T392">
        <v>0</v>
      </c>
      <c r="U392">
        <v>0.3</v>
      </c>
      <c r="V392">
        <v>0.44117647058823528</v>
      </c>
      <c r="W392">
        <v>3.4</v>
      </c>
      <c r="X392">
        <v>0.625</v>
      </c>
      <c r="Y392">
        <v>0.8</v>
      </c>
      <c r="Z392">
        <v>0.6</v>
      </c>
      <c r="AA392">
        <v>-1.9076463270321387</v>
      </c>
      <c r="AB392">
        <v>-1.3130437161032744</v>
      </c>
      <c r="AC392">
        <v>-1.2827465263264475</v>
      </c>
      <c r="AD392">
        <v>-1.3309758208733131</v>
      </c>
      <c r="AE392">
        <v>-2.3019492332709612</v>
      </c>
      <c r="AF392">
        <v>-0.68382916067157207</v>
      </c>
      <c r="AG392">
        <v>-0.1485434378410864</v>
      </c>
      <c r="AH392">
        <v>-0.38712160560832826</v>
      </c>
      <c r="AI392">
        <v>1.363769701677888</v>
      </c>
    </row>
    <row r="393" spans="1:35" x14ac:dyDescent="0.2">
      <c r="A393">
        <v>33</v>
      </c>
      <c r="B393">
        <v>392</v>
      </c>
      <c r="C393" s="25">
        <v>0</v>
      </c>
      <c r="D393" s="25">
        <v>632</v>
      </c>
      <c r="E393" s="25">
        <v>0</v>
      </c>
      <c r="F393">
        <v>-1.3261190847040076</v>
      </c>
      <c r="G393">
        <v>-1.043234018129475</v>
      </c>
      <c r="H393">
        <v>-0.28288506657453261</v>
      </c>
      <c r="I393" t="s">
        <v>537</v>
      </c>
      <c r="J393" t="s">
        <v>32</v>
      </c>
      <c r="K393" t="s">
        <v>96</v>
      </c>
      <c r="L393" t="s">
        <v>259</v>
      </c>
      <c r="M393" s="26">
        <v>24.2</v>
      </c>
      <c r="N393" s="27">
        <v>3</v>
      </c>
      <c r="O393">
        <v>8.3388888888888886</v>
      </c>
      <c r="P393">
        <v>1.6666666666666667</v>
      </c>
      <c r="Q393">
        <v>0</v>
      </c>
      <c r="R393">
        <v>1.3333333333333333</v>
      </c>
      <c r="S393">
        <v>1</v>
      </c>
      <c r="T393">
        <v>0.33333333333333331</v>
      </c>
      <c r="U393">
        <v>0.66666666666666663</v>
      </c>
      <c r="V393">
        <v>0.22222222222222221</v>
      </c>
      <c r="W393">
        <v>3</v>
      </c>
      <c r="X393">
        <v>0.33333333333333331</v>
      </c>
      <c r="Y393">
        <v>1</v>
      </c>
      <c r="Z393">
        <v>1</v>
      </c>
      <c r="AA393">
        <v>-2.2379176007660257</v>
      </c>
      <c r="AB393">
        <v>-1.505394204441822</v>
      </c>
      <c r="AC393">
        <v>-1.6255653108083985</v>
      </c>
      <c r="AD393">
        <v>-1.0557719960645469</v>
      </c>
      <c r="AE393">
        <v>-1.5392384499169978</v>
      </c>
      <c r="AF393">
        <v>-0.10468375234043116</v>
      </c>
      <c r="AG393">
        <v>-1.0659113630787045</v>
      </c>
      <c r="AH393">
        <v>-1.2142622785898316</v>
      </c>
      <c r="AI393">
        <v>0.95963879284148357</v>
      </c>
    </row>
    <row r="394" spans="1:35" x14ac:dyDescent="0.2">
      <c r="A394">
        <v>33</v>
      </c>
      <c r="B394">
        <v>393</v>
      </c>
      <c r="C394" s="25">
        <v>0</v>
      </c>
      <c r="D394" s="25">
        <v>275</v>
      </c>
      <c r="E394" s="25">
        <v>0</v>
      </c>
      <c r="F394">
        <v>-1.3377239948642117</v>
      </c>
      <c r="G394">
        <v>-0.87688857254291686</v>
      </c>
      <c r="H394">
        <v>-0.46083542232129482</v>
      </c>
      <c r="I394" t="s">
        <v>552</v>
      </c>
      <c r="J394" t="s">
        <v>32</v>
      </c>
      <c r="K394" t="s">
        <v>47</v>
      </c>
      <c r="L394" t="s">
        <v>45</v>
      </c>
      <c r="M394" s="26">
        <v>20.6</v>
      </c>
      <c r="N394" s="27">
        <v>9</v>
      </c>
      <c r="O394">
        <v>13.192592592592593</v>
      </c>
      <c r="P394">
        <v>3</v>
      </c>
      <c r="Q394">
        <v>0</v>
      </c>
      <c r="R394">
        <v>2.4444444444444446</v>
      </c>
      <c r="S394">
        <v>1.2222222222222223</v>
      </c>
      <c r="T394">
        <v>0.1111111111111111</v>
      </c>
      <c r="U394">
        <v>0.55555555555555558</v>
      </c>
      <c r="V394">
        <v>0.52380952380952384</v>
      </c>
      <c r="W394">
        <v>2.3333333333333335</v>
      </c>
      <c r="X394">
        <v>0.41666666666666669</v>
      </c>
      <c r="Y394">
        <v>1.3333333333333333</v>
      </c>
      <c r="Z394">
        <v>0.66666666666666663</v>
      </c>
      <c r="AA394">
        <v>-2.0213462737274113</v>
      </c>
      <c r="AB394">
        <v>-1.505394204441822</v>
      </c>
      <c r="AC394">
        <v>-1.231520730944087</v>
      </c>
      <c r="AD394">
        <v>-0.95384465354278147</v>
      </c>
      <c r="AE394">
        <v>-2.0477123054863067</v>
      </c>
      <c r="AF394">
        <v>-0.28018236092562532</v>
      </c>
      <c r="AG394">
        <v>0.17565626095807749</v>
      </c>
      <c r="AH394">
        <v>-1.3240674349814481</v>
      </c>
      <c r="AI394">
        <v>1.2964145502051538</v>
      </c>
    </row>
    <row r="395" spans="1:35" x14ac:dyDescent="0.2">
      <c r="A395">
        <v>33</v>
      </c>
      <c r="B395">
        <v>394</v>
      </c>
      <c r="C395" s="25">
        <v>125.5</v>
      </c>
      <c r="D395" s="25">
        <v>640</v>
      </c>
      <c r="E395" s="25">
        <v>2</v>
      </c>
      <c r="F395">
        <v>-1.3445550218921392</v>
      </c>
      <c r="G395">
        <v>-0.92148497811405783</v>
      </c>
      <c r="H395">
        <v>-0.42307004377808133</v>
      </c>
      <c r="I395" t="s">
        <v>540</v>
      </c>
      <c r="J395" t="s">
        <v>1707</v>
      </c>
      <c r="K395" t="s">
        <v>49</v>
      </c>
      <c r="L395" t="s">
        <v>45</v>
      </c>
      <c r="M395" s="26">
        <v>24</v>
      </c>
      <c r="N395" s="27">
        <v>1</v>
      </c>
      <c r="O395">
        <v>3.6333333333333333</v>
      </c>
      <c r="P395">
        <v>4</v>
      </c>
      <c r="Q395">
        <v>0</v>
      </c>
      <c r="R395">
        <v>3</v>
      </c>
      <c r="S395">
        <v>0</v>
      </c>
      <c r="T395">
        <v>0</v>
      </c>
      <c r="U395">
        <v>0</v>
      </c>
      <c r="V395">
        <v>0.5</v>
      </c>
      <c r="W395">
        <v>4</v>
      </c>
      <c r="X395">
        <v>0</v>
      </c>
      <c r="Y395">
        <v>0</v>
      </c>
      <c r="Z395">
        <v>1</v>
      </c>
      <c r="AA395">
        <v>-1.8589177784484505</v>
      </c>
      <c r="AB395">
        <v>-1.505394204441822</v>
      </c>
      <c r="AC395">
        <v>-1.0344984410119313</v>
      </c>
      <c r="AD395">
        <v>-1.5144450374124907</v>
      </c>
      <c r="AE395">
        <v>-2.3019492332709612</v>
      </c>
      <c r="AF395">
        <v>-1.1576754038515964</v>
      </c>
      <c r="AG395">
        <v>0.15888155737697046</v>
      </c>
      <c r="AH395">
        <v>-3.9005054807722372E-2</v>
      </c>
      <c r="AI395">
        <v>0.95963879284148357</v>
      </c>
    </row>
    <row r="396" spans="1:35" x14ac:dyDescent="0.2">
      <c r="A396">
        <v>33</v>
      </c>
      <c r="B396">
        <v>395</v>
      </c>
      <c r="C396" s="25">
        <v>0</v>
      </c>
      <c r="D396" s="25">
        <v>655</v>
      </c>
      <c r="E396" s="25">
        <v>0</v>
      </c>
      <c r="F396">
        <v>-1.3462218966679405</v>
      </c>
      <c r="G396">
        <v>-0.84382852025721078</v>
      </c>
      <c r="H396">
        <v>-0.50239337641072968</v>
      </c>
      <c r="I396" t="s">
        <v>544</v>
      </c>
      <c r="J396" t="s">
        <v>227</v>
      </c>
      <c r="K396" t="s">
        <v>51</v>
      </c>
      <c r="L396" t="s">
        <v>259</v>
      </c>
      <c r="M396" s="26">
        <v>21.8</v>
      </c>
      <c r="N396" s="27">
        <v>4</v>
      </c>
      <c r="O396">
        <v>4.0750000000000002</v>
      </c>
      <c r="P396">
        <v>1.75</v>
      </c>
      <c r="Q396">
        <v>0.25</v>
      </c>
      <c r="R396">
        <v>0.75</v>
      </c>
      <c r="S396">
        <v>0</v>
      </c>
      <c r="T396">
        <v>0</v>
      </c>
      <c r="U396">
        <v>0.25</v>
      </c>
      <c r="V396">
        <v>0.33333333333333331</v>
      </c>
      <c r="W396">
        <v>0.75</v>
      </c>
      <c r="X396">
        <v>1</v>
      </c>
      <c r="Y396">
        <v>1</v>
      </c>
      <c r="Z396">
        <v>0</v>
      </c>
      <c r="AA396">
        <v>-2.2243818928261123</v>
      </c>
      <c r="AB396">
        <v>-1.2649560940186375</v>
      </c>
      <c r="AC396">
        <v>-1.8324387152371617</v>
      </c>
      <c r="AD396">
        <v>-1.5144450374124907</v>
      </c>
      <c r="AE396">
        <v>-2.3019492332709612</v>
      </c>
      <c r="AF396">
        <v>-0.76280353453490946</v>
      </c>
      <c r="AG396">
        <v>-0.14086947057180851</v>
      </c>
      <c r="AH396">
        <v>0.47742123062468689</v>
      </c>
      <c r="AI396">
        <v>1.9699660649324946</v>
      </c>
    </row>
    <row r="397" spans="1:35" x14ac:dyDescent="0.2">
      <c r="A397">
        <v>33</v>
      </c>
      <c r="B397">
        <v>396</v>
      </c>
      <c r="C397" s="25">
        <v>0</v>
      </c>
      <c r="D397" s="25">
        <v>0</v>
      </c>
      <c r="E397" s="25">
        <v>0</v>
      </c>
      <c r="F397">
        <v>-1.3489015166127665</v>
      </c>
      <c r="G397">
        <v>-0.73760830799637356</v>
      </c>
      <c r="H397">
        <v>-0.61129320861639291</v>
      </c>
      <c r="I397" t="s">
        <v>1485</v>
      </c>
      <c r="J397" t="s">
        <v>227</v>
      </c>
      <c r="K397" t="s">
        <v>88</v>
      </c>
      <c r="L397" t="s">
        <v>259</v>
      </c>
      <c r="M397" s="26">
        <v>23.7</v>
      </c>
      <c r="N397" s="27">
        <v>1</v>
      </c>
      <c r="O397">
        <v>4.916666666666667</v>
      </c>
      <c r="P397">
        <v>5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0.66666666666666663</v>
      </c>
      <c r="W397">
        <v>3</v>
      </c>
      <c r="X397">
        <v>1</v>
      </c>
      <c r="Y397">
        <v>1</v>
      </c>
      <c r="Z397">
        <v>0</v>
      </c>
      <c r="AA397">
        <v>-1.6964892831694898</v>
      </c>
      <c r="AB397">
        <v>-1.505394204441822</v>
      </c>
      <c r="AC397">
        <v>-1.7437786847676917</v>
      </c>
      <c r="AD397">
        <v>-1.5144450374124907</v>
      </c>
      <c r="AE397">
        <v>-2.3019492332709612</v>
      </c>
      <c r="AF397">
        <v>-1.1576754038515964</v>
      </c>
      <c r="AG397">
        <v>0.83386977938950924</v>
      </c>
      <c r="AH397">
        <v>0.47742123062468689</v>
      </c>
      <c r="AI397">
        <v>1.9699660649324946</v>
      </c>
    </row>
    <row r="398" spans="1:35" x14ac:dyDescent="0.2">
      <c r="A398">
        <v>34</v>
      </c>
      <c r="B398">
        <v>397</v>
      </c>
      <c r="C398" s="25">
        <v>0</v>
      </c>
      <c r="D398" s="25">
        <v>679</v>
      </c>
      <c r="E398" s="25">
        <v>0</v>
      </c>
      <c r="F398">
        <v>-1.3537802271186792</v>
      </c>
      <c r="G398">
        <v>-0.82801238710555813</v>
      </c>
      <c r="H398">
        <v>-0.52576784001312105</v>
      </c>
      <c r="I398" t="s">
        <v>563</v>
      </c>
      <c r="J398" t="s">
        <v>32</v>
      </c>
      <c r="K398" t="s">
        <v>49</v>
      </c>
      <c r="L398" t="s">
        <v>259</v>
      </c>
      <c r="M398" s="26">
        <v>26.3</v>
      </c>
      <c r="N398" s="27">
        <v>10</v>
      </c>
      <c r="O398">
        <v>7.1950000000000021</v>
      </c>
      <c r="P398">
        <v>3.4</v>
      </c>
      <c r="Q398">
        <v>0.2</v>
      </c>
      <c r="R398">
        <v>1</v>
      </c>
      <c r="S398">
        <v>0.3</v>
      </c>
      <c r="T398">
        <v>0.4</v>
      </c>
      <c r="U398">
        <v>0</v>
      </c>
      <c r="V398">
        <v>0.5357142857142857</v>
      </c>
      <c r="W398">
        <v>2.8</v>
      </c>
      <c r="X398">
        <v>0.4</v>
      </c>
      <c r="Y398">
        <v>0.5</v>
      </c>
      <c r="Z398">
        <v>0.2</v>
      </c>
      <c r="AA398">
        <v>-1.956374875615827</v>
      </c>
      <c r="AB398">
        <v>-1.3130437161032744</v>
      </c>
      <c r="AC398">
        <v>-1.7437786847676917</v>
      </c>
      <c r="AD398">
        <v>-1.3768431250081077</v>
      </c>
      <c r="AE398">
        <v>-1.3866962932462048</v>
      </c>
      <c r="AF398">
        <v>-1.1576754038515964</v>
      </c>
      <c r="AG398">
        <v>0.25644949536643696</v>
      </c>
      <c r="AH398">
        <v>-0.54204949123805102</v>
      </c>
      <c r="AI398">
        <v>1.7679006105142925</v>
      </c>
    </row>
    <row r="399" spans="1:35" x14ac:dyDescent="0.2">
      <c r="A399">
        <v>34</v>
      </c>
      <c r="B399">
        <v>398</v>
      </c>
      <c r="C399" s="25">
        <v>0</v>
      </c>
      <c r="D399" s="25">
        <v>383</v>
      </c>
      <c r="E399" s="25">
        <v>0</v>
      </c>
      <c r="F399">
        <v>-1.3642286175977871</v>
      </c>
      <c r="G399">
        <v>-0.90691693000665985</v>
      </c>
      <c r="H399">
        <v>-0.45731168759112728</v>
      </c>
      <c r="I399" t="s">
        <v>549</v>
      </c>
      <c r="J399" t="s">
        <v>32</v>
      </c>
      <c r="K399" t="s">
        <v>81</v>
      </c>
      <c r="L399" t="s">
        <v>259</v>
      </c>
      <c r="M399" s="26">
        <v>26.4</v>
      </c>
      <c r="N399" s="27">
        <v>10</v>
      </c>
      <c r="O399">
        <v>8.7149999999999981</v>
      </c>
      <c r="P399">
        <v>2.9</v>
      </c>
      <c r="Q399">
        <v>0.5</v>
      </c>
      <c r="R399">
        <v>1.2</v>
      </c>
      <c r="S399">
        <v>0.4</v>
      </c>
      <c r="T399">
        <v>0</v>
      </c>
      <c r="U399">
        <v>0.2</v>
      </c>
      <c r="V399">
        <v>0.42307692307692307</v>
      </c>
      <c r="W399">
        <v>2.6</v>
      </c>
      <c r="X399">
        <v>0.5</v>
      </c>
      <c r="Y399">
        <v>0.4</v>
      </c>
      <c r="Z399">
        <v>0.4</v>
      </c>
      <c r="AA399">
        <v>-2.0375891232553074</v>
      </c>
      <c r="AB399">
        <v>-1.024517983595453</v>
      </c>
      <c r="AC399">
        <v>-1.6728506603921156</v>
      </c>
      <c r="AD399">
        <v>-1.3309758208733131</v>
      </c>
      <c r="AE399">
        <v>-2.3019492332709612</v>
      </c>
      <c r="AF399">
        <v>-0.84177790839824673</v>
      </c>
      <c r="AG399">
        <v>-0.17848720297151932</v>
      </c>
      <c r="AH399">
        <v>-0.33993959339911423</v>
      </c>
      <c r="AI399">
        <v>1.5658351560960901</v>
      </c>
    </row>
    <row r="400" spans="1:35" x14ac:dyDescent="0.2">
      <c r="A400">
        <v>34</v>
      </c>
      <c r="B400">
        <v>399</v>
      </c>
      <c r="C400" s="25">
        <v>0</v>
      </c>
      <c r="D400" s="25">
        <v>396</v>
      </c>
      <c r="E400" s="25">
        <v>0</v>
      </c>
      <c r="F400">
        <v>-1.3673431725321288</v>
      </c>
      <c r="G400">
        <v>-0.9301614986645661</v>
      </c>
      <c r="H400">
        <v>-0.43718167386756268</v>
      </c>
      <c r="I400" t="s">
        <v>910</v>
      </c>
      <c r="J400" t="s">
        <v>32</v>
      </c>
      <c r="K400" t="s">
        <v>81</v>
      </c>
      <c r="L400" t="s">
        <v>258</v>
      </c>
      <c r="M400" s="26">
        <v>24.4</v>
      </c>
      <c r="N400" s="27">
        <v>5</v>
      </c>
      <c r="O400">
        <v>7.2799999999999994</v>
      </c>
      <c r="P400">
        <v>0.8</v>
      </c>
      <c r="Q400">
        <v>0</v>
      </c>
      <c r="R400">
        <v>0.8</v>
      </c>
      <c r="S400">
        <v>0.8</v>
      </c>
      <c r="T400">
        <v>0.2</v>
      </c>
      <c r="U400">
        <v>0.2</v>
      </c>
      <c r="V400">
        <v>0.2857142857142857</v>
      </c>
      <c r="W400">
        <v>1.4</v>
      </c>
      <c r="X400">
        <v>0</v>
      </c>
      <c r="Y400">
        <v>0</v>
      </c>
      <c r="Z400">
        <v>0.4</v>
      </c>
      <c r="AA400">
        <v>-2.378688963341125</v>
      </c>
      <c r="AB400">
        <v>-1.505394204441822</v>
      </c>
      <c r="AC400">
        <v>-1.8147067091432678</v>
      </c>
      <c r="AD400">
        <v>-1.1475066043341355</v>
      </c>
      <c r="AE400">
        <v>-1.8443227632585832</v>
      </c>
      <c r="AF400">
        <v>-0.84177790839824673</v>
      </c>
      <c r="AG400">
        <v>-0.36588643635228463</v>
      </c>
      <c r="AH400">
        <v>-3.9005054807722372E-2</v>
      </c>
      <c r="AI400">
        <v>1.5658351560960901</v>
      </c>
    </row>
    <row r="401" spans="1:35" x14ac:dyDescent="0.2">
      <c r="A401">
        <v>34</v>
      </c>
      <c r="B401">
        <v>400</v>
      </c>
      <c r="C401" s="25">
        <v>0</v>
      </c>
      <c r="D401" s="25">
        <v>570</v>
      </c>
      <c r="E401" s="25">
        <v>0</v>
      </c>
      <c r="F401">
        <v>-1.3681081624359219</v>
      </c>
      <c r="G401">
        <v>-0.92115092711453306</v>
      </c>
      <c r="H401">
        <v>-0.44695723532138887</v>
      </c>
      <c r="I401" t="s">
        <v>538</v>
      </c>
      <c r="J401" t="s">
        <v>32</v>
      </c>
      <c r="K401" t="s">
        <v>49</v>
      </c>
      <c r="L401" t="s">
        <v>45</v>
      </c>
      <c r="M401" s="26">
        <v>26.1</v>
      </c>
      <c r="N401" s="27">
        <v>6</v>
      </c>
      <c r="O401">
        <v>5.1444444444444448</v>
      </c>
      <c r="P401">
        <v>1.1666666666666667</v>
      </c>
      <c r="Q401">
        <v>0</v>
      </c>
      <c r="R401">
        <v>1.3333333333333333</v>
      </c>
      <c r="S401">
        <v>0.5</v>
      </c>
      <c r="T401">
        <v>0.16666666666666666</v>
      </c>
      <c r="U401">
        <v>0.33333333333333331</v>
      </c>
      <c r="V401">
        <v>0.375</v>
      </c>
      <c r="W401">
        <v>1.3333333333333333</v>
      </c>
      <c r="X401">
        <v>0.5</v>
      </c>
      <c r="Y401">
        <v>0.33333333333333331</v>
      </c>
      <c r="Z401">
        <v>0.5</v>
      </c>
      <c r="AA401">
        <v>-2.3191318484055063</v>
      </c>
      <c r="AB401">
        <v>-1.505394204441822</v>
      </c>
      <c r="AC401">
        <v>-1.6255653108083985</v>
      </c>
      <c r="AD401">
        <v>-1.2851085167385188</v>
      </c>
      <c r="AE401">
        <v>-1.9205938415939796</v>
      </c>
      <c r="AF401">
        <v>-0.63117957809601377</v>
      </c>
      <c r="AG401">
        <v>-0.17840363586633282</v>
      </c>
      <c r="AH401">
        <v>-0.28978383696721555</v>
      </c>
      <c r="AI401">
        <v>1.4648024288869892</v>
      </c>
    </row>
    <row r="402" spans="1:35" x14ac:dyDescent="0.2">
      <c r="A402">
        <v>34</v>
      </c>
      <c r="B402">
        <v>401</v>
      </c>
      <c r="C402" s="25">
        <v>0</v>
      </c>
      <c r="D402" s="25">
        <v>468</v>
      </c>
      <c r="E402" s="25">
        <v>0</v>
      </c>
      <c r="F402">
        <v>-1.3696696247148321</v>
      </c>
      <c r="G402">
        <v>-0.99099447255897366</v>
      </c>
      <c r="H402">
        <v>-0.37867515215585845</v>
      </c>
      <c r="I402" t="s">
        <v>548</v>
      </c>
      <c r="J402" t="s">
        <v>227</v>
      </c>
      <c r="K402" t="s">
        <v>35</v>
      </c>
      <c r="L402" t="s">
        <v>259</v>
      </c>
      <c r="M402" s="26">
        <v>24.6</v>
      </c>
      <c r="N402" s="27">
        <v>2</v>
      </c>
      <c r="O402">
        <v>2.1666666666666665</v>
      </c>
      <c r="P402">
        <v>1.5</v>
      </c>
      <c r="Q402">
        <v>0.5</v>
      </c>
      <c r="R402">
        <v>1</v>
      </c>
      <c r="S402">
        <v>1</v>
      </c>
      <c r="T402">
        <v>0</v>
      </c>
      <c r="U402">
        <v>0</v>
      </c>
      <c r="V402">
        <v>0.33333333333333331</v>
      </c>
      <c r="W402">
        <v>1.5</v>
      </c>
      <c r="X402">
        <v>0</v>
      </c>
      <c r="Y402">
        <v>0</v>
      </c>
      <c r="Z402">
        <v>1</v>
      </c>
      <c r="AA402">
        <v>-2.2649890166458526</v>
      </c>
      <c r="AB402">
        <v>-1.024517983595453</v>
      </c>
      <c r="AC402">
        <v>-1.7437786847676917</v>
      </c>
      <c r="AD402">
        <v>-1.0557719960645469</v>
      </c>
      <c r="AE402">
        <v>-2.3019492332709612</v>
      </c>
      <c r="AF402">
        <v>-1.1576754038515964</v>
      </c>
      <c r="AG402">
        <v>-0.29090167286842267</v>
      </c>
      <c r="AH402">
        <v>-3.9005054807722372E-2</v>
      </c>
      <c r="AI402">
        <v>0.95963879284148357</v>
      </c>
    </row>
    <row r="403" spans="1:35" x14ac:dyDescent="0.2">
      <c r="A403">
        <v>34</v>
      </c>
      <c r="B403">
        <v>402</v>
      </c>
      <c r="C403" s="25">
        <v>0</v>
      </c>
      <c r="D403" s="25">
        <v>334</v>
      </c>
      <c r="E403" s="25">
        <v>0</v>
      </c>
      <c r="F403">
        <v>-1.3714609177055253</v>
      </c>
      <c r="G403">
        <v>-0.86218726795125544</v>
      </c>
      <c r="H403">
        <v>-0.50927364975426981</v>
      </c>
      <c r="I403" t="s">
        <v>545</v>
      </c>
      <c r="J403" t="s">
        <v>32</v>
      </c>
      <c r="K403" t="s">
        <v>42</v>
      </c>
      <c r="L403" t="s">
        <v>259</v>
      </c>
      <c r="M403" s="26">
        <v>34.4</v>
      </c>
      <c r="N403" s="27">
        <v>10</v>
      </c>
      <c r="O403">
        <v>7.2033333333333331</v>
      </c>
      <c r="P403">
        <v>1.2</v>
      </c>
      <c r="Q403">
        <v>0.4</v>
      </c>
      <c r="R403">
        <v>0.8</v>
      </c>
      <c r="S403">
        <v>0.6</v>
      </c>
      <c r="T403">
        <v>0.1</v>
      </c>
      <c r="U403">
        <v>0.1</v>
      </c>
      <c r="V403">
        <v>0.44444444444444442</v>
      </c>
      <c r="W403">
        <v>0.9</v>
      </c>
      <c r="X403">
        <v>0</v>
      </c>
      <c r="Y403">
        <v>0</v>
      </c>
      <c r="Z403">
        <v>0.1</v>
      </c>
      <c r="AA403">
        <v>-2.313717565229541</v>
      </c>
      <c r="AB403">
        <v>-1.1206932277647266</v>
      </c>
      <c r="AC403">
        <v>-1.8147067091432678</v>
      </c>
      <c r="AD403">
        <v>-1.2392412126037242</v>
      </c>
      <c r="AE403">
        <v>-2.0731359982647724</v>
      </c>
      <c r="AF403">
        <v>-0.99972665612492173</v>
      </c>
      <c r="AG403">
        <v>-2.8392325346015233E-2</v>
      </c>
      <c r="AH403">
        <v>-3.9005054807722372E-2</v>
      </c>
      <c r="AI403">
        <v>1.8689333377233934</v>
      </c>
    </row>
    <row r="404" spans="1:35" x14ac:dyDescent="0.2">
      <c r="A404">
        <v>34</v>
      </c>
      <c r="B404">
        <v>403</v>
      </c>
      <c r="C404" s="25">
        <v>0</v>
      </c>
      <c r="D404" s="25">
        <v>664</v>
      </c>
      <c r="E404" s="25">
        <v>0</v>
      </c>
      <c r="F404">
        <v>-1.3726702409126685</v>
      </c>
      <c r="G404">
        <v>-0.86995620290298503</v>
      </c>
      <c r="H404">
        <v>-0.50271403800968351</v>
      </c>
      <c r="I404" t="s">
        <v>1655</v>
      </c>
      <c r="J404" t="s">
        <v>32</v>
      </c>
      <c r="K404" t="s">
        <v>62</v>
      </c>
      <c r="L404" t="s">
        <v>259</v>
      </c>
      <c r="M404" s="26">
        <v>21.4</v>
      </c>
      <c r="N404" s="27">
        <v>3</v>
      </c>
      <c r="O404">
        <v>4.2055555555555557</v>
      </c>
      <c r="P404">
        <v>1</v>
      </c>
      <c r="Q404">
        <v>0.33333333333333331</v>
      </c>
      <c r="R404">
        <v>0.33333333333333331</v>
      </c>
      <c r="S404">
        <v>0.33333333333333331</v>
      </c>
      <c r="T404">
        <v>0.33333333333333331</v>
      </c>
      <c r="U404">
        <v>0</v>
      </c>
      <c r="V404">
        <v>0.33333333333333331</v>
      </c>
      <c r="W404">
        <v>1</v>
      </c>
      <c r="X404">
        <v>0</v>
      </c>
      <c r="Y404">
        <v>0</v>
      </c>
      <c r="Z404">
        <v>0</v>
      </c>
      <c r="AA404">
        <v>-2.3462032642853328</v>
      </c>
      <c r="AB404">
        <v>-1.1848100572109093</v>
      </c>
      <c r="AC404">
        <v>-1.9802054326862786</v>
      </c>
      <c r="AD404">
        <v>-1.3615540236298427</v>
      </c>
      <c r="AE404">
        <v>-1.5392384499169978</v>
      </c>
      <c r="AF404">
        <v>-1.1576754038515964</v>
      </c>
      <c r="AG404">
        <v>-0.1908802046706799</v>
      </c>
      <c r="AH404">
        <v>-3.9005054807722372E-2</v>
      </c>
      <c r="AI404">
        <v>1.9699660649324946</v>
      </c>
    </row>
    <row r="405" spans="1:35" x14ac:dyDescent="0.2">
      <c r="A405">
        <v>34</v>
      </c>
      <c r="B405">
        <v>404</v>
      </c>
      <c r="C405" s="25">
        <v>0</v>
      </c>
      <c r="D405" s="25">
        <v>700</v>
      </c>
      <c r="E405" s="25">
        <v>0</v>
      </c>
      <c r="F405">
        <v>-1.3755397919287666</v>
      </c>
      <c r="G405">
        <v>-0.84718851213726376</v>
      </c>
      <c r="H405">
        <v>-0.52835127979150287</v>
      </c>
      <c r="I405" t="s">
        <v>584</v>
      </c>
      <c r="J405" t="s">
        <v>32</v>
      </c>
      <c r="K405" t="s">
        <v>37</v>
      </c>
      <c r="L405" t="s">
        <v>259</v>
      </c>
      <c r="M405" s="26">
        <v>20.7</v>
      </c>
      <c r="N405" s="27">
        <v>3</v>
      </c>
      <c r="O405">
        <v>3.5611111111111104</v>
      </c>
      <c r="P405">
        <v>0.66666666666666663</v>
      </c>
      <c r="Q405">
        <v>0</v>
      </c>
      <c r="R405">
        <v>1.3333333333333333</v>
      </c>
      <c r="S405">
        <v>0.33333333333333331</v>
      </c>
      <c r="T405">
        <v>0.33333333333333331</v>
      </c>
      <c r="U405">
        <v>0</v>
      </c>
      <c r="V405">
        <v>0.5</v>
      </c>
      <c r="W405">
        <v>0.66666666666666663</v>
      </c>
      <c r="X405">
        <v>0</v>
      </c>
      <c r="Y405">
        <v>0</v>
      </c>
      <c r="Z405">
        <v>0</v>
      </c>
      <c r="AA405">
        <v>-2.4003460960449865</v>
      </c>
      <c r="AB405">
        <v>-1.505394204441822</v>
      </c>
      <c r="AC405">
        <v>-1.6255653108083985</v>
      </c>
      <c r="AD405">
        <v>-1.3615540236298427</v>
      </c>
      <c r="AE405">
        <v>-1.5392384499169978</v>
      </c>
      <c r="AF405">
        <v>-1.1576754038515964</v>
      </c>
      <c r="AG405">
        <v>3.4115869333499804E-2</v>
      </c>
      <c r="AH405">
        <v>-3.9005054807722372E-2</v>
      </c>
      <c r="AI405">
        <v>1.9699660649324946</v>
      </c>
    </row>
    <row r="406" spans="1:35" x14ac:dyDescent="0.2">
      <c r="A406">
        <v>34</v>
      </c>
      <c r="B406">
        <v>405</v>
      </c>
      <c r="C406" s="25">
        <v>0</v>
      </c>
      <c r="D406" s="25">
        <v>466</v>
      </c>
      <c r="E406" s="25">
        <v>0</v>
      </c>
      <c r="F406">
        <v>-1.3770182827941295</v>
      </c>
      <c r="G406">
        <v>-0.84271349071476942</v>
      </c>
      <c r="H406">
        <v>-0.5343047920793601</v>
      </c>
      <c r="I406" t="s">
        <v>578</v>
      </c>
      <c r="J406" t="s">
        <v>32</v>
      </c>
      <c r="K406" t="s">
        <v>62</v>
      </c>
      <c r="L406" t="s">
        <v>259</v>
      </c>
      <c r="M406" s="26">
        <v>26.7</v>
      </c>
      <c r="N406" s="27">
        <v>6</v>
      </c>
      <c r="O406">
        <v>6.4333333333333327</v>
      </c>
      <c r="P406">
        <v>3</v>
      </c>
      <c r="Q406">
        <v>0.83333333333333337</v>
      </c>
      <c r="R406">
        <v>0.83333333333333337</v>
      </c>
      <c r="S406">
        <v>0.33333333333333331</v>
      </c>
      <c r="T406">
        <v>0</v>
      </c>
      <c r="U406">
        <v>0</v>
      </c>
      <c r="V406">
        <v>0.66666666666666663</v>
      </c>
      <c r="W406">
        <v>1.5</v>
      </c>
      <c r="X406">
        <v>0.5</v>
      </c>
      <c r="Y406">
        <v>0.33333333333333331</v>
      </c>
      <c r="Z406">
        <v>0.33333333333333331</v>
      </c>
      <c r="AA406">
        <v>-2.0213462737274113</v>
      </c>
      <c r="AB406">
        <v>-0.7039338363645401</v>
      </c>
      <c r="AC406">
        <v>-1.8028853717473385</v>
      </c>
      <c r="AD406">
        <v>-1.3615540236298427</v>
      </c>
      <c r="AE406">
        <v>-2.3019492332709612</v>
      </c>
      <c r="AF406">
        <v>-1.1576754038515964</v>
      </c>
      <c r="AG406">
        <v>0.42151625555715755</v>
      </c>
      <c r="AH406">
        <v>-0.28978383696721555</v>
      </c>
      <c r="AI406">
        <v>1.6331903075688243</v>
      </c>
    </row>
    <row r="407" spans="1:35" x14ac:dyDescent="0.2">
      <c r="A407">
        <v>34</v>
      </c>
      <c r="B407">
        <v>406</v>
      </c>
      <c r="C407" s="25">
        <v>0</v>
      </c>
      <c r="D407" s="25">
        <v>595</v>
      </c>
      <c r="E407" s="25">
        <v>0</v>
      </c>
      <c r="F407">
        <v>-1.3776241894588619</v>
      </c>
      <c r="G407">
        <v>-0.84880971021622664</v>
      </c>
      <c r="H407">
        <v>-0.52881447924263525</v>
      </c>
      <c r="I407" t="s">
        <v>1472</v>
      </c>
      <c r="J407" t="s">
        <v>227</v>
      </c>
      <c r="K407" t="s">
        <v>66</v>
      </c>
      <c r="L407" t="s">
        <v>259</v>
      </c>
      <c r="M407" s="26">
        <v>23</v>
      </c>
      <c r="N407" s="27">
        <v>3</v>
      </c>
      <c r="O407">
        <v>6.105555555555557</v>
      </c>
      <c r="P407">
        <v>1</v>
      </c>
      <c r="Q407">
        <v>0.33333333333333331</v>
      </c>
      <c r="R407">
        <v>0.66666666666666663</v>
      </c>
      <c r="S407">
        <v>0</v>
      </c>
      <c r="T407">
        <v>0.33333333333333331</v>
      </c>
      <c r="U407">
        <v>0</v>
      </c>
      <c r="V407">
        <v>0.5</v>
      </c>
      <c r="W407">
        <v>0.66666666666666663</v>
      </c>
      <c r="X407">
        <v>0</v>
      </c>
      <c r="Y407">
        <v>0</v>
      </c>
      <c r="Z407">
        <v>0</v>
      </c>
      <c r="AA407">
        <v>-2.3462032642853328</v>
      </c>
      <c r="AB407">
        <v>-1.1848100572109093</v>
      </c>
      <c r="AC407">
        <v>-1.8619920587269851</v>
      </c>
      <c r="AD407">
        <v>-1.5144450374124907</v>
      </c>
      <c r="AE407">
        <v>-1.5392384499169978</v>
      </c>
      <c r="AF407">
        <v>-1.1576754038515964</v>
      </c>
      <c r="AG407">
        <v>3.4115869333499804E-2</v>
      </c>
      <c r="AH407">
        <v>-3.9005054807722372E-2</v>
      </c>
      <c r="AI407">
        <v>1.9699660649324946</v>
      </c>
    </row>
    <row r="408" spans="1:35" x14ac:dyDescent="0.2">
      <c r="A408">
        <v>34</v>
      </c>
      <c r="B408">
        <v>407</v>
      </c>
      <c r="C408" s="25">
        <v>0</v>
      </c>
      <c r="D408" s="25">
        <v>470</v>
      </c>
      <c r="E408" s="25">
        <v>0</v>
      </c>
      <c r="F408">
        <v>-1.3804927648211074</v>
      </c>
      <c r="G408">
        <v>-0.93592790643913204</v>
      </c>
      <c r="H408">
        <v>-0.44456485838197535</v>
      </c>
      <c r="I408" t="s">
        <v>551</v>
      </c>
      <c r="J408" t="s">
        <v>32</v>
      </c>
      <c r="K408" t="s">
        <v>119</v>
      </c>
      <c r="L408" t="s">
        <v>259</v>
      </c>
      <c r="M408" s="26">
        <v>22.6</v>
      </c>
      <c r="N408" s="27">
        <v>4</v>
      </c>
      <c r="O408">
        <v>2.7958333333333334</v>
      </c>
      <c r="P408">
        <v>0.75</v>
      </c>
      <c r="Q408">
        <v>0</v>
      </c>
      <c r="R408">
        <v>1</v>
      </c>
      <c r="S408">
        <v>0</v>
      </c>
      <c r="T408">
        <v>0.25</v>
      </c>
      <c r="U408">
        <v>0.5</v>
      </c>
      <c r="V408">
        <v>0.5</v>
      </c>
      <c r="W408">
        <v>0.5</v>
      </c>
      <c r="X408">
        <v>0.5</v>
      </c>
      <c r="Y408">
        <v>0.5</v>
      </c>
      <c r="Z408">
        <v>0.75</v>
      </c>
      <c r="AA408">
        <v>-2.3868103881050731</v>
      </c>
      <c r="AB408">
        <v>-1.505394204441822</v>
      </c>
      <c r="AC408">
        <v>-1.7437786847676917</v>
      </c>
      <c r="AD408">
        <v>-1.5144450374124907</v>
      </c>
      <c r="AE408">
        <v>-1.7299161457554886</v>
      </c>
      <c r="AF408">
        <v>-0.36793166521822246</v>
      </c>
      <c r="AG408">
        <v>2.7877584931326273E-2</v>
      </c>
      <c r="AH408">
        <v>-0.41517322804696216</v>
      </c>
      <c r="AI408">
        <v>1.2122206108642364</v>
      </c>
    </row>
    <row r="409" spans="1:35" x14ac:dyDescent="0.2">
      <c r="A409">
        <v>34</v>
      </c>
      <c r="B409">
        <v>408</v>
      </c>
      <c r="C409" s="25">
        <v>0</v>
      </c>
      <c r="D409" s="25">
        <v>577</v>
      </c>
      <c r="E409" s="25">
        <v>0</v>
      </c>
      <c r="F409">
        <v>-1.385141078907681</v>
      </c>
      <c r="G409">
        <v>-0.96388294244592265</v>
      </c>
      <c r="H409">
        <v>-0.42125813646175836</v>
      </c>
      <c r="I409" t="s">
        <v>558</v>
      </c>
      <c r="J409" t="s">
        <v>32</v>
      </c>
      <c r="K409" t="s">
        <v>119</v>
      </c>
      <c r="L409" t="s">
        <v>259</v>
      </c>
      <c r="M409" s="26">
        <v>22.7</v>
      </c>
      <c r="N409" s="27">
        <v>7</v>
      </c>
      <c r="O409">
        <v>6.6523809523809518</v>
      </c>
      <c r="P409">
        <v>2.2857142857142856</v>
      </c>
      <c r="Q409">
        <v>0.14285714285714285</v>
      </c>
      <c r="R409">
        <v>1.1428571428571428</v>
      </c>
      <c r="S409">
        <v>0.42857142857142855</v>
      </c>
      <c r="T409">
        <v>0.2857142857142857</v>
      </c>
      <c r="U409">
        <v>0.2857142857142857</v>
      </c>
      <c r="V409">
        <v>0.3125</v>
      </c>
      <c r="W409">
        <v>2.2857142857142856</v>
      </c>
      <c r="X409">
        <v>0.55555555555555558</v>
      </c>
      <c r="Y409">
        <v>1.2857142857142858</v>
      </c>
      <c r="Z409">
        <v>0.42857142857142855</v>
      </c>
      <c r="AA409">
        <v>-2.1373666274980976</v>
      </c>
      <c r="AB409">
        <v>-1.3680009984857167</v>
      </c>
      <c r="AC409">
        <v>-1.6931158102137087</v>
      </c>
      <c r="AD409">
        <v>-1.3178708768348006</v>
      </c>
      <c r="AE409">
        <v>-1.6481971332532781</v>
      </c>
      <c r="AF409">
        <v>-0.70639326748966846</v>
      </c>
      <c r="AG409">
        <v>-0.51592759226731166</v>
      </c>
      <c r="AH409">
        <v>-0.82504283857849781</v>
      </c>
      <c r="AI409">
        <v>1.5369686626077756</v>
      </c>
    </row>
    <row r="410" spans="1:35" x14ac:dyDescent="0.2">
      <c r="A410">
        <v>35</v>
      </c>
      <c r="B410">
        <v>409</v>
      </c>
      <c r="C410" s="25">
        <v>0</v>
      </c>
      <c r="D410" s="25">
        <v>261</v>
      </c>
      <c r="E410" s="25">
        <v>0</v>
      </c>
      <c r="F410">
        <v>-1.3930923539462794</v>
      </c>
      <c r="G410">
        <v>-0.9934285315723711</v>
      </c>
      <c r="H410">
        <v>-0.3996638223739083</v>
      </c>
      <c r="I410" t="s">
        <v>553</v>
      </c>
      <c r="J410" t="s">
        <v>1708</v>
      </c>
      <c r="K410" t="s">
        <v>62</v>
      </c>
      <c r="L410" t="s">
        <v>259</v>
      </c>
      <c r="M410" s="26">
        <v>23.5</v>
      </c>
      <c r="N410" s="27">
        <v>5</v>
      </c>
      <c r="O410">
        <v>3.753333333333333</v>
      </c>
      <c r="P410">
        <v>1.4</v>
      </c>
      <c r="Q410">
        <v>0.2</v>
      </c>
      <c r="R410">
        <v>1.4</v>
      </c>
      <c r="S410">
        <v>0</v>
      </c>
      <c r="T410">
        <v>0.2</v>
      </c>
      <c r="U410">
        <v>0</v>
      </c>
      <c r="V410">
        <v>0.33333333333333331</v>
      </c>
      <c r="W410">
        <v>1.8</v>
      </c>
      <c r="X410">
        <v>0</v>
      </c>
      <c r="Y410">
        <v>0</v>
      </c>
      <c r="Z410">
        <v>0.8</v>
      </c>
      <c r="AA410">
        <v>-2.2812318661737483</v>
      </c>
      <c r="AB410">
        <v>-1.3130437161032744</v>
      </c>
      <c r="AC410">
        <v>-1.6019226360165399</v>
      </c>
      <c r="AD410">
        <v>-1.5144450374124907</v>
      </c>
      <c r="AE410">
        <v>-1.8443227632585832</v>
      </c>
      <c r="AF410">
        <v>-1.1576754038515964</v>
      </c>
      <c r="AG410">
        <v>-0.35091455378706832</v>
      </c>
      <c r="AH410">
        <v>-3.9005054807722372E-2</v>
      </c>
      <c r="AI410">
        <v>1.1617042472596857</v>
      </c>
    </row>
    <row r="411" spans="1:35" x14ac:dyDescent="0.2">
      <c r="A411">
        <v>35</v>
      </c>
      <c r="B411">
        <v>410</v>
      </c>
      <c r="C411" s="25">
        <v>0</v>
      </c>
      <c r="D411" s="25">
        <v>716</v>
      </c>
      <c r="E411" s="25">
        <v>0</v>
      </c>
      <c r="F411">
        <v>-1.3940477130569937</v>
      </c>
      <c r="G411">
        <v>-0.9913252607096289</v>
      </c>
      <c r="H411">
        <v>-0.40272245234736481</v>
      </c>
      <c r="I411" t="s">
        <v>597</v>
      </c>
      <c r="J411" t="s">
        <v>227</v>
      </c>
      <c r="K411" t="s">
        <v>44</v>
      </c>
      <c r="L411" t="s">
        <v>258</v>
      </c>
      <c r="M411" s="26">
        <v>20.399999999999999</v>
      </c>
      <c r="N411" s="27">
        <v>2</v>
      </c>
      <c r="O411">
        <v>7.3666666666666671</v>
      </c>
      <c r="P411">
        <v>1.5</v>
      </c>
      <c r="Q411">
        <v>0</v>
      </c>
      <c r="R411">
        <v>0.5</v>
      </c>
      <c r="S411">
        <v>1.5</v>
      </c>
      <c r="T411">
        <v>0</v>
      </c>
      <c r="U411">
        <v>0</v>
      </c>
      <c r="V411">
        <v>0.25</v>
      </c>
      <c r="W411">
        <v>2</v>
      </c>
      <c r="X411">
        <v>1</v>
      </c>
      <c r="Y411">
        <v>0.5</v>
      </c>
      <c r="Z411">
        <v>0.5</v>
      </c>
      <c r="AA411">
        <v>-2.2649890166458526</v>
      </c>
      <c r="AB411">
        <v>-1.505394204441822</v>
      </c>
      <c r="AC411">
        <v>-1.9210987457066317</v>
      </c>
      <c r="AD411">
        <v>-0.82643547539057483</v>
      </c>
      <c r="AE411">
        <v>-2.3019492332709612</v>
      </c>
      <c r="AF411">
        <v>-1.1576754038515964</v>
      </c>
      <c r="AG411">
        <v>-0.62839578387469208</v>
      </c>
      <c r="AH411">
        <v>0.21920808790848226</v>
      </c>
      <c r="AI411">
        <v>1.4648024288869892</v>
      </c>
    </row>
    <row r="412" spans="1:35" x14ac:dyDescent="0.2">
      <c r="A412">
        <v>35</v>
      </c>
      <c r="B412">
        <v>411</v>
      </c>
      <c r="C412" s="25">
        <v>0</v>
      </c>
      <c r="D412" s="25">
        <v>479</v>
      </c>
      <c r="E412" s="25">
        <v>0</v>
      </c>
      <c r="F412">
        <v>-1.4091962877031246</v>
      </c>
      <c r="G412">
        <v>-0.84143479573666247</v>
      </c>
      <c r="H412">
        <v>-0.56776149196646208</v>
      </c>
      <c r="I412" t="s">
        <v>532</v>
      </c>
      <c r="J412" t="s">
        <v>1709</v>
      </c>
      <c r="K412" t="s">
        <v>113</v>
      </c>
      <c r="L412" t="s">
        <v>259</v>
      </c>
      <c r="M412" s="26">
        <v>22.7</v>
      </c>
      <c r="N412" s="27">
        <v>6</v>
      </c>
      <c r="O412">
        <v>3.5583333333333331</v>
      </c>
      <c r="P412">
        <v>2.6666666666666665</v>
      </c>
      <c r="Q412">
        <v>0</v>
      </c>
      <c r="R412">
        <v>1.8333333333333333</v>
      </c>
      <c r="S412">
        <v>0.33333333333333331</v>
      </c>
      <c r="T412">
        <v>0</v>
      </c>
      <c r="U412">
        <v>0.33333333333333331</v>
      </c>
      <c r="V412">
        <v>0.58333333333333337</v>
      </c>
      <c r="W412">
        <v>2</v>
      </c>
      <c r="X412">
        <v>0.5</v>
      </c>
      <c r="Y412">
        <v>0.66666666666666663</v>
      </c>
      <c r="Z412">
        <v>0</v>
      </c>
      <c r="AA412">
        <v>-2.075489105487065</v>
      </c>
      <c r="AB412">
        <v>-1.505394204441822</v>
      </c>
      <c r="AC412">
        <v>-1.4482452498694582</v>
      </c>
      <c r="AD412">
        <v>-1.3615540236298427</v>
      </c>
      <c r="AE412">
        <v>-2.3019492332709612</v>
      </c>
      <c r="AF412">
        <v>-0.63117957809601377</v>
      </c>
      <c r="AG412">
        <v>0.32149478735941489</v>
      </c>
      <c r="AH412">
        <v>-0.54056261912670867</v>
      </c>
      <c r="AI412">
        <v>1.9699660649324946</v>
      </c>
    </row>
    <row r="413" spans="1:35" x14ac:dyDescent="0.2">
      <c r="A413">
        <v>35</v>
      </c>
      <c r="B413">
        <v>412</v>
      </c>
      <c r="C413" s="25">
        <v>0</v>
      </c>
      <c r="D413" s="25">
        <v>274</v>
      </c>
      <c r="E413" s="25">
        <v>1</v>
      </c>
      <c r="F413">
        <v>-1.4157572091606387</v>
      </c>
      <c r="G413">
        <v>-0.81832809058465561</v>
      </c>
      <c r="H413">
        <v>-0.59742911857598313</v>
      </c>
      <c r="I413" t="s">
        <v>593</v>
      </c>
      <c r="J413" t="s">
        <v>32</v>
      </c>
      <c r="K413" t="s">
        <v>88</v>
      </c>
      <c r="L413" t="s">
        <v>259</v>
      </c>
      <c r="M413" s="26">
        <v>21.2</v>
      </c>
      <c r="N413" s="27">
        <v>10</v>
      </c>
      <c r="O413">
        <v>9.9883333333333333</v>
      </c>
      <c r="P413">
        <v>3.9</v>
      </c>
      <c r="Q413">
        <v>0</v>
      </c>
      <c r="R413">
        <v>2.1</v>
      </c>
      <c r="S413">
        <v>0.1</v>
      </c>
      <c r="T413">
        <v>0</v>
      </c>
      <c r="U413">
        <v>0.6</v>
      </c>
      <c r="V413">
        <v>0.65384615384615385</v>
      </c>
      <c r="W413">
        <v>2.6</v>
      </c>
      <c r="X413">
        <v>0.41666666666666669</v>
      </c>
      <c r="Y413">
        <v>1.2</v>
      </c>
      <c r="Z413">
        <v>0.1</v>
      </c>
      <c r="AA413">
        <v>-1.8751606279763466</v>
      </c>
      <c r="AB413">
        <v>-1.505394204441822</v>
      </c>
      <c r="AC413">
        <v>-1.3536745507020234</v>
      </c>
      <c r="AD413">
        <v>-1.4685777332776964</v>
      </c>
      <c r="AE413">
        <v>-2.3019492332709612</v>
      </c>
      <c r="AF413">
        <v>-0.20998291749154768</v>
      </c>
      <c r="AG413">
        <v>0.67641431113917705</v>
      </c>
      <c r="AH413">
        <v>-1.1955611969640756</v>
      </c>
      <c r="AI413">
        <v>1.8689333377233934</v>
      </c>
    </row>
    <row r="414" spans="1:35" x14ac:dyDescent="0.2">
      <c r="A414">
        <v>35</v>
      </c>
      <c r="B414">
        <v>413</v>
      </c>
      <c r="C414" s="25">
        <v>0</v>
      </c>
      <c r="D414" s="25">
        <v>680</v>
      </c>
      <c r="E414" s="25">
        <v>0</v>
      </c>
      <c r="F414">
        <v>-1.4216616553881694</v>
      </c>
      <c r="G414">
        <v>-0.84761285307906964</v>
      </c>
      <c r="H414">
        <v>-0.57404880230909971</v>
      </c>
      <c r="I414" t="s">
        <v>554</v>
      </c>
      <c r="J414" t="s">
        <v>227</v>
      </c>
      <c r="K414" t="s">
        <v>66</v>
      </c>
      <c r="L414" t="s">
        <v>45</v>
      </c>
      <c r="M414" s="26">
        <v>22.2</v>
      </c>
      <c r="N414" s="27">
        <v>6</v>
      </c>
      <c r="O414">
        <v>2.8499999999999996</v>
      </c>
      <c r="P414">
        <v>2</v>
      </c>
      <c r="Q414">
        <v>0</v>
      </c>
      <c r="R414">
        <v>0.83333333333333337</v>
      </c>
      <c r="S414">
        <v>0</v>
      </c>
      <c r="T414">
        <v>0.16666666666666666</v>
      </c>
      <c r="U414">
        <v>0</v>
      </c>
      <c r="V414">
        <v>0.83333333333333337</v>
      </c>
      <c r="W414">
        <v>1</v>
      </c>
      <c r="X414">
        <v>1</v>
      </c>
      <c r="Y414">
        <v>0.33333333333333331</v>
      </c>
      <c r="Z414">
        <v>0.16666666666666666</v>
      </c>
      <c r="AA414">
        <v>-2.183774769006372</v>
      </c>
      <c r="AB414">
        <v>-1.505394204441822</v>
      </c>
      <c r="AC414">
        <v>-1.8028853717473385</v>
      </c>
      <c r="AD414">
        <v>-1.5144450374124907</v>
      </c>
      <c r="AE414">
        <v>-1.9205938415939796</v>
      </c>
      <c r="AF414">
        <v>-1.1576754038515964</v>
      </c>
      <c r="AG414">
        <v>0.52153772375490048</v>
      </c>
      <c r="AH414">
        <v>0.13313704033641405</v>
      </c>
      <c r="AI414">
        <v>1.8015781862506595</v>
      </c>
    </row>
    <row r="415" spans="1:35" x14ac:dyDescent="0.2">
      <c r="A415">
        <v>35</v>
      </c>
      <c r="B415">
        <v>414</v>
      </c>
      <c r="C415" s="25">
        <v>0</v>
      </c>
      <c r="D415" s="25">
        <v>340</v>
      </c>
      <c r="E415" s="25">
        <v>3</v>
      </c>
      <c r="F415">
        <v>-1.4318286765709125</v>
      </c>
      <c r="G415">
        <v>-0.91294717697547378</v>
      </c>
      <c r="H415">
        <v>-0.51888149959543872</v>
      </c>
      <c r="I415" t="s">
        <v>606</v>
      </c>
      <c r="J415" t="s">
        <v>32</v>
      </c>
      <c r="K415" t="s">
        <v>78</v>
      </c>
      <c r="L415" t="s">
        <v>45</v>
      </c>
      <c r="M415" s="26">
        <v>27.2</v>
      </c>
      <c r="N415" s="27">
        <v>8</v>
      </c>
      <c r="O415">
        <v>18.12083333333333</v>
      </c>
      <c r="P415">
        <v>4.25</v>
      </c>
      <c r="Q415">
        <v>0</v>
      </c>
      <c r="R415">
        <v>3.625</v>
      </c>
      <c r="S415">
        <v>0.25</v>
      </c>
      <c r="T415">
        <v>0.25</v>
      </c>
      <c r="U415">
        <v>0.125</v>
      </c>
      <c r="V415">
        <v>0.52</v>
      </c>
      <c r="W415">
        <v>3.125</v>
      </c>
      <c r="X415">
        <v>0.47058823529411764</v>
      </c>
      <c r="Y415">
        <v>2.125</v>
      </c>
      <c r="Z415">
        <v>0.375</v>
      </c>
      <c r="AA415">
        <v>-1.8183106546287104</v>
      </c>
      <c r="AB415">
        <v>-1.505394204441822</v>
      </c>
      <c r="AC415">
        <v>-0.81284836483825618</v>
      </c>
      <c r="AD415">
        <v>-1.3997767770755047</v>
      </c>
      <c r="AE415">
        <v>-1.7299161457554886</v>
      </c>
      <c r="AF415">
        <v>-0.96023946919325298</v>
      </c>
      <c r="AG415">
        <v>0.21518280531875703</v>
      </c>
      <c r="AH415">
        <v>-1.7963151200633527</v>
      </c>
      <c r="AI415">
        <v>1.5910933378983656</v>
      </c>
    </row>
    <row r="416" spans="1:35" x14ac:dyDescent="0.2">
      <c r="A416">
        <v>35</v>
      </c>
      <c r="B416">
        <v>415</v>
      </c>
      <c r="C416" s="25">
        <v>0</v>
      </c>
      <c r="D416" s="25">
        <v>456</v>
      </c>
      <c r="E416" s="25">
        <v>0</v>
      </c>
      <c r="F416">
        <v>-1.4373713049086885</v>
      </c>
      <c r="G416">
        <v>-1.1603082282021786</v>
      </c>
      <c r="H416">
        <v>-0.27706307670650987</v>
      </c>
      <c r="I416" t="s">
        <v>560</v>
      </c>
      <c r="J416" t="s">
        <v>32</v>
      </c>
      <c r="K416" t="s">
        <v>113</v>
      </c>
      <c r="L416" t="s">
        <v>259</v>
      </c>
      <c r="M416" s="26">
        <v>22.8</v>
      </c>
      <c r="N416" s="27">
        <v>1</v>
      </c>
      <c r="O416">
        <v>1.9666666666666668</v>
      </c>
      <c r="P416">
        <v>0</v>
      </c>
      <c r="Q416">
        <v>0</v>
      </c>
      <c r="R416">
        <v>3</v>
      </c>
      <c r="S416">
        <v>0</v>
      </c>
      <c r="T416">
        <v>0</v>
      </c>
      <c r="U416">
        <v>0</v>
      </c>
      <c r="V416">
        <v>0</v>
      </c>
      <c r="W416">
        <v>2</v>
      </c>
      <c r="X416">
        <v>0</v>
      </c>
      <c r="Y416">
        <v>0</v>
      </c>
      <c r="Z416">
        <v>1</v>
      </c>
      <c r="AA416">
        <v>-2.5086317595642935</v>
      </c>
      <c r="AB416">
        <v>-1.505394204441822</v>
      </c>
      <c r="AC416">
        <v>-1.0344984410119313</v>
      </c>
      <c r="AD416">
        <v>-1.5144450374124907</v>
      </c>
      <c r="AE416">
        <v>-2.3019492332709612</v>
      </c>
      <c r="AF416">
        <v>-1.1576754038515964</v>
      </c>
      <c r="AG416">
        <v>-1.3408137123002724</v>
      </c>
      <c r="AH416">
        <v>-3.9005054807722372E-2</v>
      </c>
      <c r="AI416">
        <v>0.95963879284148357</v>
      </c>
    </row>
    <row r="417" spans="1:35" x14ac:dyDescent="0.2">
      <c r="A417">
        <v>35</v>
      </c>
      <c r="B417">
        <v>416</v>
      </c>
      <c r="C417" s="25">
        <v>0</v>
      </c>
      <c r="D417" s="25">
        <v>489</v>
      </c>
      <c r="E417" s="25">
        <v>0</v>
      </c>
      <c r="F417">
        <v>-1.4458807710001049</v>
      </c>
      <c r="G417">
        <v>-0.73803792562957682</v>
      </c>
      <c r="H417">
        <v>-0.70784284537052811</v>
      </c>
      <c r="I417" t="s">
        <v>562</v>
      </c>
      <c r="J417" t="s">
        <v>227</v>
      </c>
      <c r="K417" t="s">
        <v>152</v>
      </c>
      <c r="L417" t="s">
        <v>258</v>
      </c>
      <c r="M417" s="26">
        <v>25.1</v>
      </c>
      <c r="N417" s="27">
        <v>1</v>
      </c>
      <c r="O417">
        <v>2.85</v>
      </c>
      <c r="P417">
        <v>4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1</v>
      </c>
      <c r="W417">
        <v>2</v>
      </c>
      <c r="X417">
        <v>0</v>
      </c>
      <c r="Y417">
        <v>0</v>
      </c>
      <c r="Z417">
        <v>0</v>
      </c>
      <c r="AA417">
        <v>-1.8589177784484505</v>
      </c>
      <c r="AB417">
        <v>-1.505394204441822</v>
      </c>
      <c r="AC417">
        <v>-1.7437786847676917</v>
      </c>
      <c r="AD417">
        <v>-1.5144450374124907</v>
      </c>
      <c r="AE417">
        <v>-2.3019492332709612</v>
      </c>
      <c r="AF417">
        <v>-1.1576754038515964</v>
      </c>
      <c r="AG417">
        <v>1.5088580014020485</v>
      </c>
      <c r="AH417">
        <v>-3.9005054807722372E-2</v>
      </c>
      <c r="AI417">
        <v>1.9699660649324946</v>
      </c>
    </row>
    <row r="418" spans="1:35" x14ac:dyDescent="0.2">
      <c r="A418">
        <v>35</v>
      </c>
      <c r="B418">
        <v>417</v>
      </c>
      <c r="C418" s="25">
        <v>0</v>
      </c>
      <c r="D418" s="25">
        <v>458</v>
      </c>
      <c r="E418" s="25">
        <v>0</v>
      </c>
      <c r="F418">
        <v>-1.4486057657133371</v>
      </c>
      <c r="G418">
        <v>-0.86089329842901208</v>
      </c>
      <c r="H418">
        <v>-0.58771246728432502</v>
      </c>
      <c r="I418" t="s">
        <v>550</v>
      </c>
      <c r="J418" t="s">
        <v>32</v>
      </c>
      <c r="K418" t="s">
        <v>78</v>
      </c>
      <c r="L418" t="s">
        <v>259</v>
      </c>
      <c r="M418" s="26">
        <v>26.6</v>
      </c>
      <c r="N418" s="27">
        <v>3</v>
      </c>
      <c r="O418">
        <v>2.9888888888888889</v>
      </c>
      <c r="P418">
        <v>2</v>
      </c>
      <c r="Q418">
        <v>0</v>
      </c>
      <c r="R418">
        <v>1</v>
      </c>
      <c r="S418">
        <v>0.66666666666666663</v>
      </c>
      <c r="T418">
        <v>0</v>
      </c>
      <c r="U418">
        <v>0</v>
      </c>
      <c r="V418">
        <v>1</v>
      </c>
      <c r="W418">
        <v>1</v>
      </c>
      <c r="X418">
        <v>0</v>
      </c>
      <c r="Y418">
        <v>0</v>
      </c>
      <c r="Z418">
        <v>0.33333333333333331</v>
      </c>
      <c r="AA418">
        <v>-2.183774769006372</v>
      </c>
      <c r="AB418">
        <v>-1.505394204441822</v>
      </c>
      <c r="AC418">
        <v>-1.7437786847676917</v>
      </c>
      <c r="AD418">
        <v>-1.2086630098471949</v>
      </c>
      <c r="AE418">
        <v>-2.3019492332709612</v>
      </c>
      <c r="AF418">
        <v>-1.1576754038515964</v>
      </c>
      <c r="AG418">
        <v>0.75901036656342702</v>
      </c>
      <c r="AH418">
        <v>-3.9005054807722372E-2</v>
      </c>
      <c r="AI418">
        <v>1.6331903075688243</v>
      </c>
    </row>
    <row r="419" spans="1:35" x14ac:dyDescent="0.2">
      <c r="A419">
        <v>35</v>
      </c>
      <c r="B419">
        <v>418</v>
      </c>
      <c r="C419" s="25">
        <v>0</v>
      </c>
      <c r="D419" s="25">
        <v>513</v>
      </c>
      <c r="E419" s="25">
        <v>0</v>
      </c>
      <c r="F419">
        <v>-1.4499682630699533</v>
      </c>
      <c r="G419">
        <v>-1.1843375020718734</v>
      </c>
      <c r="H419">
        <v>-0.26563076099807992</v>
      </c>
      <c r="I419" t="s">
        <v>1184</v>
      </c>
      <c r="J419" t="s">
        <v>32</v>
      </c>
      <c r="K419" t="s">
        <v>73</v>
      </c>
      <c r="L419" t="s">
        <v>258</v>
      </c>
      <c r="M419" s="26">
        <v>26.2</v>
      </c>
      <c r="N419" s="27">
        <v>2</v>
      </c>
      <c r="O419">
        <v>11.358333333333333</v>
      </c>
      <c r="P419">
        <v>1</v>
      </c>
      <c r="Q419">
        <v>0</v>
      </c>
      <c r="R419">
        <v>1</v>
      </c>
      <c r="S419">
        <v>1</v>
      </c>
      <c r="T419">
        <v>0</v>
      </c>
      <c r="U419">
        <v>0</v>
      </c>
      <c r="V419">
        <v>0.5</v>
      </c>
      <c r="W419">
        <v>1</v>
      </c>
      <c r="X419">
        <v>0</v>
      </c>
      <c r="Y419">
        <v>0</v>
      </c>
      <c r="Z419">
        <v>2.5</v>
      </c>
      <c r="AA419">
        <v>-2.3462032642853328</v>
      </c>
      <c r="AB419">
        <v>-1.505394204441822</v>
      </c>
      <c r="AC419">
        <v>-1.7437786847676917</v>
      </c>
      <c r="AD419">
        <v>-1.0557719960645469</v>
      </c>
      <c r="AE419">
        <v>-2.3019492332709612</v>
      </c>
      <c r="AF419">
        <v>-1.1576754038515964</v>
      </c>
      <c r="AG419">
        <v>4.6592438137846873E-2</v>
      </c>
      <c r="AH419">
        <v>-3.9005054807722372E-2</v>
      </c>
      <c r="AI419">
        <v>-0.5558521152950332</v>
      </c>
    </row>
    <row r="420" spans="1:35" x14ac:dyDescent="0.2">
      <c r="A420">
        <v>35</v>
      </c>
      <c r="B420">
        <v>419</v>
      </c>
      <c r="C420" s="25">
        <v>0</v>
      </c>
      <c r="D420" s="25">
        <v>503</v>
      </c>
      <c r="E420" s="25">
        <v>0</v>
      </c>
      <c r="F420">
        <v>-1.4503236456774775</v>
      </c>
      <c r="G420">
        <v>-0.92893611891378469</v>
      </c>
      <c r="H420">
        <v>-0.52138752676369282</v>
      </c>
      <c r="I420" t="s">
        <v>555</v>
      </c>
      <c r="J420" t="s">
        <v>32</v>
      </c>
      <c r="K420" t="s">
        <v>75</v>
      </c>
      <c r="L420" t="s">
        <v>259</v>
      </c>
      <c r="M420" s="26">
        <v>23.6</v>
      </c>
      <c r="N420" s="27">
        <v>7</v>
      </c>
      <c r="O420">
        <v>5.1857142857142859</v>
      </c>
      <c r="P420">
        <v>1.8571428571428572</v>
      </c>
      <c r="Q420">
        <v>0</v>
      </c>
      <c r="R420">
        <v>1.7142857142857142</v>
      </c>
      <c r="S420">
        <v>0.2857142857142857</v>
      </c>
      <c r="T420">
        <v>0</v>
      </c>
      <c r="U420">
        <v>0</v>
      </c>
      <c r="V420">
        <v>0.45454545454545453</v>
      </c>
      <c r="W420">
        <v>1.5714285714285714</v>
      </c>
      <c r="X420">
        <v>0.75</v>
      </c>
      <c r="Y420">
        <v>0.5714285714285714</v>
      </c>
      <c r="Z420">
        <v>0.14285714285714285</v>
      </c>
      <c r="AA420">
        <v>-2.206978839760509</v>
      </c>
      <c r="AB420">
        <v>-1.505394204441822</v>
      </c>
      <c r="AC420">
        <v>-1.4904643119977772</v>
      </c>
      <c r="AD420">
        <v>-1.3833955970273639</v>
      </c>
      <c r="AE420">
        <v>-2.3019492332709612</v>
      </c>
      <c r="AF420">
        <v>-1.1576754038515964</v>
      </c>
      <c r="AG420">
        <v>-3.3793147972640949E-2</v>
      </c>
      <c r="AH420">
        <v>-0.10640792939231389</v>
      </c>
      <c r="AI420">
        <v>1.8256335974909217</v>
      </c>
    </row>
    <row r="421" spans="1:35" x14ac:dyDescent="0.2">
      <c r="A421">
        <v>35</v>
      </c>
      <c r="B421">
        <v>420</v>
      </c>
      <c r="C421" s="25">
        <v>0</v>
      </c>
      <c r="D421" s="25">
        <v>619</v>
      </c>
      <c r="E421" s="25">
        <v>0</v>
      </c>
      <c r="F421">
        <v>-1.4543576093252348</v>
      </c>
      <c r="G421">
        <v>-1.0111755897077921</v>
      </c>
      <c r="H421">
        <v>-0.44318201961744275</v>
      </c>
      <c r="I421" t="s">
        <v>564</v>
      </c>
      <c r="J421" t="s">
        <v>32</v>
      </c>
      <c r="K421" t="s">
        <v>106</v>
      </c>
      <c r="L421" t="s">
        <v>259</v>
      </c>
      <c r="M421" s="26">
        <v>20.9</v>
      </c>
      <c r="N421" s="27">
        <v>5</v>
      </c>
      <c r="O421">
        <v>4.7666666666666666</v>
      </c>
      <c r="P421">
        <v>1.6</v>
      </c>
      <c r="Q421">
        <v>0</v>
      </c>
      <c r="R421">
        <v>0.2</v>
      </c>
      <c r="S421">
        <v>0.2</v>
      </c>
      <c r="T421">
        <v>0</v>
      </c>
      <c r="U421">
        <v>0.2</v>
      </c>
      <c r="V421">
        <v>0.3</v>
      </c>
      <c r="W421">
        <v>2</v>
      </c>
      <c r="X421">
        <v>1</v>
      </c>
      <c r="Y421">
        <v>0.4</v>
      </c>
      <c r="Z421">
        <v>0.4</v>
      </c>
      <c r="AA421">
        <v>-2.2487461671179565</v>
      </c>
      <c r="AB421">
        <v>-1.505394204441822</v>
      </c>
      <c r="AC421">
        <v>-2.0274907822699957</v>
      </c>
      <c r="AD421">
        <v>-1.4227104291429018</v>
      </c>
      <c r="AE421">
        <v>-2.3019492332709612</v>
      </c>
      <c r="AF421">
        <v>-0.84177790839824673</v>
      </c>
      <c r="AG421">
        <v>-0.48591219818957609</v>
      </c>
      <c r="AH421">
        <v>0.16756545936524134</v>
      </c>
      <c r="AI421">
        <v>1.5658351560960901</v>
      </c>
    </row>
    <row r="422" spans="1:35" x14ac:dyDescent="0.2">
      <c r="A422">
        <v>36</v>
      </c>
      <c r="B422">
        <v>421</v>
      </c>
      <c r="C422" s="25">
        <v>0</v>
      </c>
      <c r="D422" s="25">
        <v>740</v>
      </c>
      <c r="E422" s="25">
        <v>0</v>
      </c>
      <c r="F422">
        <v>-1.4547179277391875</v>
      </c>
      <c r="G422">
        <v>-0.95212011238037109</v>
      </c>
      <c r="H422">
        <v>-0.50259781535881642</v>
      </c>
      <c r="I422" t="s">
        <v>580</v>
      </c>
      <c r="J422" t="s">
        <v>32</v>
      </c>
      <c r="K422" t="s">
        <v>37</v>
      </c>
      <c r="L422" t="s">
        <v>45</v>
      </c>
      <c r="M422" s="26">
        <v>20.100000000000001</v>
      </c>
      <c r="N422" s="27">
        <v>4</v>
      </c>
      <c r="O422">
        <v>3.7874999999999996</v>
      </c>
      <c r="P422">
        <v>2</v>
      </c>
      <c r="Q422">
        <v>0</v>
      </c>
      <c r="R422">
        <v>2.25</v>
      </c>
      <c r="S422">
        <v>0</v>
      </c>
      <c r="T422">
        <v>0.25</v>
      </c>
      <c r="U422">
        <v>0</v>
      </c>
      <c r="V422">
        <v>0.42857142857142855</v>
      </c>
      <c r="W422">
        <v>1.75</v>
      </c>
      <c r="X422">
        <v>0.5</v>
      </c>
      <c r="Y422">
        <v>1</v>
      </c>
      <c r="Z422">
        <v>0.25</v>
      </c>
      <c r="AA422">
        <v>-2.183774769006372</v>
      </c>
      <c r="AB422">
        <v>-1.505394204441822</v>
      </c>
      <c r="AC422">
        <v>-1.3004785324203414</v>
      </c>
      <c r="AD422">
        <v>-1.5144450374124907</v>
      </c>
      <c r="AE422">
        <v>-1.7299161457554886</v>
      </c>
      <c r="AF422">
        <v>-1.1576754038515964</v>
      </c>
      <c r="AG422">
        <v>-0.10343976415876735</v>
      </c>
      <c r="AH422">
        <v>-0.79134140128620201</v>
      </c>
      <c r="AI422">
        <v>1.7173842469097418</v>
      </c>
    </row>
    <row r="423" spans="1:35" x14ac:dyDescent="0.2">
      <c r="A423">
        <v>36</v>
      </c>
      <c r="B423">
        <v>422</v>
      </c>
      <c r="C423" s="25">
        <v>0</v>
      </c>
      <c r="D423" s="25">
        <v>650</v>
      </c>
      <c r="E423" s="25">
        <v>0</v>
      </c>
      <c r="F423">
        <v>-1.4552470226271701</v>
      </c>
      <c r="G423">
        <v>-0.98267570520761005</v>
      </c>
      <c r="H423">
        <v>-0.47257131741956004</v>
      </c>
      <c r="I423" t="s">
        <v>556</v>
      </c>
      <c r="J423" t="s">
        <v>227</v>
      </c>
      <c r="K423" t="s">
        <v>64</v>
      </c>
      <c r="L423" t="s">
        <v>258</v>
      </c>
      <c r="M423" s="26">
        <v>22.1</v>
      </c>
      <c r="N423" s="27">
        <v>4</v>
      </c>
      <c r="O423">
        <v>3.0500000000000003</v>
      </c>
      <c r="P423">
        <v>1.25</v>
      </c>
      <c r="Q423">
        <v>0.25</v>
      </c>
      <c r="R423">
        <v>0.75</v>
      </c>
      <c r="S423">
        <v>0.5</v>
      </c>
      <c r="T423">
        <v>0</v>
      </c>
      <c r="U423">
        <v>0</v>
      </c>
      <c r="V423">
        <v>0.4</v>
      </c>
      <c r="W423">
        <v>1.25</v>
      </c>
      <c r="X423">
        <v>0</v>
      </c>
      <c r="Y423">
        <v>0</v>
      </c>
      <c r="Z423">
        <v>0.5</v>
      </c>
      <c r="AA423">
        <v>-2.3055961404655925</v>
      </c>
      <c r="AB423">
        <v>-1.2649560940186375</v>
      </c>
      <c r="AC423">
        <v>-1.8324387152371617</v>
      </c>
      <c r="AD423">
        <v>-1.2851085167385188</v>
      </c>
      <c r="AE423">
        <v>-2.3019492332709612</v>
      </c>
      <c r="AF423">
        <v>-1.1576754038515964</v>
      </c>
      <c r="AG423">
        <v>-0.12215461736528785</v>
      </c>
      <c r="AH423">
        <v>-3.9005054807722372E-2</v>
      </c>
      <c r="AI423">
        <v>1.4648024288869892</v>
      </c>
    </row>
    <row r="424" spans="1:35" x14ac:dyDescent="0.2">
      <c r="A424">
        <v>36</v>
      </c>
      <c r="B424">
        <v>423</v>
      </c>
      <c r="C424" s="25">
        <v>0</v>
      </c>
      <c r="D424" s="25">
        <v>683</v>
      </c>
      <c r="E424" s="25">
        <v>0</v>
      </c>
      <c r="F424">
        <v>-1.4573991858892437</v>
      </c>
      <c r="G424">
        <v>-1.0405986284680455</v>
      </c>
      <c r="H424">
        <v>-0.41680055742119815</v>
      </c>
      <c r="I424" t="s">
        <v>566</v>
      </c>
      <c r="J424" t="s">
        <v>32</v>
      </c>
      <c r="K424" t="s">
        <v>73</v>
      </c>
      <c r="L424" t="s">
        <v>259</v>
      </c>
      <c r="M424" s="26">
        <v>24</v>
      </c>
      <c r="N424" s="27">
        <v>2</v>
      </c>
      <c r="O424">
        <v>9.8666666666666671</v>
      </c>
      <c r="P424">
        <v>1</v>
      </c>
      <c r="Q424">
        <v>0</v>
      </c>
      <c r="R424">
        <v>1.5</v>
      </c>
      <c r="S424">
        <v>0.5</v>
      </c>
      <c r="T424">
        <v>0</v>
      </c>
      <c r="U424">
        <v>0</v>
      </c>
      <c r="V424">
        <v>0.25</v>
      </c>
      <c r="W424">
        <v>2</v>
      </c>
      <c r="X424">
        <v>0</v>
      </c>
      <c r="Y424">
        <v>0</v>
      </c>
      <c r="Z424">
        <v>0.5</v>
      </c>
      <c r="AA424">
        <v>-2.3462032642853328</v>
      </c>
      <c r="AB424">
        <v>-1.505394204441822</v>
      </c>
      <c r="AC424">
        <v>-1.5664586238287517</v>
      </c>
      <c r="AD424">
        <v>-1.2851085167385188</v>
      </c>
      <c r="AE424">
        <v>-2.3019492332709612</v>
      </c>
      <c r="AF424">
        <v>-1.1576754038515964</v>
      </c>
      <c r="AG424">
        <v>-0.62839578387469208</v>
      </c>
      <c r="AH424">
        <v>-3.9005054807722372E-2</v>
      </c>
      <c r="AI424">
        <v>1.4648024288869892</v>
      </c>
    </row>
    <row r="425" spans="1:35" x14ac:dyDescent="0.2">
      <c r="A425">
        <v>36</v>
      </c>
      <c r="B425">
        <v>424</v>
      </c>
      <c r="C425" s="25">
        <v>0</v>
      </c>
      <c r="D425" s="25">
        <v>592</v>
      </c>
      <c r="E425" s="25">
        <v>0</v>
      </c>
      <c r="F425">
        <v>-1.4741950315080348</v>
      </c>
      <c r="G425">
        <v>-1.0536620639493275</v>
      </c>
      <c r="H425">
        <v>-0.42053296755870728</v>
      </c>
      <c r="I425" t="s">
        <v>587</v>
      </c>
      <c r="J425" t="s">
        <v>32</v>
      </c>
      <c r="K425" t="s">
        <v>94</v>
      </c>
      <c r="L425" t="s">
        <v>258</v>
      </c>
      <c r="M425" s="26">
        <v>24.4</v>
      </c>
      <c r="N425" s="27">
        <v>2</v>
      </c>
      <c r="O425">
        <v>7.3166666666666664</v>
      </c>
      <c r="P425">
        <v>2.5</v>
      </c>
      <c r="Q425">
        <v>0</v>
      </c>
      <c r="R425">
        <v>0.5</v>
      </c>
      <c r="S425">
        <v>1</v>
      </c>
      <c r="T425">
        <v>0</v>
      </c>
      <c r="U425">
        <v>0</v>
      </c>
      <c r="V425">
        <v>0.25</v>
      </c>
      <c r="W425">
        <v>2</v>
      </c>
      <c r="X425">
        <v>0.75</v>
      </c>
      <c r="Y425">
        <v>2</v>
      </c>
      <c r="Z425">
        <v>0.5</v>
      </c>
      <c r="AA425">
        <v>-2.1025605213668919</v>
      </c>
      <c r="AB425">
        <v>-1.505394204441822</v>
      </c>
      <c r="AC425">
        <v>-1.9210987457066317</v>
      </c>
      <c r="AD425">
        <v>-1.0557719960645469</v>
      </c>
      <c r="AE425">
        <v>-2.3019492332709612</v>
      </c>
      <c r="AF425">
        <v>-1.1576754038515964</v>
      </c>
      <c r="AG425">
        <v>-0.62839578387469208</v>
      </c>
      <c r="AH425">
        <v>-0.27491511585379264</v>
      </c>
      <c r="AI425">
        <v>1.4648024288869892</v>
      </c>
    </row>
    <row r="426" spans="1:35" x14ac:dyDescent="0.2">
      <c r="A426">
        <v>36</v>
      </c>
      <c r="B426">
        <v>425</v>
      </c>
      <c r="C426" s="25">
        <v>0</v>
      </c>
      <c r="D426" s="25">
        <v>688</v>
      </c>
      <c r="E426" s="25">
        <v>0</v>
      </c>
      <c r="F426">
        <v>-1.4817892338228962</v>
      </c>
      <c r="G426">
        <v>-0.97982609450029323</v>
      </c>
      <c r="H426">
        <v>-0.50196313932260295</v>
      </c>
      <c r="I426" t="s">
        <v>586</v>
      </c>
      <c r="J426" t="s">
        <v>227</v>
      </c>
      <c r="K426" t="s">
        <v>75</v>
      </c>
      <c r="L426" t="s">
        <v>258</v>
      </c>
      <c r="M426" s="26">
        <v>21.2</v>
      </c>
      <c r="N426" s="27">
        <v>3</v>
      </c>
      <c r="O426">
        <v>3.2277777777777779</v>
      </c>
      <c r="P426">
        <v>0.66666666666666663</v>
      </c>
      <c r="Q426">
        <v>0</v>
      </c>
      <c r="R426">
        <v>0.33333333333333331</v>
      </c>
      <c r="S426">
        <v>0</v>
      </c>
      <c r="T426">
        <v>0</v>
      </c>
      <c r="U426">
        <v>0.33333333333333331</v>
      </c>
      <c r="V426">
        <v>0.25</v>
      </c>
      <c r="W426">
        <v>1.3333333333333333</v>
      </c>
      <c r="X426">
        <v>0</v>
      </c>
      <c r="Y426">
        <v>0</v>
      </c>
      <c r="Z426">
        <v>0</v>
      </c>
      <c r="AA426">
        <v>-2.4003460960449865</v>
      </c>
      <c r="AB426">
        <v>-1.505394204441822</v>
      </c>
      <c r="AC426">
        <v>-1.9802054326862786</v>
      </c>
      <c r="AD426">
        <v>-1.5144450374124907</v>
      </c>
      <c r="AE426">
        <v>-2.3019492332709612</v>
      </c>
      <c r="AF426">
        <v>-0.63117957809601377</v>
      </c>
      <c r="AG426">
        <v>-0.41587627867485943</v>
      </c>
      <c r="AH426">
        <v>-3.9005054807722372E-2</v>
      </c>
      <c r="AI426">
        <v>1.9699660649324946</v>
      </c>
    </row>
    <row r="427" spans="1:35" x14ac:dyDescent="0.2">
      <c r="A427">
        <v>36</v>
      </c>
      <c r="B427">
        <v>426</v>
      </c>
      <c r="C427" s="25">
        <v>0</v>
      </c>
      <c r="D427" s="25">
        <v>508</v>
      </c>
      <c r="E427" s="25">
        <v>0</v>
      </c>
      <c r="F427">
        <v>-1.4890568771466153</v>
      </c>
      <c r="G427">
        <v>-0.896593947327744</v>
      </c>
      <c r="H427">
        <v>-0.59246292981887128</v>
      </c>
      <c r="I427" t="s">
        <v>561</v>
      </c>
      <c r="J427" t="s">
        <v>32</v>
      </c>
      <c r="K427" t="s">
        <v>53</v>
      </c>
      <c r="L427" t="s">
        <v>259</v>
      </c>
      <c r="M427" s="26">
        <v>39.5</v>
      </c>
      <c r="N427" s="27">
        <v>2</v>
      </c>
      <c r="O427">
        <v>5.4</v>
      </c>
      <c r="P427">
        <v>2.5</v>
      </c>
      <c r="Q427">
        <v>0</v>
      </c>
      <c r="R427">
        <v>1.5</v>
      </c>
      <c r="S427">
        <v>0</v>
      </c>
      <c r="T427">
        <v>0</v>
      </c>
      <c r="U427">
        <v>0</v>
      </c>
      <c r="V427">
        <v>1</v>
      </c>
      <c r="W427">
        <v>0.5</v>
      </c>
      <c r="X427">
        <v>0.75</v>
      </c>
      <c r="Y427">
        <v>2</v>
      </c>
      <c r="Z427">
        <v>0</v>
      </c>
      <c r="AA427">
        <v>-2.1025605213668919</v>
      </c>
      <c r="AB427">
        <v>-1.505394204441822</v>
      </c>
      <c r="AC427">
        <v>-1.5664586238287517</v>
      </c>
      <c r="AD427">
        <v>-1.5144450374124907</v>
      </c>
      <c r="AE427">
        <v>-2.3019492332709612</v>
      </c>
      <c r="AF427">
        <v>-1.1576754038515964</v>
      </c>
      <c r="AG427">
        <v>0.38408654914411644</v>
      </c>
      <c r="AH427">
        <v>-0.27491511585379264</v>
      </c>
      <c r="AI427">
        <v>1.9699660649324946</v>
      </c>
    </row>
    <row r="428" spans="1:35" x14ac:dyDescent="0.2">
      <c r="A428">
        <v>36</v>
      </c>
      <c r="B428">
        <v>427</v>
      </c>
      <c r="C428" s="25">
        <v>0</v>
      </c>
      <c r="D428" s="25">
        <v>665</v>
      </c>
      <c r="E428" s="25">
        <v>0</v>
      </c>
      <c r="F428">
        <v>-1.4922889125083796</v>
      </c>
      <c r="G428">
        <v>-0.93244824200836385</v>
      </c>
      <c r="H428">
        <v>-0.55984067050001574</v>
      </c>
      <c r="I428" t="s">
        <v>573</v>
      </c>
      <c r="J428" t="s">
        <v>32</v>
      </c>
      <c r="K428" t="s">
        <v>96</v>
      </c>
      <c r="L428" t="s">
        <v>259</v>
      </c>
      <c r="M428" s="26">
        <v>21.8</v>
      </c>
      <c r="N428" s="27">
        <v>1</v>
      </c>
      <c r="O428">
        <v>2.7333333333333334</v>
      </c>
      <c r="P428">
        <v>2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0.5</v>
      </c>
      <c r="W428">
        <v>2</v>
      </c>
      <c r="X428">
        <v>0</v>
      </c>
      <c r="Y428">
        <v>0</v>
      </c>
      <c r="Z428">
        <v>0</v>
      </c>
      <c r="AA428">
        <v>-2.183774769006372</v>
      </c>
      <c r="AB428">
        <v>-1.505394204441822</v>
      </c>
      <c r="AC428">
        <v>-1.7437786847676917</v>
      </c>
      <c r="AD428">
        <v>-1.5144450374124907</v>
      </c>
      <c r="AE428">
        <v>-2.3019492332709612</v>
      </c>
      <c r="AF428">
        <v>-1.1576754038515964</v>
      </c>
      <c r="AG428">
        <v>8.4022144550888078E-2</v>
      </c>
      <c r="AH428">
        <v>-3.9005054807722372E-2</v>
      </c>
      <c r="AI428">
        <v>1.9699660649324946</v>
      </c>
    </row>
    <row r="429" spans="1:35" x14ac:dyDescent="0.2">
      <c r="A429">
        <v>36</v>
      </c>
      <c r="B429">
        <v>428</v>
      </c>
      <c r="C429" s="25">
        <v>0</v>
      </c>
      <c r="D429" s="25">
        <v>701</v>
      </c>
      <c r="E429" s="25">
        <v>0</v>
      </c>
      <c r="F429">
        <v>-1.4985037711010822</v>
      </c>
      <c r="G429">
        <v>-1.0767277176787022</v>
      </c>
      <c r="H429">
        <v>-0.42177605342238</v>
      </c>
      <c r="I429" t="s">
        <v>577</v>
      </c>
      <c r="J429" t="s">
        <v>227</v>
      </c>
      <c r="K429" t="s">
        <v>64</v>
      </c>
      <c r="L429" t="s">
        <v>258</v>
      </c>
      <c r="M429" s="26">
        <v>23.1</v>
      </c>
      <c r="N429" s="27">
        <v>2</v>
      </c>
      <c r="O429">
        <v>6.8416666666666668</v>
      </c>
      <c r="P429">
        <v>0</v>
      </c>
      <c r="Q429">
        <v>0</v>
      </c>
      <c r="R429">
        <v>0.5</v>
      </c>
      <c r="S429">
        <v>1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0.5</v>
      </c>
      <c r="AA429">
        <v>-2.5086317595642935</v>
      </c>
      <c r="AB429">
        <v>-1.505394204441822</v>
      </c>
      <c r="AC429">
        <v>-1.9210987457066317</v>
      </c>
      <c r="AD429">
        <v>-1.0557719960645469</v>
      </c>
      <c r="AE429">
        <v>-2.3019492332709612</v>
      </c>
      <c r="AF429">
        <v>-1.1576754038515964</v>
      </c>
      <c r="AG429">
        <v>-0.6658254902877333</v>
      </c>
      <c r="AH429">
        <v>-3.9005054807722372E-2</v>
      </c>
      <c r="AI429">
        <v>1.4648024288869892</v>
      </c>
    </row>
    <row r="430" spans="1:35" x14ac:dyDescent="0.2">
      <c r="A430">
        <v>36</v>
      </c>
      <c r="B430">
        <v>429</v>
      </c>
      <c r="C430" s="25">
        <v>0</v>
      </c>
      <c r="D430" s="25">
        <v>487</v>
      </c>
      <c r="E430" s="25">
        <v>0</v>
      </c>
      <c r="F430">
        <v>-1.4985165491002768</v>
      </c>
      <c r="G430">
        <v>-0.95525706586615933</v>
      </c>
      <c r="H430">
        <v>-0.54325948323411744</v>
      </c>
      <c r="I430" t="s">
        <v>575</v>
      </c>
      <c r="J430" t="s">
        <v>227</v>
      </c>
      <c r="K430" t="s">
        <v>35</v>
      </c>
      <c r="L430" t="s">
        <v>258</v>
      </c>
      <c r="M430" s="26">
        <v>29.9</v>
      </c>
      <c r="N430" s="27">
        <v>3</v>
      </c>
      <c r="O430">
        <v>3.15</v>
      </c>
      <c r="P430">
        <v>1</v>
      </c>
      <c r="Q430">
        <v>0.33333333333333331</v>
      </c>
      <c r="R430">
        <v>0</v>
      </c>
      <c r="S430">
        <v>0.33333333333333331</v>
      </c>
      <c r="T430">
        <v>0</v>
      </c>
      <c r="U430">
        <v>0</v>
      </c>
      <c r="V430">
        <v>1</v>
      </c>
      <c r="W430">
        <v>0.33333333333333331</v>
      </c>
      <c r="X430">
        <v>0</v>
      </c>
      <c r="Y430">
        <v>0</v>
      </c>
      <c r="Z430">
        <v>0.33333333333333331</v>
      </c>
      <c r="AA430">
        <v>-2.3462032642853328</v>
      </c>
      <c r="AB430">
        <v>-1.1848100572109093</v>
      </c>
      <c r="AC430">
        <v>-2.0984188066455718</v>
      </c>
      <c r="AD430">
        <v>-1.3615540236298427</v>
      </c>
      <c r="AE430">
        <v>-2.3019492332709612</v>
      </c>
      <c r="AF430">
        <v>-1.1576754038515964</v>
      </c>
      <c r="AG430">
        <v>0.25911194333767945</v>
      </c>
      <c r="AH430">
        <v>-3.9005054807722372E-2</v>
      </c>
      <c r="AI430">
        <v>1.6331903075688243</v>
      </c>
    </row>
    <row r="431" spans="1:35" x14ac:dyDescent="0.2">
      <c r="A431">
        <v>36</v>
      </c>
      <c r="B431">
        <v>430</v>
      </c>
      <c r="C431" s="25">
        <v>0</v>
      </c>
      <c r="D431" s="25">
        <v>516</v>
      </c>
      <c r="E431" s="25">
        <v>0</v>
      </c>
      <c r="F431">
        <v>-1.4985165491002768</v>
      </c>
      <c r="G431">
        <v>-1.0426757220186071</v>
      </c>
      <c r="H431">
        <v>-0.45584082708166962</v>
      </c>
      <c r="I431" t="s">
        <v>576</v>
      </c>
      <c r="J431" t="s">
        <v>227</v>
      </c>
      <c r="K431" t="s">
        <v>53</v>
      </c>
      <c r="L431" t="s">
        <v>258</v>
      </c>
      <c r="M431" s="26">
        <v>24</v>
      </c>
      <c r="N431" s="27">
        <v>3</v>
      </c>
      <c r="O431">
        <v>4.427777777777778</v>
      </c>
      <c r="P431">
        <v>1</v>
      </c>
      <c r="Q431">
        <v>0.33333333333333331</v>
      </c>
      <c r="R431">
        <v>0</v>
      </c>
      <c r="S431">
        <v>0.33333333333333331</v>
      </c>
      <c r="T431">
        <v>0</v>
      </c>
      <c r="U431">
        <v>0</v>
      </c>
      <c r="V431">
        <v>0.33333333333333331</v>
      </c>
      <c r="W431">
        <v>1</v>
      </c>
      <c r="X431">
        <v>0</v>
      </c>
      <c r="Y431">
        <v>0</v>
      </c>
      <c r="Z431">
        <v>0.66666666666666663</v>
      </c>
      <c r="AA431">
        <v>-2.3462032642853328</v>
      </c>
      <c r="AB431">
        <v>-1.1848100572109093</v>
      </c>
      <c r="AC431">
        <v>-2.0984188066455718</v>
      </c>
      <c r="AD431">
        <v>-1.3615540236298427</v>
      </c>
      <c r="AE431">
        <v>-2.3019492332709612</v>
      </c>
      <c r="AF431">
        <v>-1.1576754038515964</v>
      </c>
      <c r="AG431">
        <v>-0.1908802046706799</v>
      </c>
      <c r="AH431">
        <v>-3.9005054807722372E-2</v>
      </c>
      <c r="AI431">
        <v>1.2964145502051538</v>
      </c>
    </row>
    <row r="432" spans="1:35" x14ac:dyDescent="0.2">
      <c r="A432">
        <v>36</v>
      </c>
      <c r="B432">
        <v>431</v>
      </c>
      <c r="C432" s="25">
        <v>134.80000000000001</v>
      </c>
      <c r="D432" s="25">
        <v>681</v>
      </c>
      <c r="E432" s="25">
        <v>0</v>
      </c>
      <c r="F432">
        <v>-1.5028043444649444</v>
      </c>
      <c r="G432">
        <v>-0.98081901074928801</v>
      </c>
      <c r="H432">
        <v>-0.52198533371565636</v>
      </c>
      <c r="I432" t="s">
        <v>568</v>
      </c>
      <c r="J432" t="s">
        <v>1678</v>
      </c>
      <c r="K432" t="s">
        <v>71</v>
      </c>
      <c r="L432" t="s">
        <v>259</v>
      </c>
      <c r="M432" s="26">
        <v>27.4</v>
      </c>
      <c r="N432" s="27">
        <v>3</v>
      </c>
      <c r="O432">
        <v>4.1722222222222216</v>
      </c>
      <c r="P432">
        <v>1.3333333333333333</v>
      </c>
      <c r="Q432">
        <v>0</v>
      </c>
      <c r="R432">
        <v>0.66666666666666663</v>
      </c>
      <c r="S432">
        <v>0.33333333333333331</v>
      </c>
      <c r="T432">
        <v>0</v>
      </c>
      <c r="U432">
        <v>0</v>
      </c>
      <c r="V432">
        <v>0.5</v>
      </c>
      <c r="W432">
        <v>1.3333333333333333</v>
      </c>
      <c r="X432">
        <v>0</v>
      </c>
      <c r="Y432">
        <v>0</v>
      </c>
      <c r="Z432">
        <v>0.33333333333333331</v>
      </c>
      <c r="AA432">
        <v>-2.292060432525679</v>
      </c>
      <c r="AB432">
        <v>-1.505394204441822</v>
      </c>
      <c r="AC432">
        <v>-1.8619920587269851</v>
      </c>
      <c r="AD432">
        <v>-1.3615540236298427</v>
      </c>
      <c r="AE432">
        <v>-2.3019492332709612</v>
      </c>
      <c r="AF432">
        <v>-1.1576754038515964</v>
      </c>
      <c r="AG432">
        <v>5.9069006942193934E-2</v>
      </c>
      <c r="AH432">
        <v>-3.9005054807722372E-2</v>
      </c>
      <c r="AI432">
        <v>1.6331903075688243</v>
      </c>
    </row>
    <row r="433" spans="1:35" x14ac:dyDescent="0.2">
      <c r="A433">
        <v>36</v>
      </c>
      <c r="B433">
        <v>432</v>
      </c>
      <c r="C433" s="25">
        <v>0</v>
      </c>
      <c r="D433" s="25">
        <v>558</v>
      </c>
      <c r="E433" s="25">
        <v>0</v>
      </c>
      <c r="F433">
        <v>-1.5080620604432264</v>
      </c>
      <c r="G433">
        <v>-0.91137575655844161</v>
      </c>
      <c r="H433">
        <v>-0.59668630388478483</v>
      </c>
      <c r="I433" t="s">
        <v>599</v>
      </c>
      <c r="J433" t="s">
        <v>227</v>
      </c>
      <c r="K433" t="s">
        <v>119</v>
      </c>
      <c r="L433" t="s">
        <v>259</v>
      </c>
      <c r="M433" s="26">
        <v>22.6</v>
      </c>
      <c r="N433" s="27">
        <v>2</v>
      </c>
      <c r="O433">
        <v>5.4333333333333336</v>
      </c>
      <c r="P433">
        <v>1</v>
      </c>
      <c r="Q433">
        <v>0</v>
      </c>
      <c r="R433">
        <v>0.5</v>
      </c>
      <c r="S433">
        <v>0.5</v>
      </c>
      <c r="T433">
        <v>0</v>
      </c>
      <c r="U433">
        <v>0</v>
      </c>
      <c r="V433">
        <v>1</v>
      </c>
      <c r="W433">
        <v>0.5</v>
      </c>
      <c r="X433">
        <v>0</v>
      </c>
      <c r="Y433">
        <v>0</v>
      </c>
      <c r="Z433">
        <v>0</v>
      </c>
      <c r="AA433">
        <v>-2.3462032642853328</v>
      </c>
      <c r="AB433">
        <v>-1.505394204441822</v>
      </c>
      <c r="AC433">
        <v>-1.9210987457066317</v>
      </c>
      <c r="AD433">
        <v>-1.2851085167385188</v>
      </c>
      <c r="AE433">
        <v>-2.3019492332709612</v>
      </c>
      <c r="AF433">
        <v>-1.1576754038515964</v>
      </c>
      <c r="AG433">
        <v>0.38408654914411644</v>
      </c>
      <c r="AH433">
        <v>-3.9005054807722372E-2</v>
      </c>
      <c r="AI433">
        <v>1.9699660649324946</v>
      </c>
    </row>
    <row r="434" spans="1:35" x14ac:dyDescent="0.2">
      <c r="A434">
        <v>37</v>
      </c>
      <c r="B434">
        <v>433</v>
      </c>
      <c r="C434" s="25">
        <v>0</v>
      </c>
      <c r="D434" s="25">
        <v>758</v>
      </c>
      <c r="E434" s="25">
        <v>0</v>
      </c>
      <c r="F434">
        <v>-1.5080620604432264</v>
      </c>
      <c r="G434">
        <v>-1.0613731392278947</v>
      </c>
      <c r="H434">
        <v>-0.44668892121533177</v>
      </c>
      <c r="I434" t="s">
        <v>574</v>
      </c>
      <c r="J434" t="s">
        <v>32</v>
      </c>
      <c r="K434" t="s">
        <v>78</v>
      </c>
      <c r="L434" t="s">
        <v>259</v>
      </c>
      <c r="M434" s="26">
        <v>23.2</v>
      </c>
      <c r="N434" s="27">
        <v>2</v>
      </c>
      <c r="O434">
        <v>3.833333333333333</v>
      </c>
      <c r="P434">
        <v>1</v>
      </c>
      <c r="Q434">
        <v>0</v>
      </c>
      <c r="R434">
        <v>0.5</v>
      </c>
      <c r="S434">
        <v>0.5</v>
      </c>
      <c r="T434">
        <v>0</v>
      </c>
      <c r="U434">
        <v>0</v>
      </c>
      <c r="V434">
        <v>0.2</v>
      </c>
      <c r="W434">
        <v>2.5</v>
      </c>
      <c r="X434">
        <v>0</v>
      </c>
      <c r="Y434">
        <v>0</v>
      </c>
      <c r="Z434">
        <v>0</v>
      </c>
      <c r="AA434">
        <v>-2.3462032642853328</v>
      </c>
      <c r="AB434">
        <v>-1.505394204441822</v>
      </c>
      <c r="AC434">
        <v>-1.9210987457066317</v>
      </c>
      <c r="AD434">
        <v>-1.2851085167385188</v>
      </c>
      <c r="AE434">
        <v>-2.3019492332709612</v>
      </c>
      <c r="AF434">
        <v>-1.1576754038515964</v>
      </c>
      <c r="AG434">
        <v>-0.96588989488096166</v>
      </c>
      <c r="AH434">
        <v>-3.9005054807722372E-2</v>
      </c>
      <c r="AI434">
        <v>1.9699660649324946</v>
      </c>
    </row>
    <row r="435" spans="1:35" x14ac:dyDescent="0.2">
      <c r="A435">
        <v>37</v>
      </c>
      <c r="B435">
        <v>434</v>
      </c>
      <c r="C435" s="25">
        <v>0</v>
      </c>
      <c r="D435" s="25">
        <v>499</v>
      </c>
      <c r="E435" s="25">
        <v>0</v>
      </c>
      <c r="F435">
        <v>-1.515492983262517</v>
      </c>
      <c r="G435">
        <v>-1.0482833474243392</v>
      </c>
      <c r="H435">
        <v>-0.46720963583817787</v>
      </c>
      <c r="I435" t="s">
        <v>572</v>
      </c>
      <c r="J435" t="s">
        <v>32</v>
      </c>
      <c r="K435" t="s">
        <v>94</v>
      </c>
      <c r="L435" t="s">
        <v>45</v>
      </c>
      <c r="M435" s="26">
        <v>22.5</v>
      </c>
      <c r="N435" s="27">
        <v>2</v>
      </c>
      <c r="O435">
        <v>4.7416666666666663</v>
      </c>
      <c r="P435">
        <v>1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0.33333333333333331</v>
      </c>
      <c r="W435">
        <v>1.5</v>
      </c>
      <c r="X435">
        <v>0</v>
      </c>
      <c r="Y435">
        <v>0</v>
      </c>
      <c r="Z435">
        <v>0.5</v>
      </c>
      <c r="AA435">
        <v>-2.3462032642853328</v>
      </c>
      <c r="AB435">
        <v>-1.505394204441822</v>
      </c>
      <c r="AC435">
        <v>-1.7437786847676917</v>
      </c>
      <c r="AD435">
        <v>-1.5144450374124907</v>
      </c>
      <c r="AE435">
        <v>-2.3019492332709612</v>
      </c>
      <c r="AF435">
        <v>-1.1576754038515964</v>
      </c>
      <c r="AG435">
        <v>-0.29090167286842267</v>
      </c>
      <c r="AH435">
        <v>-3.9005054807722372E-2</v>
      </c>
      <c r="AI435">
        <v>1.4648024288869892</v>
      </c>
    </row>
    <row r="436" spans="1:35" x14ac:dyDescent="0.2">
      <c r="A436">
        <v>37</v>
      </c>
      <c r="B436">
        <v>435</v>
      </c>
      <c r="C436" s="25">
        <v>0</v>
      </c>
      <c r="D436" s="25">
        <v>480</v>
      </c>
      <c r="E436" s="25">
        <v>0</v>
      </c>
      <c r="F436">
        <v>-1.5337431054704607</v>
      </c>
      <c r="G436">
        <v>-1.0104276332221773</v>
      </c>
      <c r="H436">
        <v>-0.52331547224828334</v>
      </c>
      <c r="I436" t="s">
        <v>582</v>
      </c>
      <c r="J436" t="s">
        <v>227</v>
      </c>
      <c r="K436" t="s">
        <v>86</v>
      </c>
      <c r="L436" t="s">
        <v>259</v>
      </c>
      <c r="M436" s="26">
        <v>20.7</v>
      </c>
      <c r="N436" s="27">
        <v>3</v>
      </c>
      <c r="O436">
        <v>3.0722222222222224</v>
      </c>
      <c r="P436">
        <v>0</v>
      </c>
      <c r="Q436">
        <v>0</v>
      </c>
      <c r="R436">
        <v>0.66666666666666663</v>
      </c>
      <c r="S436">
        <v>0.33333333333333331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0.33333333333333331</v>
      </c>
      <c r="AA436">
        <v>-2.5086317595642935</v>
      </c>
      <c r="AB436">
        <v>-1.505394204441822</v>
      </c>
      <c r="AC436">
        <v>-1.8619920587269851</v>
      </c>
      <c r="AD436">
        <v>-1.3615540236298427</v>
      </c>
      <c r="AE436">
        <v>-2.3019492332709612</v>
      </c>
      <c r="AF436">
        <v>-1.1576754038515964</v>
      </c>
      <c r="AG436">
        <v>9.1627317248056724E-3</v>
      </c>
      <c r="AH436">
        <v>-3.9005054807722372E-2</v>
      </c>
      <c r="AI436">
        <v>1.6331903075688243</v>
      </c>
    </row>
    <row r="437" spans="1:35" x14ac:dyDescent="0.2">
      <c r="A437">
        <v>37</v>
      </c>
      <c r="B437">
        <v>436</v>
      </c>
      <c r="C437" s="25">
        <v>0</v>
      </c>
      <c r="D437" s="25">
        <v>660</v>
      </c>
      <c r="E437" s="25">
        <v>0</v>
      </c>
      <c r="F437">
        <v>-1.5349815926070089</v>
      </c>
      <c r="G437">
        <v>-1.0863496837940747</v>
      </c>
      <c r="H437">
        <v>-0.44863190881293424</v>
      </c>
      <c r="I437" t="s">
        <v>583</v>
      </c>
      <c r="J437" t="s">
        <v>32</v>
      </c>
      <c r="K437" t="s">
        <v>1654</v>
      </c>
      <c r="L437" t="s">
        <v>259</v>
      </c>
      <c r="M437" s="26">
        <v>27.7</v>
      </c>
      <c r="N437" s="27">
        <v>4</v>
      </c>
      <c r="O437">
        <v>3.8208333333333333</v>
      </c>
      <c r="P437">
        <v>0</v>
      </c>
      <c r="Q437">
        <v>0</v>
      </c>
      <c r="R437">
        <v>0.75</v>
      </c>
      <c r="S437">
        <v>0.25</v>
      </c>
      <c r="T437">
        <v>0</v>
      </c>
      <c r="U437">
        <v>0</v>
      </c>
      <c r="V437">
        <v>0</v>
      </c>
      <c r="W437">
        <v>0.75</v>
      </c>
      <c r="X437">
        <v>0</v>
      </c>
      <c r="Y437">
        <v>0</v>
      </c>
      <c r="Z437">
        <v>0.5</v>
      </c>
      <c r="AA437">
        <v>-2.5086317595642935</v>
      </c>
      <c r="AB437">
        <v>-1.505394204441822</v>
      </c>
      <c r="AC437">
        <v>-1.8324387152371617</v>
      </c>
      <c r="AD437">
        <v>-1.3997767770755047</v>
      </c>
      <c r="AE437">
        <v>-2.3019492332709612</v>
      </c>
      <c r="AF437">
        <v>-1.1576754038515964</v>
      </c>
      <c r="AG437">
        <v>-0.49707843478459857</v>
      </c>
      <c r="AH437">
        <v>-3.9005054807722372E-2</v>
      </c>
      <c r="AI437">
        <v>1.4648024288869892</v>
      </c>
    </row>
    <row r="438" spans="1:35" x14ac:dyDescent="0.2">
      <c r="A438">
        <v>37</v>
      </c>
      <c r="B438">
        <v>437</v>
      </c>
      <c r="C438" s="25">
        <v>0</v>
      </c>
      <c r="D438" s="25">
        <v>0</v>
      </c>
      <c r="E438" s="25">
        <v>0</v>
      </c>
      <c r="F438">
        <v>-1.538697054016654</v>
      </c>
      <c r="G438">
        <v>-0.97686117571769771</v>
      </c>
      <c r="H438">
        <v>-0.56183587829895631</v>
      </c>
      <c r="I438" t="s">
        <v>1503</v>
      </c>
      <c r="J438" t="s">
        <v>32</v>
      </c>
      <c r="K438" t="s">
        <v>81</v>
      </c>
      <c r="L438" t="s">
        <v>259</v>
      </c>
      <c r="M438" s="26">
        <v>22.6</v>
      </c>
      <c r="N438" s="27">
        <v>1</v>
      </c>
      <c r="O438">
        <v>2.9666666666666668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-2.5086317595642935</v>
      </c>
      <c r="AB438">
        <v>-1.505394204441822</v>
      </c>
      <c r="AC438">
        <v>-1.7437786847676917</v>
      </c>
      <c r="AD438">
        <v>-1.5144450374124907</v>
      </c>
      <c r="AE438">
        <v>-2.3019492332709612</v>
      </c>
      <c r="AF438">
        <v>-1.1576754038515964</v>
      </c>
      <c r="AG438">
        <v>9.1627317248056724E-3</v>
      </c>
      <c r="AH438">
        <v>-3.9005054807722372E-2</v>
      </c>
      <c r="AI438">
        <v>1.9699660649324946</v>
      </c>
    </row>
    <row r="439" spans="1:35" x14ac:dyDescent="0.2">
      <c r="A439">
        <v>37</v>
      </c>
      <c r="B439">
        <v>438</v>
      </c>
      <c r="C439" s="25">
        <v>0</v>
      </c>
      <c r="D439" s="25">
        <v>617</v>
      </c>
      <c r="E439" s="25">
        <v>0</v>
      </c>
      <c r="F439">
        <v>-1.5584211675651207</v>
      </c>
      <c r="G439">
        <v>-1.0864956322014088</v>
      </c>
      <c r="H439">
        <v>-0.47192553536371196</v>
      </c>
      <c r="I439" t="s">
        <v>602</v>
      </c>
      <c r="J439" t="s">
        <v>227</v>
      </c>
      <c r="K439" t="s">
        <v>55</v>
      </c>
      <c r="L439" t="s">
        <v>258</v>
      </c>
      <c r="M439" s="26">
        <v>22.1</v>
      </c>
      <c r="N439" s="27">
        <v>3</v>
      </c>
      <c r="O439">
        <v>2.0722222222222224</v>
      </c>
      <c r="P439">
        <v>1.3333333333333333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0.4</v>
      </c>
      <c r="W439">
        <v>1.6666666666666667</v>
      </c>
      <c r="X439">
        <v>0</v>
      </c>
      <c r="Y439">
        <v>0</v>
      </c>
      <c r="Z439">
        <v>0.66666666666666663</v>
      </c>
      <c r="AA439">
        <v>-2.292060432525679</v>
      </c>
      <c r="AB439">
        <v>-1.505394204441822</v>
      </c>
      <c r="AC439">
        <v>-2.0984188066455718</v>
      </c>
      <c r="AD439">
        <v>-1.5144450374124907</v>
      </c>
      <c r="AE439">
        <v>-2.3019492332709612</v>
      </c>
      <c r="AF439">
        <v>-1.1576754038515964</v>
      </c>
      <c r="AG439">
        <v>-0.16592706706198584</v>
      </c>
      <c r="AH439">
        <v>-3.9005054807722372E-2</v>
      </c>
      <c r="AI439">
        <v>1.2964145502051538</v>
      </c>
    </row>
    <row r="440" spans="1:35" x14ac:dyDescent="0.2">
      <c r="A440">
        <v>37</v>
      </c>
      <c r="B440">
        <v>440</v>
      </c>
      <c r="C440" s="25">
        <v>0</v>
      </c>
      <c r="D440" s="25">
        <v>756</v>
      </c>
      <c r="E440" s="25">
        <v>0</v>
      </c>
      <c r="F440">
        <v>-1.5640284912936455</v>
      </c>
      <c r="G440">
        <v>-0.9965634047109132</v>
      </c>
      <c r="H440">
        <v>-0.56746508658273231</v>
      </c>
      <c r="I440" t="s">
        <v>589</v>
      </c>
      <c r="J440" t="s">
        <v>227</v>
      </c>
      <c r="K440" t="s">
        <v>42</v>
      </c>
      <c r="L440" t="s">
        <v>259</v>
      </c>
      <c r="M440" s="26">
        <v>22</v>
      </c>
      <c r="N440" s="27">
        <v>2</v>
      </c>
      <c r="O440">
        <v>1.4000000000000001</v>
      </c>
      <c r="P440">
        <v>0</v>
      </c>
      <c r="Q440">
        <v>0</v>
      </c>
      <c r="R440">
        <v>0.5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-2.5086317595642935</v>
      </c>
      <c r="AB440">
        <v>-1.505394204441822</v>
      </c>
      <c r="AC440">
        <v>-1.9210987457066317</v>
      </c>
      <c r="AD440">
        <v>-1.5144450374124907</v>
      </c>
      <c r="AE440">
        <v>-2.3019492332709612</v>
      </c>
      <c r="AF440">
        <v>-1.1576754038515964</v>
      </c>
      <c r="AG440">
        <v>9.1627317248056724E-3</v>
      </c>
      <c r="AH440">
        <v>-3.9005054807722372E-2</v>
      </c>
      <c r="AI440">
        <v>1.9699660649324946</v>
      </c>
    </row>
    <row r="441" spans="1:35" x14ac:dyDescent="0.2">
      <c r="A441">
        <v>37</v>
      </c>
      <c r="B441">
        <v>441</v>
      </c>
      <c r="C441" s="25">
        <v>0</v>
      </c>
      <c r="D441" s="25">
        <v>594</v>
      </c>
      <c r="E441" s="25">
        <v>0</v>
      </c>
      <c r="F441">
        <v>-1.5640284912936455</v>
      </c>
      <c r="G441">
        <v>-1.0340627503782764</v>
      </c>
      <c r="H441">
        <v>-0.52996574091536908</v>
      </c>
      <c r="I441" t="s">
        <v>590</v>
      </c>
      <c r="J441" t="s">
        <v>227</v>
      </c>
      <c r="K441" t="s">
        <v>42</v>
      </c>
      <c r="L441" t="s">
        <v>259</v>
      </c>
      <c r="M441" s="26">
        <v>22</v>
      </c>
      <c r="N441" s="27">
        <v>2</v>
      </c>
      <c r="O441">
        <v>2.4249999999999998</v>
      </c>
      <c r="P441">
        <v>0</v>
      </c>
      <c r="Q441">
        <v>0</v>
      </c>
      <c r="R441">
        <v>0.5</v>
      </c>
      <c r="S441">
        <v>0</v>
      </c>
      <c r="T441">
        <v>0</v>
      </c>
      <c r="U441">
        <v>0</v>
      </c>
      <c r="V441">
        <v>0</v>
      </c>
      <c r="W441">
        <v>0.5</v>
      </c>
      <c r="X441">
        <v>0</v>
      </c>
      <c r="Y441">
        <v>0</v>
      </c>
      <c r="Z441">
        <v>0</v>
      </c>
      <c r="AA441">
        <v>-2.5086317595642935</v>
      </c>
      <c r="AB441">
        <v>-1.505394204441822</v>
      </c>
      <c r="AC441">
        <v>-1.9210987457066317</v>
      </c>
      <c r="AD441">
        <v>-1.5144450374124907</v>
      </c>
      <c r="AE441">
        <v>-2.3019492332709612</v>
      </c>
      <c r="AF441">
        <v>-1.1576754038515964</v>
      </c>
      <c r="AG441">
        <v>-0.32833137928146383</v>
      </c>
      <c r="AH441">
        <v>-3.9005054807722372E-2</v>
      </c>
      <c r="AI441">
        <v>1.9699660649324946</v>
      </c>
    </row>
    <row r="442" spans="1:35" x14ac:dyDescent="0.2">
      <c r="A442">
        <v>37</v>
      </c>
      <c r="B442">
        <v>439</v>
      </c>
      <c r="C442" s="25">
        <v>0</v>
      </c>
      <c r="D442" s="25">
        <v>607</v>
      </c>
      <c r="E442" s="25">
        <v>0</v>
      </c>
      <c r="F442">
        <v>-1.5640284912936455</v>
      </c>
      <c r="G442">
        <v>-1.0526926976048583</v>
      </c>
      <c r="H442">
        <v>-0.51133579368878723</v>
      </c>
      <c r="I442" t="s">
        <v>591</v>
      </c>
      <c r="J442" t="s">
        <v>1710</v>
      </c>
      <c r="K442" t="s">
        <v>53</v>
      </c>
      <c r="L442" t="s">
        <v>259</v>
      </c>
      <c r="M442" s="26">
        <v>20.6</v>
      </c>
      <c r="N442" s="27">
        <v>2</v>
      </c>
      <c r="O442">
        <v>1.3166666666666669</v>
      </c>
      <c r="P442">
        <v>0</v>
      </c>
      <c r="Q442">
        <v>0</v>
      </c>
      <c r="R442">
        <v>0.5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0.5</v>
      </c>
      <c r="AA442">
        <v>-2.5086317595642935</v>
      </c>
      <c r="AB442">
        <v>-1.505394204441822</v>
      </c>
      <c r="AC442">
        <v>-1.9210987457066317</v>
      </c>
      <c r="AD442">
        <v>-1.5144450374124907</v>
      </c>
      <c r="AE442">
        <v>-2.3019492332709612</v>
      </c>
      <c r="AF442">
        <v>-1.1576754038515964</v>
      </c>
      <c r="AG442">
        <v>9.1627317248056724E-3</v>
      </c>
      <c r="AH442">
        <v>-3.9005054807722372E-2</v>
      </c>
      <c r="AI442">
        <v>1.4648024288869892</v>
      </c>
    </row>
    <row r="443" spans="1:35" x14ac:dyDescent="0.2">
      <c r="A443">
        <v>37</v>
      </c>
      <c r="B443">
        <v>442</v>
      </c>
      <c r="C443" s="25">
        <v>0</v>
      </c>
      <c r="D443" s="25">
        <v>686</v>
      </c>
      <c r="E443" s="25">
        <v>0</v>
      </c>
      <c r="F443">
        <v>-1.5729787485224962</v>
      </c>
      <c r="G443">
        <v>-1.0690887080032438</v>
      </c>
      <c r="H443">
        <v>-0.50389004051925235</v>
      </c>
      <c r="I443" t="s">
        <v>592</v>
      </c>
      <c r="J443" t="s">
        <v>1711</v>
      </c>
      <c r="K443" t="s">
        <v>81</v>
      </c>
      <c r="L443" t="s">
        <v>258</v>
      </c>
      <c r="M443" s="26">
        <v>25.2</v>
      </c>
      <c r="N443" s="27">
        <v>4</v>
      </c>
      <c r="O443">
        <v>2.0958333333333332</v>
      </c>
      <c r="P443">
        <v>0</v>
      </c>
      <c r="Q443">
        <v>0</v>
      </c>
      <c r="R443">
        <v>0</v>
      </c>
      <c r="S443">
        <v>0.25</v>
      </c>
      <c r="T443">
        <v>0</v>
      </c>
      <c r="U443">
        <v>0</v>
      </c>
      <c r="V443">
        <v>0</v>
      </c>
      <c r="W443">
        <v>0.5</v>
      </c>
      <c r="X443">
        <v>0</v>
      </c>
      <c r="Y443">
        <v>0</v>
      </c>
      <c r="Z443">
        <v>0.25</v>
      </c>
      <c r="AA443">
        <v>-2.5086317595642935</v>
      </c>
      <c r="AB443">
        <v>-1.505394204441822</v>
      </c>
      <c r="AC443">
        <v>-2.0984188066455718</v>
      </c>
      <c r="AD443">
        <v>-1.3997767770755047</v>
      </c>
      <c r="AE443">
        <v>-2.3019492332709612</v>
      </c>
      <c r="AF443">
        <v>-1.1576754038515964</v>
      </c>
      <c r="AG443">
        <v>-0.32833137928146383</v>
      </c>
      <c r="AH443">
        <v>-3.9005054807722372E-2</v>
      </c>
      <c r="AI443">
        <v>1.7173842469097418</v>
      </c>
    </row>
    <row r="444" spans="1:35" x14ac:dyDescent="0.2">
      <c r="A444">
        <v>37</v>
      </c>
      <c r="B444">
        <v>443</v>
      </c>
      <c r="C444" s="25">
        <v>0</v>
      </c>
      <c r="D444" s="25">
        <v>587</v>
      </c>
      <c r="E444" s="25">
        <v>0</v>
      </c>
      <c r="F444">
        <v>-1.5893599285706372</v>
      </c>
      <c r="G444">
        <v>-1.0723949265980741</v>
      </c>
      <c r="H444">
        <v>-0.51696500197256312</v>
      </c>
      <c r="I444" t="s">
        <v>600</v>
      </c>
      <c r="J444" t="s">
        <v>32</v>
      </c>
      <c r="K444" t="s">
        <v>81</v>
      </c>
      <c r="L444" t="s">
        <v>258</v>
      </c>
      <c r="M444" s="26">
        <v>22.3</v>
      </c>
      <c r="N444" s="27">
        <v>2</v>
      </c>
      <c r="O444">
        <v>2.2416666666666667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0.5</v>
      </c>
      <c r="AA444">
        <v>-2.5086317595642935</v>
      </c>
      <c r="AB444">
        <v>-1.505394204441822</v>
      </c>
      <c r="AC444">
        <v>-2.0984188066455718</v>
      </c>
      <c r="AD444">
        <v>-1.5144450374124907</v>
      </c>
      <c r="AE444">
        <v>-2.3019492332709612</v>
      </c>
      <c r="AF444">
        <v>-1.1576754038515964</v>
      </c>
      <c r="AG444">
        <v>9.1627317248056724E-3</v>
      </c>
      <c r="AH444">
        <v>-3.9005054807722372E-2</v>
      </c>
      <c r="AI444">
        <v>1.4648024288869892</v>
      </c>
    </row>
    <row r="445" spans="1:35" x14ac:dyDescent="0.2">
      <c r="A445">
        <v>37</v>
      </c>
      <c r="B445">
        <v>444</v>
      </c>
      <c r="C445" s="25">
        <v>0</v>
      </c>
      <c r="D445" s="25">
        <v>593</v>
      </c>
      <c r="E445" s="25">
        <v>0</v>
      </c>
      <c r="F445">
        <v>-1.5893599285706372</v>
      </c>
      <c r="G445">
        <v>-1.0162656337041289</v>
      </c>
      <c r="H445">
        <v>-0.57309429486650831</v>
      </c>
      <c r="I445" t="s">
        <v>601</v>
      </c>
      <c r="J445" t="s">
        <v>227</v>
      </c>
      <c r="K445" t="s">
        <v>152</v>
      </c>
      <c r="L445" t="s">
        <v>258</v>
      </c>
      <c r="M445" s="26">
        <v>23.7</v>
      </c>
      <c r="N445" s="27">
        <v>1</v>
      </c>
      <c r="O445">
        <v>6.7833333333333332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-2.5086317595642935</v>
      </c>
      <c r="AB445">
        <v>-1.505394204441822</v>
      </c>
      <c r="AC445">
        <v>-2.0984188066455718</v>
      </c>
      <c r="AD445">
        <v>-1.5144450374124907</v>
      </c>
      <c r="AE445">
        <v>-2.3019492332709612</v>
      </c>
      <c r="AF445">
        <v>-1.1576754038515964</v>
      </c>
      <c r="AG445">
        <v>9.1627317248056724E-3</v>
      </c>
      <c r="AH445">
        <v>-3.9005054807722372E-2</v>
      </c>
      <c r="AI445">
        <v>1.9699660649324946</v>
      </c>
    </row>
    <row r="446" spans="1:35" x14ac:dyDescent="0.2">
      <c r="A446">
        <v>38</v>
      </c>
      <c r="B446">
        <v>445</v>
      </c>
      <c r="C446" s="25">
        <v>0</v>
      </c>
      <c r="D446" s="25">
        <v>652</v>
      </c>
      <c r="E446" s="25">
        <v>0</v>
      </c>
      <c r="F446">
        <v>-1.5893599285706372</v>
      </c>
      <c r="G446">
        <v>-1.0912643250388556</v>
      </c>
      <c r="H446">
        <v>-0.49809560353178162</v>
      </c>
      <c r="I446" t="s">
        <v>1418</v>
      </c>
      <c r="J446" t="s">
        <v>227</v>
      </c>
      <c r="K446" t="s">
        <v>113</v>
      </c>
      <c r="L446" t="s">
        <v>259</v>
      </c>
      <c r="M446" s="26">
        <v>20</v>
      </c>
      <c r="N446" s="27">
        <v>1</v>
      </c>
      <c r="O446">
        <v>2.3166666666666664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-2.5086317595642935</v>
      </c>
      <c r="AB446">
        <v>-1.505394204441822</v>
      </c>
      <c r="AC446">
        <v>-2.0984188066455718</v>
      </c>
      <c r="AD446">
        <v>-1.5144450374124907</v>
      </c>
      <c r="AE446">
        <v>-2.3019492332709612</v>
      </c>
      <c r="AF446">
        <v>-1.1576754038515964</v>
      </c>
      <c r="AG446">
        <v>-0.6658254902877333</v>
      </c>
      <c r="AH446">
        <v>-3.9005054807722372E-2</v>
      </c>
      <c r="AI446">
        <v>1.9699660649324946</v>
      </c>
    </row>
    <row r="447" spans="1:35" x14ac:dyDescent="0.2">
      <c r="A447">
        <v>38</v>
      </c>
      <c r="B447">
        <v>446</v>
      </c>
      <c r="C447" s="25">
        <v>0</v>
      </c>
      <c r="D447" s="25">
        <v>736</v>
      </c>
      <c r="E447" s="25">
        <v>0</v>
      </c>
      <c r="F447">
        <v>-1.5893599285706372</v>
      </c>
      <c r="G447">
        <v>-1.0912643250388556</v>
      </c>
      <c r="H447">
        <v>-0.49809560353178162</v>
      </c>
      <c r="I447" t="s">
        <v>1400</v>
      </c>
      <c r="J447" t="s">
        <v>227</v>
      </c>
      <c r="K447" t="s">
        <v>55</v>
      </c>
      <c r="L447" t="s">
        <v>259</v>
      </c>
      <c r="M447" s="26">
        <v>18.899999999999999</v>
      </c>
      <c r="N447" s="27">
        <v>1</v>
      </c>
      <c r="O447">
        <v>2.2333333333333334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-2.5086317595642935</v>
      </c>
      <c r="AB447">
        <v>-1.505394204441822</v>
      </c>
      <c r="AC447">
        <v>-2.0984188066455718</v>
      </c>
      <c r="AD447">
        <v>-1.5144450374124907</v>
      </c>
      <c r="AE447">
        <v>-2.3019492332709612</v>
      </c>
      <c r="AF447">
        <v>-1.1576754038515964</v>
      </c>
      <c r="AG447">
        <v>-0.6658254902877333</v>
      </c>
      <c r="AH447">
        <v>-3.9005054807722372E-2</v>
      </c>
      <c r="AI447">
        <v>1.9699660649324946</v>
      </c>
    </row>
    <row r="448" spans="1:35" x14ac:dyDescent="0.2">
      <c r="A448">
        <v>38</v>
      </c>
      <c r="B448">
        <v>447</v>
      </c>
      <c r="C448" s="25">
        <v>0</v>
      </c>
      <c r="D448" s="25">
        <v>694</v>
      </c>
      <c r="E448" s="25">
        <v>0</v>
      </c>
      <c r="F448">
        <v>-1.5893599285706372</v>
      </c>
      <c r="G448">
        <v>-1.0912643250388556</v>
      </c>
      <c r="H448">
        <v>-0.49809560353178162</v>
      </c>
      <c r="I448" t="s">
        <v>594</v>
      </c>
      <c r="J448" t="s">
        <v>32</v>
      </c>
      <c r="K448" t="s">
        <v>69</v>
      </c>
      <c r="L448" t="s">
        <v>258</v>
      </c>
      <c r="M448" s="26">
        <v>22.2</v>
      </c>
      <c r="N448" s="27">
        <v>1</v>
      </c>
      <c r="O448">
        <v>1.9833333333333334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-2.5086317595642935</v>
      </c>
      <c r="AB448">
        <v>-1.505394204441822</v>
      </c>
      <c r="AC448">
        <v>-2.0984188066455718</v>
      </c>
      <c r="AD448">
        <v>-1.5144450374124907</v>
      </c>
      <c r="AE448">
        <v>-2.3019492332709612</v>
      </c>
      <c r="AF448">
        <v>-1.1576754038515964</v>
      </c>
      <c r="AG448">
        <v>-0.6658254902877333</v>
      </c>
      <c r="AH448">
        <v>-3.9005054807722372E-2</v>
      </c>
      <c r="AI448">
        <v>1.9699660649324946</v>
      </c>
    </row>
    <row r="449" spans="1:35" x14ac:dyDescent="0.2">
      <c r="A449">
        <v>38</v>
      </c>
      <c r="B449">
        <v>448</v>
      </c>
      <c r="C449" s="25">
        <v>0</v>
      </c>
      <c r="D449" s="25">
        <v>422</v>
      </c>
      <c r="E449" s="25">
        <v>0</v>
      </c>
      <c r="F449">
        <v>-1.5893599285706372</v>
      </c>
      <c r="G449">
        <v>-1.0162656337041289</v>
      </c>
      <c r="H449">
        <v>-0.57309429486650831</v>
      </c>
      <c r="I449" t="s">
        <v>1016</v>
      </c>
      <c r="J449" t="s">
        <v>32</v>
      </c>
      <c r="K449" t="s">
        <v>47</v>
      </c>
      <c r="L449" t="s">
        <v>259</v>
      </c>
      <c r="M449" s="26">
        <v>22.9</v>
      </c>
      <c r="N449" s="27">
        <v>1</v>
      </c>
      <c r="O449">
        <v>3.3333333333333335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-2.5086317595642935</v>
      </c>
      <c r="AB449">
        <v>-1.505394204441822</v>
      </c>
      <c r="AC449">
        <v>-2.0984188066455718</v>
      </c>
      <c r="AD449">
        <v>-1.5144450374124907</v>
      </c>
      <c r="AE449">
        <v>-2.3019492332709612</v>
      </c>
      <c r="AF449">
        <v>-1.1576754038515964</v>
      </c>
      <c r="AG449">
        <v>9.1627317248056724E-3</v>
      </c>
      <c r="AH449">
        <v>-3.9005054807722372E-2</v>
      </c>
      <c r="AI449">
        <v>1.9699660649324946</v>
      </c>
    </row>
    <row r="450" spans="1:35" x14ac:dyDescent="0.2">
      <c r="A450">
        <v>38</v>
      </c>
      <c r="B450">
        <v>449</v>
      </c>
      <c r="C450" s="25">
        <v>0</v>
      </c>
      <c r="D450" s="25">
        <v>534</v>
      </c>
      <c r="E450" s="25">
        <v>0</v>
      </c>
      <c r="F450">
        <v>-1.5893599285706372</v>
      </c>
      <c r="G450">
        <v>-1.0162656337041289</v>
      </c>
      <c r="H450">
        <v>-0.57309429486650831</v>
      </c>
      <c r="I450" t="s">
        <v>595</v>
      </c>
      <c r="J450" t="s">
        <v>227</v>
      </c>
      <c r="K450" t="s">
        <v>86</v>
      </c>
      <c r="L450" t="s">
        <v>259</v>
      </c>
      <c r="M450" s="26">
        <v>22.6</v>
      </c>
      <c r="N450" s="27">
        <v>1</v>
      </c>
      <c r="O450">
        <v>1.9666666666666668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-2.5086317595642935</v>
      </c>
      <c r="AB450">
        <v>-1.505394204441822</v>
      </c>
      <c r="AC450">
        <v>-2.0984188066455718</v>
      </c>
      <c r="AD450">
        <v>-1.5144450374124907</v>
      </c>
      <c r="AE450">
        <v>-2.3019492332709612</v>
      </c>
      <c r="AF450">
        <v>-1.1576754038515964</v>
      </c>
      <c r="AG450">
        <v>9.1627317248056724E-3</v>
      </c>
      <c r="AH450">
        <v>-3.9005054807722372E-2</v>
      </c>
      <c r="AI450">
        <v>1.9699660649324946</v>
      </c>
    </row>
    <row r="451" spans="1:35" x14ac:dyDescent="0.2">
      <c r="A451">
        <v>38</v>
      </c>
      <c r="B451">
        <v>450</v>
      </c>
      <c r="C451" s="25">
        <v>0</v>
      </c>
      <c r="D451" s="25">
        <v>572</v>
      </c>
      <c r="E451" s="25">
        <v>0</v>
      </c>
      <c r="F451">
        <v>-1.5893599285706372</v>
      </c>
      <c r="G451">
        <v>-1.0162656337041289</v>
      </c>
      <c r="H451">
        <v>-0.57309429486650831</v>
      </c>
      <c r="I451" t="s">
        <v>598</v>
      </c>
      <c r="J451" t="s">
        <v>1712</v>
      </c>
      <c r="K451" t="s">
        <v>49</v>
      </c>
      <c r="L451" t="s">
        <v>258</v>
      </c>
      <c r="M451" s="26">
        <v>20.100000000000001</v>
      </c>
      <c r="N451" s="27">
        <v>1</v>
      </c>
      <c r="O451">
        <v>0.23333333333333334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-2.5086317595642935</v>
      </c>
      <c r="AB451">
        <v>-1.505394204441822</v>
      </c>
      <c r="AC451">
        <v>-2.0984188066455718</v>
      </c>
      <c r="AD451">
        <v>-1.5144450374124907</v>
      </c>
      <c r="AE451">
        <v>-2.3019492332709612</v>
      </c>
      <c r="AF451">
        <v>-1.1576754038515964</v>
      </c>
      <c r="AG451">
        <v>9.1627317248056724E-3</v>
      </c>
      <c r="AH451">
        <v>-3.9005054807722372E-2</v>
      </c>
      <c r="AI451">
        <v>1.9699660649324946</v>
      </c>
    </row>
    <row r="452" spans="1:35" x14ac:dyDescent="0.2">
      <c r="A452">
        <v>38</v>
      </c>
      <c r="B452">
        <v>451</v>
      </c>
      <c r="C452" s="25">
        <v>0</v>
      </c>
      <c r="D452" s="25">
        <v>264</v>
      </c>
      <c r="E452" s="25">
        <v>0</v>
      </c>
      <c r="F452">
        <v>-1.6108339963110392</v>
      </c>
      <c r="G452">
        <v>-1.1116584047791758</v>
      </c>
      <c r="H452">
        <v>-0.49917559153186342</v>
      </c>
      <c r="I452" t="s">
        <v>581</v>
      </c>
      <c r="J452" t="s">
        <v>32</v>
      </c>
      <c r="K452" t="s">
        <v>113</v>
      </c>
      <c r="L452" t="s">
        <v>258</v>
      </c>
      <c r="M452" s="26">
        <v>21</v>
      </c>
      <c r="N452" s="27">
        <v>10</v>
      </c>
      <c r="O452">
        <v>5.3866666666666658</v>
      </c>
      <c r="P452">
        <v>2</v>
      </c>
      <c r="Q452">
        <v>0.1</v>
      </c>
      <c r="R452">
        <v>0.7</v>
      </c>
      <c r="S452">
        <v>0.4</v>
      </c>
      <c r="T452">
        <v>0</v>
      </c>
      <c r="U452">
        <v>0.1</v>
      </c>
      <c r="V452">
        <v>0.36</v>
      </c>
      <c r="W452">
        <v>2.5</v>
      </c>
      <c r="X452">
        <v>0.14285714285714285</v>
      </c>
      <c r="Y452">
        <v>0.7</v>
      </c>
      <c r="Z452">
        <v>0.3</v>
      </c>
      <c r="AA452">
        <v>-2.183774769006372</v>
      </c>
      <c r="AB452">
        <v>-1.4092189602725482</v>
      </c>
      <c r="AC452">
        <v>-1.8501707213310556</v>
      </c>
      <c r="AD452">
        <v>-1.3309758208733131</v>
      </c>
      <c r="AE452">
        <v>-2.3019492332709612</v>
      </c>
      <c r="AF452">
        <v>-0.99972665612492173</v>
      </c>
      <c r="AG452">
        <v>-0.39595555214049749</v>
      </c>
      <c r="AH452">
        <v>-1.2000218132981024</v>
      </c>
      <c r="AI452">
        <v>1.6668678833051913</v>
      </c>
    </row>
    <row r="453" spans="1:35" x14ac:dyDescent="0.2">
      <c r="A453">
        <v>38</v>
      </c>
      <c r="B453">
        <v>452</v>
      </c>
      <c r="C453" s="25">
        <v>0</v>
      </c>
      <c r="D453" s="25">
        <v>354</v>
      </c>
      <c r="E453" s="25">
        <v>0</v>
      </c>
      <c r="F453">
        <v>-1.6325918000544415</v>
      </c>
      <c r="G453">
        <v>-1.1538312958876353</v>
      </c>
      <c r="H453">
        <v>-0.47876050416680616</v>
      </c>
      <c r="I453" t="s">
        <v>603</v>
      </c>
      <c r="J453" t="s">
        <v>154</v>
      </c>
      <c r="K453" t="s">
        <v>66</v>
      </c>
      <c r="L453" t="s">
        <v>45</v>
      </c>
      <c r="M453" s="26">
        <v>28.9</v>
      </c>
      <c r="N453" s="27">
        <v>1</v>
      </c>
      <c r="O453">
        <v>8.2833333333333332</v>
      </c>
      <c r="P453">
        <v>3</v>
      </c>
      <c r="Q453">
        <v>0</v>
      </c>
      <c r="R453">
        <v>3</v>
      </c>
      <c r="S453">
        <v>0</v>
      </c>
      <c r="T453">
        <v>2</v>
      </c>
      <c r="U453">
        <v>2</v>
      </c>
      <c r="V453">
        <v>0.5</v>
      </c>
      <c r="W453">
        <v>2</v>
      </c>
      <c r="X453">
        <v>0.16666666666666666</v>
      </c>
      <c r="Y453">
        <v>6</v>
      </c>
      <c r="Z453">
        <v>1</v>
      </c>
      <c r="AA453">
        <v>-2.0213462737274113</v>
      </c>
      <c r="AB453">
        <v>-1.505394204441822</v>
      </c>
      <c r="AC453">
        <v>-1.0344984410119313</v>
      </c>
      <c r="AD453">
        <v>-1.5144450374124907</v>
      </c>
      <c r="AE453">
        <v>2.2743154668528214</v>
      </c>
      <c r="AF453">
        <v>2.0012995506818996</v>
      </c>
      <c r="AG453">
        <v>8.4022144550888078E-2</v>
      </c>
      <c r="AH453">
        <v>-9.6280736613221549</v>
      </c>
      <c r="AI453">
        <v>0.95963879284148357</v>
      </c>
    </row>
    <row r="454" spans="1:35" x14ac:dyDescent="0.2">
      <c r="A454">
        <v>38</v>
      </c>
      <c r="B454">
        <v>454</v>
      </c>
      <c r="C454" s="25">
        <v>0</v>
      </c>
      <c r="D454" s="25">
        <v>461</v>
      </c>
      <c r="E454" s="25">
        <v>0</v>
      </c>
      <c r="F454">
        <v>-1.6852345141190652</v>
      </c>
      <c r="G454">
        <v>-1.0908347557973508</v>
      </c>
      <c r="H454">
        <v>-0.59439975832171443</v>
      </c>
      <c r="I454" t="s">
        <v>604</v>
      </c>
      <c r="J454" t="s">
        <v>1713</v>
      </c>
      <c r="K454" t="s">
        <v>55</v>
      </c>
      <c r="L454" t="s">
        <v>258</v>
      </c>
      <c r="M454" s="26">
        <v>23.6</v>
      </c>
      <c r="N454" s="27">
        <v>2</v>
      </c>
      <c r="O454">
        <v>2.8083333333333336</v>
      </c>
      <c r="P454">
        <v>0.5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0.5</v>
      </c>
      <c r="Y454">
        <v>1</v>
      </c>
      <c r="Z454">
        <v>0</v>
      </c>
      <c r="AA454">
        <v>-2.4274175119248134</v>
      </c>
      <c r="AB454">
        <v>-1.505394204441822</v>
      </c>
      <c r="AC454">
        <v>-2.0984188066455718</v>
      </c>
      <c r="AD454">
        <v>-1.5144450374124907</v>
      </c>
      <c r="AE454">
        <v>-2.3019492332709612</v>
      </c>
      <c r="AF454">
        <v>-1.1576754038515964</v>
      </c>
      <c r="AG454">
        <v>9.1627317248056724E-3</v>
      </c>
      <c r="AH454">
        <v>-0.79134140128620201</v>
      </c>
      <c r="AI454">
        <v>1.9699660649324946</v>
      </c>
    </row>
    <row r="455" spans="1:35" x14ac:dyDescent="0.2">
      <c r="A455">
        <v>38</v>
      </c>
      <c r="B455">
        <v>453</v>
      </c>
      <c r="C455" s="25">
        <v>0</v>
      </c>
      <c r="D455" s="25">
        <v>0</v>
      </c>
      <c r="E455" s="25">
        <v>0</v>
      </c>
      <c r="F455">
        <v>-1.6852345141190652</v>
      </c>
      <c r="G455">
        <v>-1.1658334471320773</v>
      </c>
      <c r="H455">
        <v>-0.51940106698698796</v>
      </c>
      <c r="I455" t="s">
        <v>1022</v>
      </c>
      <c r="J455" t="s">
        <v>32</v>
      </c>
      <c r="K455" t="s">
        <v>47</v>
      </c>
      <c r="L455" t="s">
        <v>258</v>
      </c>
      <c r="M455" s="26">
        <v>24.6</v>
      </c>
      <c r="N455" s="27">
        <v>2</v>
      </c>
      <c r="O455">
        <v>3.0166666666666666</v>
      </c>
      <c r="P455">
        <v>0.5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0.5</v>
      </c>
      <c r="Y455">
        <v>1</v>
      </c>
      <c r="Z455">
        <v>0</v>
      </c>
      <c r="AA455">
        <v>-2.4274175119248134</v>
      </c>
      <c r="AB455">
        <v>-1.505394204441822</v>
      </c>
      <c r="AC455">
        <v>-2.0984188066455718</v>
      </c>
      <c r="AD455">
        <v>-1.5144450374124907</v>
      </c>
      <c r="AE455">
        <v>-2.3019492332709612</v>
      </c>
      <c r="AF455">
        <v>-1.1576754038515964</v>
      </c>
      <c r="AG455">
        <v>-0.6658254902877333</v>
      </c>
      <c r="AH455">
        <v>-0.79134140128620201</v>
      </c>
      <c r="AI455">
        <v>1.9699660649324946</v>
      </c>
    </row>
    <row r="456" spans="1:35" x14ac:dyDescent="0.2">
      <c r="A456">
        <v>38</v>
      </c>
      <c r="B456">
        <v>455</v>
      </c>
      <c r="C456" s="25">
        <v>124.8</v>
      </c>
      <c r="D456" s="25">
        <v>358</v>
      </c>
      <c r="E456" s="25">
        <v>0</v>
      </c>
      <c r="F456">
        <v>-1.6914462582962744</v>
      </c>
      <c r="G456">
        <v>-1.1101372033380905</v>
      </c>
      <c r="H456">
        <v>-0.58130905495818386</v>
      </c>
      <c r="I456" t="s">
        <v>605</v>
      </c>
      <c r="J456" t="s">
        <v>227</v>
      </c>
      <c r="K456" t="s">
        <v>57</v>
      </c>
      <c r="L456" t="s">
        <v>259</v>
      </c>
      <c r="M456" s="26">
        <v>23.9</v>
      </c>
      <c r="N456" s="27">
        <v>2</v>
      </c>
      <c r="O456">
        <v>2.4166666666666665</v>
      </c>
      <c r="P456">
        <v>1</v>
      </c>
      <c r="Q456">
        <v>0</v>
      </c>
      <c r="R456">
        <v>0</v>
      </c>
      <c r="S456">
        <v>0</v>
      </c>
      <c r="T456">
        <v>0.5</v>
      </c>
      <c r="U456">
        <v>0</v>
      </c>
      <c r="V456">
        <v>1</v>
      </c>
      <c r="W456">
        <v>0.5</v>
      </c>
      <c r="X456">
        <v>0</v>
      </c>
      <c r="Y456">
        <v>1</v>
      </c>
      <c r="Z456">
        <v>0.5</v>
      </c>
      <c r="AA456">
        <v>-2.3462032642853328</v>
      </c>
      <c r="AB456">
        <v>-1.505394204441822</v>
      </c>
      <c r="AC456">
        <v>-2.0984188066455718</v>
      </c>
      <c r="AD456">
        <v>-1.5144450374124907</v>
      </c>
      <c r="AE456">
        <v>-1.1578830582400157</v>
      </c>
      <c r="AF456">
        <v>-1.1576754038515964</v>
      </c>
      <c r="AG456">
        <v>0.38408654914411644</v>
      </c>
      <c r="AH456">
        <v>-2.0601040331970908</v>
      </c>
      <c r="AI456">
        <v>1.4648024288869892</v>
      </c>
    </row>
  </sheetData>
  <autoFilter ref="A1:AI442" xr:uid="{00000000-0009-0000-0000-000006000000}">
    <sortState xmlns:xlrd2="http://schemas.microsoft.com/office/spreadsheetml/2017/richdata2" ref="A2:AI442">
      <sortCondition descending="1" ref="AD2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I456"/>
  <sheetViews>
    <sheetView workbookViewId="0">
      <selection activeCell="A2" sqref="A2:AI456"/>
    </sheetView>
  </sheetViews>
  <sheetFormatPr baseColWidth="10" defaultColWidth="8.83203125" defaultRowHeight="15" x14ac:dyDescent="0.2"/>
  <cols>
    <col min="1" max="1" width="6.83203125" bestFit="1" customWidth="1"/>
    <col min="2" max="2" width="5.5" bestFit="1" customWidth="1"/>
    <col min="3" max="3" width="7.1640625" bestFit="1" customWidth="1"/>
    <col min="4" max="4" width="8.6640625" bestFit="1" customWidth="1"/>
    <col min="5" max="5" width="4.5" bestFit="1" customWidth="1"/>
    <col min="6" max="6" width="6.33203125" bestFit="1" customWidth="1"/>
    <col min="7" max="7" width="6.5" bestFit="1" customWidth="1"/>
    <col min="8" max="8" width="6.1640625" bestFit="1" customWidth="1"/>
    <col min="9" max="9" width="21.1640625" bestFit="1" customWidth="1"/>
    <col min="10" max="10" width="6" customWidth="1"/>
    <col min="11" max="11" width="5.6640625" bestFit="1" customWidth="1"/>
    <col min="12" max="12" width="4.33203125" bestFit="1" customWidth="1"/>
    <col min="13" max="13" width="4.5" bestFit="1" customWidth="1"/>
    <col min="14" max="14" width="3" bestFit="1" customWidth="1"/>
    <col min="15" max="16" width="5.5" bestFit="1" customWidth="1"/>
    <col min="17" max="17" width="4.5" bestFit="1" customWidth="1"/>
    <col min="18" max="19" width="5.5" bestFit="1" customWidth="1"/>
    <col min="20" max="22" width="4.5" bestFit="1" customWidth="1"/>
    <col min="23" max="23" width="5.5" bestFit="1" customWidth="1"/>
    <col min="24" max="24" width="4.5" bestFit="1" customWidth="1"/>
    <col min="25" max="25" width="5.5" bestFit="1" customWidth="1"/>
    <col min="26" max="26" width="4.5" bestFit="1" customWidth="1"/>
    <col min="27" max="32" width="5.1640625" bestFit="1" customWidth="1"/>
    <col min="33" max="33" width="5.6640625" bestFit="1" customWidth="1"/>
    <col min="34" max="35" width="5.1640625" bestFit="1" customWidth="1"/>
  </cols>
  <sheetData>
    <row r="1" spans="1:35" x14ac:dyDescent="0.2">
      <c r="A1" s="4" t="s">
        <v>0</v>
      </c>
      <c r="B1" s="4" t="s">
        <v>1</v>
      </c>
      <c r="C1" s="4" t="s">
        <v>254</v>
      </c>
      <c r="D1" s="4" t="s">
        <v>255</v>
      </c>
      <c r="E1" s="4" t="s">
        <v>256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257</v>
      </c>
      <c r="N1" s="4" t="s">
        <v>9</v>
      </c>
      <c r="O1" s="4" t="s">
        <v>10</v>
      </c>
      <c r="P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  <c r="AD1" s="4" t="s">
        <v>25</v>
      </c>
      <c r="AE1" s="4" t="s">
        <v>26</v>
      </c>
      <c r="AF1" s="4" t="s">
        <v>27</v>
      </c>
      <c r="AG1" s="4" t="s">
        <v>28</v>
      </c>
      <c r="AH1" s="4" t="s">
        <v>29</v>
      </c>
      <c r="AI1" s="4" t="s">
        <v>30</v>
      </c>
    </row>
    <row r="2" spans="1:35" x14ac:dyDescent="0.2">
      <c r="A2">
        <v>1</v>
      </c>
      <c r="B2">
        <v>1</v>
      </c>
      <c r="C2" s="25">
        <v>1.6</v>
      </c>
      <c r="D2" s="25">
        <v>1</v>
      </c>
      <c r="E2" s="25">
        <v>100</v>
      </c>
      <c r="F2">
        <v>1.7293730316002947</v>
      </c>
      <c r="G2">
        <v>1.4101990906366393</v>
      </c>
      <c r="H2">
        <v>0.31917394096365537</v>
      </c>
      <c r="I2" t="s">
        <v>41</v>
      </c>
      <c r="J2" t="s">
        <v>32</v>
      </c>
      <c r="K2" t="s">
        <v>42</v>
      </c>
      <c r="L2" t="s">
        <v>259</v>
      </c>
      <c r="M2" s="26">
        <v>26.7</v>
      </c>
      <c r="N2" s="27">
        <v>5</v>
      </c>
      <c r="O2">
        <v>35.366666666666667</v>
      </c>
      <c r="P2">
        <v>29.8</v>
      </c>
      <c r="Q2">
        <v>2.4</v>
      </c>
      <c r="R2">
        <v>8.6</v>
      </c>
      <c r="S2">
        <v>4.2</v>
      </c>
      <c r="T2">
        <v>2.6</v>
      </c>
      <c r="U2">
        <v>2</v>
      </c>
      <c r="V2">
        <v>0.48113207547169812</v>
      </c>
      <c r="W2">
        <v>21.2</v>
      </c>
      <c r="X2">
        <v>0.89743589743589747</v>
      </c>
      <c r="Y2">
        <v>7.8</v>
      </c>
      <c r="Z2">
        <v>1.6</v>
      </c>
      <c r="AA2">
        <v>2.3317373997487372</v>
      </c>
      <c r="AB2">
        <v>0.80281165562074996</v>
      </c>
      <c r="AC2">
        <v>0.9514862415041978</v>
      </c>
      <c r="AD2">
        <v>0.41198173624887391</v>
      </c>
      <c r="AE2">
        <v>3.6471948768899565</v>
      </c>
      <c r="AF2">
        <v>2.0012995506818996</v>
      </c>
      <c r="AG2">
        <v>0.23273816494081509</v>
      </c>
      <c r="AH2">
        <v>1.9590997605076483</v>
      </c>
      <c r="AI2">
        <v>0.35344242958687677</v>
      </c>
    </row>
    <row r="3" spans="1:35" x14ac:dyDescent="0.2">
      <c r="A3">
        <v>1</v>
      </c>
      <c r="B3">
        <v>2</v>
      </c>
      <c r="C3" s="25">
        <v>18.3</v>
      </c>
      <c r="D3" s="25">
        <v>20</v>
      </c>
      <c r="E3" s="25">
        <v>100</v>
      </c>
      <c r="F3">
        <v>1.5079016780334782</v>
      </c>
      <c r="G3">
        <v>0.98291647790372538</v>
      </c>
      <c r="H3">
        <v>0.5249852001297528</v>
      </c>
      <c r="I3" t="s">
        <v>38</v>
      </c>
      <c r="J3" t="s">
        <v>32</v>
      </c>
      <c r="K3" t="s">
        <v>39</v>
      </c>
      <c r="L3" t="s">
        <v>258</v>
      </c>
      <c r="M3" s="26">
        <v>20.7</v>
      </c>
      <c r="N3" s="27">
        <v>5</v>
      </c>
      <c r="O3">
        <v>31.636666666666667</v>
      </c>
      <c r="P3">
        <v>34</v>
      </c>
      <c r="Q3">
        <v>4</v>
      </c>
      <c r="R3">
        <v>8.4</v>
      </c>
      <c r="S3">
        <v>10.6</v>
      </c>
      <c r="T3">
        <v>1.6</v>
      </c>
      <c r="U3">
        <v>0.2</v>
      </c>
      <c r="V3">
        <v>0.51886792452830188</v>
      </c>
      <c r="W3">
        <v>21.2</v>
      </c>
      <c r="X3">
        <v>0.81632653061224492</v>
      </c>
      <c r="Y3">
        <v>9.8000000000000007</v>
      </c>
      <c r="Z3">
        <v>5</v>
      </c>
      <c r="AA3">
        <v>3.0139370799203729</v>
      </c>
      <c r="AB3">
        <v>2.3416155623291313</v>
      </c>
      <c r="AC3">
        <v>0.88055821712862203</v>
      </c>
      <c r="AD3">
        <v>3.3474892008757151</v>
      </c>
      <c r="AE3">
        <v>1.3590625268280649</v>
      </c>
      <c r="AF3">
        <v>-0.84177790839824673</v>
      </c>
      <c r="AG3">
        <v>1.372606850421743</v>
      </c>
      <c r="AH3">
        <v>0.45442706755068635</v>
      </c>
      <c r="AI3">
        <v>-3.081670295522561</v>
      </c>
    </row>
    <row r="4" spans="1:35" x14ac:dyDescent="0.2">
      <c r="A4">
        <v>1</v>
      </c>
      <c r="B4">
        <v>3</v>
      </c>
      <c r="C4" s="25">
        <v>3.4</v>
      </c>
      <c r="D4" s="25">
        <v>4</v>
      </c>
      <c r="E4" s="25">
        <v>100</v>
      </c>
      <c r="F4">
        <v>1.3735367235673845</v>
      </c>
      <c r="G4">
        <v>0.83667034763758052</v>
      </c>
      <c r="H4">
        <v>0.53686637592980402</v>
      </c>
      <c r="I4" t="s">
        <v>31</v>
      </c>
      <c r="J4" t="s">
        <v>32</v>
      </c>
      <c r="K4" t="s">
        <v>33</v>
      </c>
      <c r="L4" t="s">
        <v>258</v>
      </c>
      <c r="M4" s="26">
        <v>30.3</v>
      </c>
      <c r="N4" s="27">
        <v>5</v>
      </c>
      <c r="O4">
        <v>37.813333333333333</v>
      </c>
      <c r="P4">
        <v>33.200000000000003</v>
      </c>
      <c r="Q4">
        <v>4.5999999999999996</v>
      </c>
      <c r="R4">
        <v>7.2</v>
      </c>
      <c r="S4">
        <v>8</v>
      </c>
      <c r="T4">
        <v>1.6</v>
      </c>
      <c r="U4">
        <v>0.4</v>
      </c>
      <c r="V4">
        <v>0.49484536082474229</v>
      </c>
      <c r="W4">
        <v>19.399999999999999</v>
      </c>
      <c r="X4">
        <v>0.81034482758620685</v>
      </c>
      <c r="Y4">
        <v>11.6</v>
      </c>
      <c r="Z4">
        <v>4.5999999999999996</v>
      </c>
      <c r="AA4">
        <v>2.8839942836972048</v>
      </c>
      <c r="AB4">
        <v>2.9186670273447737</v>
      </c>
      <c r="AC4">
        <v>0.45499007087516569</v>
      </c>
      <c r="AD4">
        <v>2.1549392933710609</v>
      </c>
      <c r="AE4">
        <v>1.3590625268280649</v>
      </c>
      <c r="AF4">
        <v>-0.52588041294489718</v>
      </c>
      <c r="AG4">
        <v>0.59281545045268935</v>
      </c>
      <c r="AH4">
        <v>0.36898427580031617</v>
      </c>
      <c r="AI4">
        <v>-2.6775393866861559</v>
      </c>
    </row>
    <row r="5" spans="1:35" x14ac:dyDescent="0.2">
      <c r="A5">
        <v>1</v>
      </c>
      <c r="B5">
        <v>4</v>
      </c>
      <c r="C5" s="25">
        <v>4.2</v>
      </c>
      <c r="D5" s="25">
        <v>2</v>
      </c>
      <c r="E5" s="25">
        <v>100</v>
      </c>
      <c r="F5">
        <v>1.2613997314364394</v>
      </c>
      <c r="G5">
        <v>0.77113445108894885</v>
      </c>
      <c r="H5">
        <v>0.49026528034749051</v>
      </c>
      <c r="I5" t="s">
        <v>43</v>
      </c>
      <c r="J5" t="s">
        <v>32</v>
      </c>
      <c r="K5" t="s">
        <v>44</v>
      </c>
      <c r="L5" t="s">
        <v>45</v>
      </c>
      <c r="M5" s="26">
        <v>24</v>
      </c>
      <c r="N5" s="27">
        <v>5</v>
      </c>
      <c r="O5">
        <v>33.42</v>
      </c>
      <c r="P5">
        <v>25</v>
      </c>
      <c r="Q5">
        <v>4.5999999999999996</v>
      </c>
      <c r="R5">
        <v>13.8</v>
      </c>
      <c r="S5">
        <v>4.8</v>
      </c>
      <c r="T5">
        <v>0.4</v>
      </c>
      <c r="U5">
        <v>1.4</v>
      </c>
      <c r="V5">
        <v>0.50588235294117645</v>
      </c>
      <c r="W5">
        <v>17</v>
      </c>
      <c r="X5">
        <v>0.94117647058823528</v>
      </c>
      <c r="Y5">
        <v>3.4</v>
      </c>
      <c r="Z5">
        <v>4.5999999999999996</v>
      </c>
      <c r="AA5">
        <v>1.5520806224097254</v>
      </c>
      <c r="AB5">
        <v>2.9186670273447737</v>
      </c>
      <c r="AC5">
        <v>2.7956148752691754</v>
      </c>
      <c r="AD5">
        <v>0.68718556105764006</v>
      </c>
      <c r="AE5">
        <v>-1.3866962932462048</v>
      </c>
      <c r="AF5">
        <v>1.0536070643218507</v>
      </c>
      <c r="AG5">
        <v>0.78795132643162158</v>
      </c>
      <c r="AH5">
        <v>1.2093392628981143</v>
      </c>
      <c r="AI5">
        <v>-2.6775393866861559</v>
      </c>
    </row>
    <row r="6" spans="1:35" x14ac:dyDescent="0.2">
      <c r="A6">
        <v>1</v>
      </c>
      <c r="B6">
        <v>5</v>
      </c>
      <c r="C6" s="25">
        <v>15.2</v>
      </c>
      <c r="D6" s="25">
        <v>12</v>
      </c>
      <c r="E6" s="25">
        <v>100</v>
      </c>
      <c r="F6">
        <v>1.2320666176830153</v>
      </c>
      <c r="G6">
        <v>0.66387818378664054</v>
      </c>
      <c r="H6">
        <v>0.56818843389637474</v>
      </c>
      <c r="I6" t="s">
        <v>52</v>
      </c>
      <c r="J6" t="s">
        <v>159</v>
      </c>
      <c r="K6" t="s">
        <v>53</v>
      </c>
      <c r="L6" t="s">
        <v>259</v>
      </c>
      <c r="M6" s="26">
        <v>30.2</v>
      </c>
      <c r="N6" s="27">
        <v>5</v>
      </c>
      <c r="O6">
        <v>33.143333333333331</v>
      </c>
      <c r="P6">
        <v>19.2</v>
      </c>
      <c r="Q6">
        <v>0.8</v>
      </c>
      <c r="R6">
        <v>5.2</v>
      </c>
      <c r="S6">
        <v>7</v>
      </c>
      <c r="T6">
        <v>2.4</v>
      </c>
      <c r="U6">
        <v>1</v>
      </c>
      <c r="V6">
        <v>0.39344262295081966</v>
      </c>
      <c r="W6">
        <v>12.2</v>
      </c>
      <c r="X6">
        <v>0.95652173913043481</v>
      </c>
      <c r="Y6">
        <v>9.1999999999999993</v>
      </c>
      <c r="Z6">
        <v>3.2</v>
      </c>
      <c r="AA6">
        <v>0.60999534979175296</v>
      </c>
      <c r="AB6">
        <v>-0.73599225108763133</v>
      </c>
      <c r="AC6">
        <v>-0.25429017288059474</v>
      </c>
      <c r="AD6">
        <v>1.6962662520231169</v>
      </c>
      <c r="AE6">
        <v>3.1895684068775774</v>
      </c>
      <c r="AF6">
        <v>0.42181207341515159</v>
      </c>
      <c r="AG6">
        <v>-1.3864814639426004</v>
      </c>
      <c r="AH6">
        <v>3.6971066656417344</v>
      </c>
      <c r="AI6">
        <v>-1.2630812057587413</v>
      </c>
    </row>
    <row r="7" spans="1:35" x14ac:dyDescent="0.2">
      <c r="A7">
        <v>1</v>
      </c>
      <c r="B7">
        <v>6</v>
      </c>
      <c r="C7" s="25">
        <v>16</v>
      </c>
      <c r="D7" s="25">
        <v>17</v>
      </c>
      <c r="E7" s="25">
        <v>100</v>
      </c>
      <c r="F7">
        <v>1.1160877887956726</v>
      </c>
      <c r="G7">
        <v>0.49276166407985245</v>
      </c>
      <c r="H7">
        <v>0.62332612471582016</v>
      </c>
      <c r="I7" t="s">
        <v>34</v>
      </c>
      <c r="J7" t="s">
        <v>32</v>
      </c>
      <c r="K7" t="s">
        <v>35</v>
      </c>
      <c r="L7" t="s">
        <v>259</v>
      </c>
      <c r="M7" s="26">
        <v>29.6</v>
      </c>
      <c r="N7" s="27">
        <v>5</v>
      </c>
      <c r="O7">
        <v>31.843333333333334</v>
      </c>
      <c r="P7">
        <v>22</v>
      </c>
      <c r="Q7">
        <v>4.2</v>
      </c>
      <c r="R7">
        <v>5.4</v>
      </c>
      <c r="S7">
        <v>4.2</v>
      </c>
      <c r="T7">
        <v>2.4</v>
      </c>
      <c r="U7">
        <v>0.4</v>
      </c>
      <c r="V7">
        <v>0.38202247191011235</v>
      </c>
      <c r="W7">
        <v>17.8</v>
      </c>
      <c r="X7">
        <v>0.91304347826086951</v>
      </c>
      <c r="Y7">
        <v>4.5999999999999996</v>
      </c>
      <c r="Z7">
        <v>3</v>
      </c>
      <c r="AA7">
        <v>1.0647951365728432</v>
      </c>
      <c r="AB7">
        <v>2.5339660506676789</v>
      </c>
      <c r="AC7">
        <v>-0.18336214850501864</v>
      </c>
      <c r="AD7">
        <v>0.41198173624887391</v>
      </c>
      <c r="AE7">
        <v>3.1895684068775774</v>
      </c>
      <c r="AF7">
        <v>-0.52588041294489718</v>
      </c>
      <c r="AG7">
        <v>-2.316743793510498</v>
      </c>
      <c r="AH7">
        <v>1.3215457526526497</v>
      </c>
      <c r="AI7">
        <v>-1.0610157513405387</v>
      </c>
    </row>
    <row r="8" spans="1:35" x14ac:dyDescent="0.2">
      <c r="A8">
        <v>1</v>
      </c>
      <c r="B8">
        <v>7</v>
      </c>
      <c r="C8" s="25">
        <v>54.3</v>
      </c>
      <c r="D8" s="25">
        <v>54</v>
      </c>
      <c r="E8" s="25">
        <v>95</v>
      </c>
      <c r="F8">
        <v>1.0740782901056785</v>
      </c>
      <c r="G8">
        <v>0.75995873869468766</v>
      </c>
      <c r="H8">
        <v>0.31411955141099079</v>
      </c>
      <c r="I8" t="s">
        <v>122</v>
      </c>
      <c r="J8" t="s">
        <v>32</v>
      </c>
      <c r="K8" t="s">
        <v>86</v>
      </c>
      <c r="L8" t="s">
        <v>258</v>
      </c>
      <c r="M8" s="26">
        <v>22.8</v>
      </c>
      <c r="N8" s="27">
        <v>5</v>
      </c>
      <c r="O8">
        <v>32.4</v>
      </c>
      <c r="P8">
        <v>21.8</v>
      </c>
      <c r="Q8">
        <v>3</v>
      </c>
      <c r="R8">
        <v>4</v>
      </c>
      <c r="S8">
        <v>5.4</v>
      </c>
      <c r="T8">
        <v>3</v>
      </c>
      <c r="U8">
        <v>0.4</v>
      </c>
      <c r="V8">
        <v>0.47252747252747251</v>
      </c>
      <c r="W8">
        <v>18.2</v>
      </c>
      <c r="X8">
        <v>1</v>
      </c>
      <c r="Y8">
        <v>1.6</v>
      </c>
      <c r="Z8">
        <v>2.6</v>
      </c>
      <c r="AA8">
        <v>1.0323094375170512</v>
      </c>
      <c r="AB8">
        <v>1.3798631206363929</v>
      </c>
      <c r="AC8">
        <v>-0.67985831913405104</v>
      </c>
      <c r="AD8">
        <v>0.96238938586640665</v>
      </c>
      <c r="AE8">
        <v>4.5624478169147125</v>
      </c>
      <c r="AF8">
        <v>-0.52588041294489718</v>
      </c>
      <c r="AG8">
        <v>-2.2034539983425042E-2</v>
      </c>
      <c r="AH8">
        <v>0.78727700188413241</v>
      </c>
      <c r="AI8">
        <v>-0.65688484250413437</v>
      </c>
    </row>
    <row r="9" spans="1:35" x14ac:dyDescent="0.2">
      <c r="A9">
        <v>1</v>
      </c>
      <c r="B9">
        <v>8</v>
      </c>
      <c r="C9" s="25">
        <v>38.700000000000003</v>
      </c>
      <c r="D9" s="25">
        <v>39</v>
      </c>
      <c r="E9" s="25">
        <v>98</v>
      </c>
      <c r="F9">
        <v>0.93159319788875639</v>
      </c>
      <c r="G9">
        <v>0.52380170451147001</v>
      </c>
      <c r="H9">
        <v>0.40779149337728637</v>
      </c>
      <c r="I9" t="s">
        <v>90</v>
      </c>
      <c r="J9" t="s">
        <v>1665</v>
      </c>
      <c r="K9" t="s">
        <v>59</v>
      </c>
      <c r="L9" t="s">
        <v>258</v>
      </c>
      <c r="M9" s="26">
        <v>23.8</v>
      </c>
      <c r="N9" s="27">
        <v>5</v>
      </c>
      <c r="O9">
        <v>32.540000000000006</v>
      </c>
      <c r="P9">
        <v>29.6</v>
      </c>
      <c r="Q9">
        <v>3.4</v>
      </c>
      <c r="R9">
        <v>3.6</v>
      </c>
      <c r="S9">
        <v>7</v>
      </c>
      <c r="T9">
        <v>1.6</v>
      </c>
      <c r="U9">
        <v>0.8</v>
      </c>
      <c r="V9">
        <v>0.50961538461538458</v>
      </c>
      <c r="W9">
        <v>20.8</v>
      </c>
      <c r="X9">
        <v>0.80645161290322576</v>
      </c>
      <c r="Y9">
        <v>6.2</v>
      </c>
      <c r="Z9">
        <v>4.8</v>
      </c>
      <c r="AA9">
        <v>2.2992517006929454</v>
      </c>
      <c r="AB9">
        <v>1.7645640973134882</v>
      </c>
      <c r="AC9">
        <v>-0.82171436788520313</v>
      </c>
      <c r="AD9">
        <v>1.6962662520231169</v>
      </c>
      <c r="AE9">
        <v>1.3590625268280649</v>
      </c>
      <c r="AF9">
        <v>0.10591457796180204</v>
      </c>
      <c r="AG9">
        <v>1.0726677964862936</v>
      </c>
      <c r="AH9">
        <v>0.11780759828708111</v>
      </c>
      <c r="AI9">
        <v>-2.8796048411043582</v>
      </c>
    </row>
    <row r="10" spans="1:35" x14ac:dyDescent="0.2">
      <c r="A10">
        <v>1</v>
      </c>
      <c r="B10">
        <v>9</v>
      </c>
      <c r="C10" s="25">
        <v>101.9</v>
      </c>
      <c r="D10" s="25">
        <v>120</v>
      </c>
      <c r="E10" s="25">
        <v>93</v>
      </c>
      <c r="F10">
        <v>0.90557645576325885</v>
      </c>
      <c r="G10">
        <v>0.32733922906788898</v>
      </c>
      <c r="H10">
        <v>0.57823722669536992</v>
      </c>
      <c r="I10" t="s">
        <v>89</v>
      </c>
      <c r="J10" t="s">
        <v>32</v>
      </c>
      <c r="K10" t="s">
        <v>73</v>
      </c>
      <c r="L10" t="s">
        <v>259</v>
      </c>
      <c r="M10" s="26">
        <v>22.2</v>
      </c>
      <c r="N10" s="27">
        <v>5</v>
      </c>
      <c r="O10">
        <v>35.81</v>
      </c>
      <c r="P10">
        <v>25.8</v>
      </c>
      <c r="Q10">
        <v>2.6</v>
      </c>
      <c r="R10">
        <v>7.4</v>
      </c>
      <c r="S10">
        <v>4.2</v>
      </c>
      <c r="T10">
        <v>0.8</v>
      </c>
      <c r="U10">
        <v>1.2</v>
      </c>
      <c r="V10">
        <v>0.39622641509433965</v>
      </c>
      <c r="W10">
        <v>21.2</v>
      </c>
      <c r="X10">
        <v>0.94117647058823528</v>
      </c>
      <c r="Y10">
        <v>6.8</v>
      </c>
      <c r="Z10">
        <v>3</v>
      </c>
      <c r="AA10">
        <v>1.6820234186328942</v>
      </c>
      <c r="AB10">
        <v>0.99516214395929781</v>
      </c>
      <c r="AC10">
        <v>0.52591809525074185</v>
      </c>
      <c r="AD10">
        <v>0.41198173624887391</v>
      </c>
      <c r="AE10">
        <v>-0.4714433532214482</v>
      </c>
      <c r="AF10">
        <v>0.73770956886850114</v>
      </c>
      <c r="AG10">
        <v>-2.3319663773912729</v>
      </c>
      <c r="AH10">
        <v>2.457683580603951</v>
      </c>
      <c r="AI10">
        <v>-1.0610157513405387</v>
      </c>
    </row>
    <row r="11" spans="1:35" x14ac:dyDescent="0.2">
      <c r="A11">
        <v>1</v>
      </c>
      <c r="B11">
        <v>10</v>
      </c>
      <c r="C11" s="25">
        <v>19.399999999999999</v>
      </c>
      <c r="D11" s="25">
        <v>16</v>
      </c>
      <c r="E11" s="25">
        <v>100</v>
      </c>
      <c r="F11">
        <v>0.83541179444660341</v>
      </c>
      <c r="G11">
        <v>0.23294968840275276</v>
      </c>
      <c r="H11">
        <v>0.60246210604385064</v>
      </c>
      <c r="I11" t="s">
        <v>50</v>
      </c>
      <c r="J11" t="s">
        <v>32</v>
      </c>
      <c r="K11" t="s">
        <v>51</v>
      </c>
      <c r="L11" t="s">
        <v>258</v>
      </c>
      <c r="M11" s="26">
        <v>21.2</v>
      </c>
      <c r="N11" s="27">
        <v>5</v>
      </c>
      <c r="O11">
        <v>35.15</v>
      </c>
      <c r="P11">
        <v>26</v>
      </c>
      <c r="Q11">
        <v>2.8</v>
      </c>
      <c r="R11">
        <v>5.6</v>
      </c>
      <c r="S11">
        <v>8.4</v>
      </c>
      <c r="T11">
        <v>1.2</v>
      </c>
      <c r="U11">
        <v>0</v>
      </c>
      <c r="V11">
        <v>0.41284403669724773</v>
      </c>
      <c r="W11">
        <v>21.8</v>
      </c>
      <c r="X11">
        <v>0.89655172413793105</v>
      </c>
      <c r="Y11">
        <v>5.8</v>
      </c>
      <c r="Z11">
        <v>3.8</v>
      </c>
      <c r="AA11">
        <v>1.7145091176886864</v>
      </c>
      <c r="AB11">
        <v>1.1875126322978451</v>
      </c>
      <c r="AC11">
        <v>-0.11243412412944286</v>
      </c>
      <c r="AD11">
        <v>2.3384085099102387</v>
      </c>
      <c r="AE11">
        <v>0.44380958680330812</v>
      </c>
      <c r="AF11">
        <v>-1.1576754038515964</v>
      </c>
      <c r="AG11">
        <v>-1.882057796488102</v>
      </c>
      <c r="AH11">
        <v>1.4337522424071849</v>
      </c>
      <c r="AI11">
        <v>-1.8692775690133474</v>
      </c>
    </row>
    <row r="12" spans="1:35" x14ac:dyDescent="0.2">
      <c r="A12">
        <v>1</v>
      </c>
      <c r="B12">
        <v>11</v>
      </c>
      <c r="C12" s="25">
        <v>17.8</v>
      </c>
      <c r="D12" s="25">
        <v>14</v>
      </c>
      <c r="E12" s="25">
        <v>100</v>
      </c>
      <c r="F12">
        <v>0.83140579054465658</v>
      </c>
      <c r="G12">
        <v>0.56980940450640205</v>
      </c>
      <c r="H12">
        <v>0.26159638603825452</v>
      </c>
      <c r="I12" t="s">
        <v>72</v>
      </c>
      <c r="J12" t="s">
        <v>32</v>
      </c>
      <c r="K12" t="s">
        <v>73</v>
      </c>
      <c r="L12" t="s">
        <v>258</v>
      </c>
      <c r="M12" s="26">
        <v>29.5</v>
      </c>
      <c r="N12" s="27">
        <v>5</v>
      </c>
      <c r="O12">
        <v>36.743333333333332</v>
      </c>
      <c r="P12">
        <v>24</v>
      </c>
      <c r="Q12">
        <v>2.2000000000000002</v>
      </c>
      <c r="R12">
        <v>5.4</v>
      </c>
      <c r="S12">
        <v>7.8</v>
      </c>
      <c r="T12">
        <v>2</v>
      </c>
      <c r="U12">
        <v>0.6</v>
      </c>
      <c r="V12">
        <v>0.51515151515151514</v>
      </c>
      <c r="W12">
        <v>19.8</v>
      </c>
      <c r="X12">
        <v>0.77777777777777779</v>
      </c>
      <c r="Y12">
        <v>1.8</v>
      </c>
      <c r="Z12">
        <v>3.8</v>
      </c>
      <c r="AA12">
        <v>1.3896521271307647</v>
      </c>
      <c r="AB12">
        <v>0.61046116728220245</v>
      </c>
      <c r="AC12">
        <v>-0.18336214850501864</v>
      </c>
      <c r="AD12">
        <v>2.0632046851014718</v>
      </c>
      <c r="AE12">
        <v>2.2743154668528214</v>
      </c>
      <c r="AF12">
        <v>-0.20998291749154768</v>
      </c>
      <c r="AG12">
        <v>1.1777216757583691</v>
      </c>
      <c r="AH12">
        <v>-0.12444784655809719</v>
      </c>
      <c r="AI12">
        <v>-1.8692775690133474</v>
      </c>
    </row>
    <row r="13" spans="1:35" x14ac:dyDescent="0.2">
      <c r="A13">
        <v>1</v>
      </c>
      <c r="B13">
        <v>12</v>
      </c>
      <c r="C13" s="25">
        <v>8.6</v>
      </c>
      <c r="D13" s="25">
        <v>8</v>
      </c>
      <c r="E13" s="25">
        <v>100</v>
      </c>
      <c r="F13">
        <v>0.76972534196634279</v>
      </c>
      <c r="G13">
        <v>0.18741703169235452</v>
      </c>
      <c r="H13">
        <v>0.58230831027398833</v>
      </c>
      <c r="I13" t="s">
        <v>36</v>
      </c>
      <c r="J13" t="s">
        <v>32</v>
      </c>
      <c r="K13" t="s">
        <v>37</v>
      </c>
      <c r="L13" t="s">
        <v>258</v>
      </c>
      <c r="M13" s="26">
        <v>29.4</v>
      </c>
      <c r="N13" s="27">
        <v>5</v>
      </c>
      <c r="O13">
        <v>33.643333333333331</v>
      </c>
      <c r="P13">
        <v>19.600000000000001</v>
      </c>
      <c r="Q13">
        <v>2.4</v>
      </c>
      <c r="R13">
        <v>5.4</v>
      </c>
      <c r="S13">
        <v>8.4</v>
      </c>
      <c r="T13">
        <v>0.8</v>
      </c>
      <c r="U13">
        <v>0.2</v>
      </c>
      <c r="V13">
        <v>0.32911392405063289</v>
      </c>
      <c r="W13">
        <v>15.8</v>
      </c>
      <c r="X13">
        <v>0.97142857142857142</v>
      </c>
      <c r="Y13">
        <v>7</v>
      </c>
      <c r="Z13">
        <v>2.4</v>
      </c>
      <c r="AA13">
        <v>0.67496674790333766</v>
      </c>
      <c r="AB13">
        <v>0.80281165562074996</v>
      </c>
      <c r="AC13">
        <v>-0.18336214850501864</v>
      </c>
      <c r="AD13">
        <v>2.3384085099102387</v>
      </c>
      <c r="AE13">
        <v>-0.4714433532214482</v>
      </c>
      <c r="AF13">
        <v>-0.84177790839824673</v>
      </c>
      <c r="AG13">
        <v>-3.2465047204472768</v>
      </c>
      <c r="AH13">
        <v>3.0684738904547868</v>
      </c>
      <c r="AI13">
        <v>-0.45481938808593197</v>
      </c>
    </row>
    <row r="14" spans="1:35" x14ac:dyDescent="0.2">
      <c r="A14">
        <v>2</v>
      </c>
      <c r="B14">
        <v>13</v>
      </c>
      <c r="C14" s="25">
        <v>11.9</v>
      </c>
      <c r="D14" s="25">
        <v>11</v>
      </c>
      <c r="E14" s="25">
        <v>100</v>
      </c>
      <c r="F14">
        <v>0.73395619116777389</v>
      </c>
      <c r="G14">
        <v>0.41696991587302296</v>
      </c>
      <c r="H14">
        <v>0.31698627529475093</v>
      </c>
      <c r="I14" t="s">
        <v>46</v>
      </c>
      <c r="J14" t="s">
        <v>1660</v>
      </c>
      <c r="K14" t="s">
        <v>47</v>
      </c>
      <c r="L14" t="s">
        <v>258</v>
      </c>
      <c r="M14" s="26">
        <v>27.7</v>
      </c>
      <c r="N14" s="27">
        <v>5</v>
      </c>
      <c r="O14">
        <v>33.916666666666671</v>
      </c>
      <c r="P14">
        <v>26.2</v>
      </c>
      <c r="Q14">
        <v>2</v>
      </c>
      <c r="R14">
        <v>4</v>
      </c>
      <c r="S14">
        <v>6.8</v>
      </c>
      <c r="T14">
        <v>1.2</v>
      </c>
      <c r="U14">
        <v>0.4</v>
      </c>
      <c r="V14">
        <v>0.43859649122807015</v>
      </c>
      <c r="W14">
        <v>22.8</v>
      </c>
      <c r="X14">
        <v>1</v>
      </c>
      <c r="Y14">
        <v>4.2</v>
      </c>
      <c r="Z14">
        <v>2.2000000000000002</v>
      </c>
      <c r="AA14">
        <v>1.7469948167444784</v>
      </c>
      <c r="AB14">
        <v>0.41811067894365467</v>
      </c>
      <c r="AC14">
        <v>-0.67985831913405104</v>
      </c>
      <c r="AD14">
        <v>1.604531643753528</v>
      </c>
      <c r="AE14">
        <v>0.44380958680330812</v>
      </c>
      <c r="AF14">
        <v>-0.52588041294489718</v>
      </c>
      <c r="AG14">
        <v>-1.1322101616494804</v>
      </c>
      <c r="AH14">
        <v>2.1299853440083965</v>
      </c>
      <c r="AI14">
        <v>-0.25275393366773002</v>
      </c>
    </row>
    <row r="15" spans="1:35" x14ac:dyDescent="0.2">
      <c r="A15">
        <v>2</v>
      </c>
      <c r="B15">
        <v>14</v>
      </c>
      <c r="C15" s="25">
        <v>3.3</v>
      </c>
      <c r="D15" s="25">
        <v>3</v>
      </c>
      <c r="E15" s="25">
        <v>93</v>
      </c>
      <c r="F15">
        <v>0.72228619457439636</v>
      </c>
      <c r="G15">
        <v>0.19186013987502482</v>
      </c>
      <c r="H15">
        <v>0.53042605469937154</v>
      </c>
      <c r="I15" t="s">
        <v>58</v>
      </c>
      <c r="J15" t="s">
        <v>1662</v>
      </c>
      <c r="K15" t="s">
        <v>59</v>
      </c>
      <c r="L15" t="s">
        <v>258</v>
      </c>
      <c r="M15" s="26">
        <v>31.7</v>
      </c>
      <c r="N15" s="27">
        <v>4</v>
      </c>
      <c r="O15">
        <v>28.020833333333332</v>
      </c>
      <c r="P15">
        <v>20.25</v>
      </c>
      <c r="Q15">
        <v>2.25</v>
      </c>
      <c r="R15">
        <v>5</v>
      </c>
      <c r="S15">
        <v>6.5</v>
      </c>
      <c r="T15">
        <v>1.25</v>
      </c>
      <c r="U15">
        <v>0.5</v>
      </c>
      <c r="V15">
        <v>0.40909090909090912</v>
      </c>
      <c r="W15">
        <v>16.5</v>
      </c>
      <c r="X15">
        <v>1</v>
      </c>
      <c r="Y15">
        <v>4.5</v>
      </c>
      <c r="Z15">
        <v>3.75</v>
      </c>
      <c r="AA15">
        <v>0.78054526983466188</v>
      </c>
      <c r="AB15">
        <v>0.65854878936683925</v>
      </c>
      <c r="AC15">
        <v>-0.32521819725617085</v>
      </c>
      <c r="AD15">
        <v>1.4669297313491449</v>
      </c>
      <c r="AE15">
        <v>0.55821620430640273</v>
      </c>
      <c r="AF15">
        <v>-0.36793166521822246</v>
      </c>
      <c r="AG15">
        <v>-1.5105008977367547</v>
      </c>
      <c r="AH15">
        <v>2.2849132296381192</v>
      </c>
      <c r="AI15">
        <v>-1.8187612054087972</v>
      </c>
    </row>
    <row r="16" spans="1:35" x14ac:dyDescent="0.2">
      <c r="A16">
        <v>2</v>
      </c>
      <c r="B16">
        <v>15</v>
      </c>
      <c r="C16" s="25">
        <v>27</v>
      </c>
      <c r="D16" s="25">
        <v>29</v>
      </c>
      <c r="E16" s="25">
        <v>100</v>
      </c>
      <c r="F16">
        <v>0.70118415856666638</v>
      </c>
      <c r="G16">
        <v>0.65472589547362348</v>
      </c>
      <c r="H16">
        <v>4.6458263093042906E-2</v>
      </c>
      <c r="I16" t="s">
        <v>76</v>
      </c>
      <c r="J16" t="s">
        <v>32</v>
      </c>
      <c r="K16" t="s">
        <v>62</v>
      </c>
      <c r="L16" t="s">
        <v>259</v>
      </c>
      <c r="M16" s="26">
        <v>25.8</v>
      </c>
      <c r="N16" s="27">
        <v>5</v>
      </c>
      <c r="O16">
        <v>35.873333333333335</v>
      </c>
      <c r="P16">
        <v>25.6</v>
      </c>
      <c r="Q16">
        <v>3</v>
      </c>
      <c r="R16">
        <v>7.6</v>
      </c>
      <c r="S16">
        <v>3.4</v>
      </c>
      <c r="T16">
        <v>1</v>
      </c>
      <c r="U16">
        <v>1.2</v>
      </c>
      <c r="V16">
        <v>0.50549450549450547</v>
      </c>
      <c r="W16">
        <v>18.2</v>
      </c>
      <c r="X16">
        <v>0.84</v>
      </c>
      <c r="Y16">
        <v>5</v>
      </c>
      <c r="Z16">
        <v>1.8</v>
      </c>
      <c r="AA16">
        <v>1.6495377195771022</v>
      </c>
      <c r="AB16">
        <v>1.3798631206363929</v>
      </c>
      <c r="AC16">
        <v>0.59684611962631762</v>
      </c>
      <c r="AD16">
        <v>4.504330317051862E-2</v>
      </c>
      <c r="AE16">
        <v>-1.3816883209070051E-2</v>
      </c>
      <c r="AF16">
        <v>0.73770956886850114</v>
      </c>
      <c r="AG16">
        <v>0.83286697412727095</v>
      </c>
      <c r="AH16">
        <v>0.5131061612969029</v>
      </c>
      <c r="AI16">
        <v>0.15137697516867457</v>
      </c>
    </row>
    <row r="17" spans="1:35" x14ac:dyDescent="0.2">
      <c r="A17">
        <v>2</v>
      </c>
      <c r="B17">
        <v>16</v>
      </c>
      <c r="C17" s="25">
        <v>68.2</v>
      </c>
      <c r="D17" s="25">
        <v>74</v>
      </c>
      <c r="E17" s="25">
        <v>93</v>
      </c>
      <c r="F17">
        <v>0.64309297956673395</v>
      </c>
      <c r="G17">
        <v>0.34232512708521168</v>
      </c>
      <c r="H17">
        <v>0.30076785248152227</v>
      </c>
      <c r="I17" t="s">
        <v>156</v>
      </c>
      <c r="J17" t="s">
        <v>32</v>
      </c>
      <c r="K17" t="s">
        <v>152</v>
      </c>
      <c r="L17" t="s">
        <v>258</v>
      </c>
      <c r="M17" s="26">
        <v>20.3</v>
      </c>
      <c r="N17" s="27">
        <v>5</v>
      </c>
      <c r="O17">
        <v>30.43</v>
      </c>
      <c r="P17">
        <v>19.600000000000001</v>
      </c>
      <c r="Q17">
        <v>0.8</v>
      </c>
      <c r="R17">
        <v>2.8</v>
      </c>
      <c r="S17">
        <v>7.8</v>
      </c>
      <c r="T17">
        <v>2.4</v>
      </c>
      <c r="U17">
        <v>0.6</v>
      </c>
      <c r="V17">
        <v>0.44736842105263158</v>
      </c>
      <c r="W17">
        <v>15.2</v>
      </c>
      <c r="X17">
        <v>0.83870967741935487</v>
      </c>
      <c r="Y17">
        <v>6.2</v>
      </c>
      <c r="Z17">
        <v>2.8</v>
      </c>
      <c r="AA17">
        <v>0.67496674790333766</v>
      </c>
      <c r="AB17">
        <v>-0.73599225108763133</v>
      </c>
      <c r="AC17">
        <v>-1.1054264653875074</v>
      </c>
      <c r="AD17">
        <v>2.0632046851014718</v>
      </c>
      <c r="AE17">
        <v>3.1895684068775774</v>
      </c>
      <c r="AF17">
        <v>-0.20998291749154768</v>
      </c>
      <c r="AG17">
        <v>-0.56177441627789637</v>
      </c>
      <c r="AH17">
        <v>0.62531265105143785</v>
      </c>
      <c r="AI17">
        <v>-0.85895029692233638</v>
      </c>
    </row>
    <row r="18" spans="1:35" x14ac:dyDescent="0.2">
      <c r="A18">
        <v>2</v>
      </c>
      <c r="B18">
        <v>17</v>
      </c>
      <c r="C18" s="25">
        <v>25.6</v>
      </c>
      <c r="D18" s="25">
        <v>24</v>
      </c>
      <c r="E18" s="25">
        <v>92</v>
      </c>
      <c r="F18">
        <v>0.61504528783034307</v>
      </c>
      <c r="G18">
        <v>1.0731259349949556</v>
      </c>
      <c r="H18">
        <v>-0.4580806471646125</v>
      </c>
      <c r="I18" t="s">
        <v>68</v>
      </c>
      <c r="J18" t="s">
        <v>1664</v>
      </c>
      <c r="K18" t="s">
        <v>69</v>
      </c>
      <c r="L18" t="s">
        <v>45</v>
      </c>
      <c r="M18" s="26">
        <v>21.4</v>
      </c>
      <c r="N18" s="27">
        <v>1</v>
      </c>
      <c r="O18">
        <v>33.4</v>
      </c>
      <c r="P18">
        <v>18</v>
      </c>
      <c r="Q18">
        <v>0</v>
      </c>
      <c r="R18">
        <v>11</v>
      </c>
      <c r="S18">
        <v>0</v>
      </c>
      <c r="T18">
        <v>1</v>
      </c>
      <c r="U18">
        <v>4</v>
      </c>
      <c r="V18">
        <v>0.6428571428571429</v>
      </c>
      <c r="W18">
        <v>14</v>
      </c>
      <c r="X18">
        <v>0</v>
      </c>
      <c r="Y18">
        <v>0</v>
      </c>
      <c r="Z18">
        <v>0</v>
      </c>
      <c r="AA18">
        <v>0.41508115545700019</v>
      </c>
      <c r="AB18">
        <v>-1.505394204441822</v>
      </c>
      <c r="AC18">
        <v>1.8026225340111104</v>
      </c>
      <c r="AD18">
        <v>-1.5144450374124907</v>
      </c>
      <c r="AE18">
        <v>-1.3816883209070051E-2</v>
      </c>
      <c r="AF18">
        <v>5.160274505215396</v>
      </c>
      <c r="AG18">
        <v>3.3828503352097044</v>
      </c>
      <c r="AH18">
        <v>-3.9005054807722372E-2</v>
      </c>
      <c r="AI18">
        <v>1.9699660649324946</v>
      </c>
    </row>
    <row r="19" spans="1:35" x14ac:dyDescent="0.2">
      <c r="A19">
        <v>2</v>
      </c>
      <c r="B19">
        <v>18</v>
      </c>
      <c r="C19" s="25">
        <v>44.7</v>
      </c>
      <c r="D19" s="25">
        <v>44</v>
      </c>
      <c r="E19" s="25">
        <v>99</v>
      </c>
      <c r="F19">
        <v>0.61075157518773171</v>
      </c>
      <c r="G19">
        <v>0.50517007603790542</v>
      </c>
      <c r="H19">
        <v>0.10558149914982629</v>
      </c>
      <c r="I19" t="s">
        <v>128</v>
      </c>
      <c r="J19" t="s">
        <v>32</v>
      </c>
      <c r="K19" t="s">
        <v>37</v>
      </c>
      <c r="L19" t="s">
        <v>258</v>
      </c>
      <c r="M19" s="26">
        <v>28.2</v>
      </c>
      <c r="N19" s="27">
        <v>5</v>
      </c>
      <c r="O19">
        <v>34.483333333333334</v>
      </c>
      <c r="P19">
        <v>24.4</v>
      </c>
      <c r="Q19">
        <v>3.4</v>
      </c>
      <c r="R19">
        <v>4.2</v>
      </c>
      <c r="S19">
        <v>5.6</v>
      </c>
      <c r="T19">
        <v>0.6</v>
      </c>
      <c r="U19">
        <v>1.4</v>
      </c>
      <c r="V19">
        <v>0.47058823529411764</v>
      </c>
      <c r="W19">
        <v>20.399999999999999</v>
      </c>
      <c r="X19">
        <v>0.9</v>
      </c>
      <c r="Y19">
        <v>2</v>
      </c>
      <c r="Z19">
        <v>1.6</v>
      </c>
      <c r="AA19">
        <v>1.4546235252423489</v>
      </c>
      <c r="AB19">
        <v>1.7645640973134882</v>
      </c>
      <c r="AC19">
        <v>-0.60893029475847493</v>
      </c>
      <c r="AD19">
        <v>1.0541239941359952</v>
      </c>
      <c r="AE19">
        <v>-0.92906982323382659</v>
      </c>
      <c r="AF19">
        <v>1.0536070643218507</v>
      </c>
      <c r="AG19">
        <v>-8.2172771559850283E-2</v>
      </c>
      <c r="AH19">
        <v>0.48634246329274072</v>
      </c>
      <c r="AI19">
        <v>0.35344242958687677</v>
      </c>
    </row>
    <row r="20" spans="1:35" x14ac:dyDescent="0.2">
      <c r="A20">
        <v>2</v>
      </c>
      <c r="B20">
        <v>19</v>
      </c>
      <c r="C20" s="25">
        <v>52.7</v>
      </c>
      <c r="D20" s="25">
        <v>59</v>
      </c>
      <c r="E20" s="25">
        <v>97</v>
      </c>
      <c r="F20">
        <v>0.58895502615681117</v>
      </c>
      <c r="G20">
        <v>0.33949653319000572</v>
      </c>
      <c r="H20">
        <v>0.24945849296680545</v>
      </c>
      <c r="I20" t="s">
        <v>87</v>
      </c>
      <c r="J20" t="s">
        <v>32</v>
      </c>
      <c r="K20" t="s">
        <v>88</v>
      </c>
      <c r="L20" t="s">
        <v>258</v>
      </c>
      <c r="M20" s="26">
        <v>24.7</v>
      </c>
      <c r="N20" s="27">
        <v>5</v>
      </c>
      <c r="O20">
        <v>31.613333333333333</v>
      </c>
      <c r="P20">
        <v>24.6</v>
      </c>
      <c r="Q20">
        <v>3.8</v>
      </c>
      <c r="R20">
        <v>3.2</v>
      </c>
      <c r="S20">
        <v>3.2</v>
      </c>
      <c r="T20">
        <v>1.4</v>
      </c>
      <c r="U20">
        <v>0.6</v>
      </c>
      <c r="V20">
        <v>0.48888888888888887</v>
      </c>
      <c r="W20">
        <v>18</v>
      </c>
      <c r="X20">
        <v>0.88888888888888884</v>
      </c>
      <c r="Y20">
        <v>3.6</v>
      </c>
      <c r="Z20">
        <v>3.4</v>
      </c>
      <c r="AA20">
        <v>1.4871092242981414</v>
      </c>
      <c r="AB20">
        <v>2.1492650739905832</v>
      </c>
      <c r="AC20">
        <v>-0.96357041663635523</v>
      </c>
      <c r="AD20">
        <v>-4.6691305099070046E-2</v>
      </c>
      <c r="AE20">
        <v>0.90143605681568628</v>
      </c>
      <c r="AF20">
        <v>-0.20998291749154768</v>
      </c>
      <c r="AG20">
        <v>0.39793027578931622</v>
      </c>
      <c r="AH20">
        <v>0.80511946722024041</v>
      </c>
      <c r="AI20">
        <v>-1.4651466601769432</v>
      </c>
    </row>
    <row r="21" spans="1:35" x14ac:dyDescent="0.2">
      <c r="A21">
        <v>2</v>
      </c>
      <c r="B21">
        <v>20</v>
      </c>
      <c r="C21" s="25">
        <v>18</v>
      </c>
      <c r="D21" s="25">
        <v>15</v>
      </c>
      <c r="E21" s="25">
        <v>100</v>
      </c>
      <c r="F21">
        <v>0.57961339995404948</v>
      </c>
      <c r="G21">
        <v>0.57375432913166002</v>
      </c>
      <c r="H21">
        <v>5.8590708223894561E-3</v>
      </c>
      <c r="I21" t="s">
        <v>160</v>
      </c>
      <c r="J21" t="s">
        <v>32</v>
      </c>
      <c r="K21" t="s">
        <v>81</v>
      </c>
      <c r="L21" t="s">
        <v>45</v>
      </c>
      <c r="M21" s="26">
        <v>27.4</v>
      </c>
      <c r="N21" s="27">
        <v>5</v>
      </c>
      <c r="O21">
        <v>34.573333333333338</v>
      </c>
      <c r="P21">
        <v>14.6</v>
      </c>
      <c r="Q21">
        <v>0</v>
      </c>
      <c r="R21">
        <v>15.6</v>
      </c>
      <c r="S21">
        <v>0.8</v>
      </c>
      <c r="T21">
        <v>0.6</v>
      </c>
      <c r="U21">
        <v>3.8</v>
      </c>
      <c r="V21">
        <v>0.61363636363636365</v>
      </c>
      <c r="W21">
        <v>8.8000000000000007</v>
      </c>
      <c r="X21">
        <v>0.76</v>
      </c>
      <c r="Y21">
        <v>5</v>
      </c>
      <c r="Z21">
        <v>2.6</v>
      </c>
      <c r="AA21">
        <v>-0.13717572849146648</v>
      </c>
      <c r="AB21">
        <v>-1.505394204441822</v>
      </c>
      <c r="AC21">
        <v>3.4339670946493595</v>
      </c>
      <c r="AD21">
        <v>-1.1475066043341355</v>
      </c>
      <c r="AE21">
        <v>-0.92906982323382659</v>
      </c>
      <c r="AF21">
        <v>4.844377009762046</v>
      </c>
      <c r="AG21">
        <v>1.7633800050107289</v>
      </c>
      <c r="AH21">
        <v>-0.50190394423180906</v>
      </c>
      <c r="AI21">
        <v>-0.65688484250413437</v>
      </c>
    </row>
    <row r="22" spans="1:35" x14ac:dyDescent="0.2">
      <c r="A22">
        <v>2</v>
      </c>
      <c r="B22">
        <v>21</v>
      </c>
      <c r="C22" s="25">
        <v>27.2</v>
      </c>
      <c r="D22" s="25">
        <v>32</v>
      </c>
      <c r="E22" s="25">
        <v>100</v>
      </c>
      <c r="F22">
        <v>0.56650900750593081</v>
      </c>
      <c r="G22">
        <v>0.1647807180950393</v>
      </c>
      <c r="H22">
        <v>0.4017282894108915</v>
      </c>
      <c r="I22" t="s">
        <v>82</v>
      </c>
      <c r="J22" t="s">
        <v>32</v>
      </c>
      <c r="K22" t="s">
        <v>69</v>
      </c>
      <c r="L22" t="s">
        <v>258</v>
      </c>
      <c r="M22" s="26">
        <v>23.1</v>
      </c>
      <c r="N22" s="27">
        <v>5</v>
      </c>
      <c r="O22">
        <v>37.160000000000004</v>
      </c>
      <c r="P22">
        <v>24.6</v>
      </c>
      <c r="Q22">
        <v>1.6</v>
      </c>
      <c r="R22">
        <v>5</v>
      </c>
      <c r="S22">
        <v>7.4</v>
      </c>
      <c r="T22">
        <v>0.6</v>
      </c>
      <c r="U22">
        <v>0.4</v>
      </c>
      <c r="V22">
        <v>0.4731182795698925</v>
      </c>
      <c r="W22">
        <v>18.600000000000001</v>
      </c>
      <c r="X22">
        <v>0.9642857142857143</v>
      </c>
      <c r="Y22">
        <v>5.6</v>
      </c>
      <c r="Z22">
        <v>4.4000000000000004</v>
      </c>
      <c r="AA22">
        <v>1.4871092242981414</v>
      </c>
      <c r="AB22">
        <v>3.3409702266559399E-2</v>
      </c>
      <c r="AC22">
        <v>-0.32521819725617085</v>
      </c>
      <c r="AD22">
        <v>1.8797354685622947</v>
      </c>
      <c r="AE22">
        <v>-0.92906982323382659</v>
      </c>
      <c r="AF22">
        <v>-0.52588041294489718</v>
      </c>
      <c r="AG22">
        <v>-7.0626574182075822E-3</v>
      </c>
      <c r="AH22">
        <v>2.3454770908494154</v>
      </c>
      <c r="AI22">
        <v>-2.4754739322679544</v>
      </c>
    </row>
    <row r="23" spans="1:35" x14ac:dyDescent="0.2">
      <c r="A23">
        <v>2</v>
      </c>
      <c r="B23">
        <v>22</v>
      </c>
      <c r="C23" s="25">
        <v>28.8</v>
      </c>
      <c r="D23" s="25">
        <v>31</v>
      </c>
      <c r="E23" s="25">
        <v>100</v>
      </c>
      <c r="F23">
        <v>0.55601282162582977</v>
      </c>
      <c r="G23">
        <v>0.3010212344979778</v>
      </c>
      <c r="H23">
        <v>0.25499158712785197</v>
      </c>
      <c r="I23" t="s">
        <v>80</v>
      </c>
      <c r="J23" t="s">
        <v>32</v>
      </c>
      <c r="K23" t="s">
        <v>81</v>
      </c>
      <c r="L23" t="s">
        <v>258</v>
      </c>
      <c r="M23" s="26">
        <v>23.2</v>
      </c>
      <c r="N23" s="27">
        <v>5</v>
      </c>
      <c r="O23">
        <v>34.716666666666669</v>
      </c>
      <c r="P23">
        <v>27.8</v>
      </c>
      <c r="Q23">
        <v>3.8</v>
      </c>
      <c r="R23">
        <v>3.8</v>
      </c>
      <c r="S23">
        <v>3</v>
      </c>
      <c r="T23">
        <v>0.8</v>
      </c>
      <c r="U23">
        <v>0.4</v>
      </c>
      <c r="V23">
        <v>0.43859649122807015</v>
      </c>
      <c r="W23">
        <v>22.8</v>
      </c>
      <c r="X23">
        <v>0.95238095238095233</v>
      </c>
      <c r="Y23">
        <v>4.2</v>
      </c>
      <c r="Z23">
        <v>2</v>
      </c>
      <c r="AA23">
        <v>2.0068804091908157</v>
      </c>
      <c r="AB23">
        <v>2.1492650739905832</v>
      </c>
      <c r="AC23">
        <v>-0.75078634350962714</v>
      </c>
      <c r="AD23">
        <v>-0.13842591336865892</v>
      </c>
      <c r="AE23">
        <v>-0.4714433532214482</v>
      </c>
      <c r="AF23">
        <v>-0.52588041294489718</v>
      </c>
      <c r="AG23">
        <v>-1.1322101616494804</v>
      </c>
      <c r="AH23">
        <v>1.6224802912440406</v>
      </c>
      <c r="AI23">
        <v>-5.0688479249527622E-2</v>
      </c>
    </row>
    <row r="24" spans="1:35" x14ac:dyDescent="0.2">
      <c r="A24">
        <v>2</v>
      </c>
      <c r="B24">
        <v>23</v>
      </c>
      <c r="C24" s="25">
        <v>56.4</v>
      </c>
      <c r="D24" s="25">
        <v>56</v>
      </c>
      <c r="E24" s="25">
        <v>94</v>
      </c>
      <c r="F24">
        <v>0.5538308966815515</v>
      </c>
      <c r="G24">
        <v>0.34220509805597843</v>
      </c>
      <c r="H24">
        <v>0.21162579862557307</v>
      </c>
      <c r="I24" t="s">
        <v>61</v>
      </c>
      <c r="J24" t="s">
        <v>1663</v>
      </c>
      <c r="K24" t="s">
        <v>62</v>
      </c>
      <c r="L24" t="s">
        <v>258</v>
      </c>
      <c r="M24" s="26">
        <v>33.700000000000003</v>
      </c>
      <c r="N24" s="27">
        <v>5</v>
      </c>
      <c r="O24">
        <v>34.019999999999996</v>
      </c>
      <c r="P24">
        <v>22.4</v>
      </c>
      <c r="Q24">
        <v>3.4</v>
      </c>
      <c r="R24">
        <v>3.6</v>
      </c>
      <c r="S24">
        <v>6.2</v>
      </c>
      <c r="T24">
        <v>1</v>
      </c>
      <c r="U24">
        <v>0.2</v>
      </c>
      <c r="V24">
        <v>0.50724637681159424</v>
      </c>
      <c r="W24">
        <v>13.8</v>
      </c>
      <c r="X24">
        <v>0.8928571428571429</v>
      </c>
      <c r="Y24">
        <v>5.6</v>
      </c>
      <c r="Z24">
        <v>3.4</v>
      </c>
      <c r="AA24">
        <v>1.1297665346844272</v>
      </c>
      <c r="AB24">
        <v>1.7645640973134882</v>
      </c>
      <c r="AC24">
        <v>-0.82171436788520313</v>
      </c>
      <c r="AD24">
        <v>1.3293278189447617</v>
      </c>
      <c r="AE24">
        <v>-1.3816883209070051E-2</v>
      </c>
      <c r="AF24">
        <v>-0.84177790839824673</v>
      </c>
      <c r="AG24">
        <v>0.66817626590988877</v>
      </c>
      <c r="AH24">
        <v>1.3304669853207034</v>
      </c>
      <c r="AI24">
        <v>-1.4651466601769432</v>
      </c>
    </row>
    <row r="25" spans="1:35" x14ac:dyDescent="0.2">
      <c r="A25">
        <v>2</v>
      </c>
      <c r="B25">
        <v>24</v>
      </c>
      <c r="C25" s="25">
        <v>35.9</v>
      </c>
      <c r="D25" s="25">
        <v>33</v>
      </c>
      <c r="E25" s="25">
        <v>98</v>
      </c>
      <c r="F25">
        <v>0.52328585752011703</v>
      </c>
      <c r="G25">
        <v>0.42711986039294975</v>
      </c>
      <c r="H25">
        <v>9.616599712716728E-2</v>
      </c>
      <c r="I25" t="s">
        <v>93</v>
      </c>
      <c r="J25" t="s">
        <v>32</v>
      </c>
      <c r="K25" t="s">
        <v>94</v>
      </c>
      <c r="L25" t="s">
        <v>258</v>
      </c>
      <c r="M25" s="26">
        <v>34.6</v>
      </c>
      <c r="N25" s="27">
        <v>5</v>
      </c>
      <c r="O25">
        <v>31.07</v>
      </c>
      <c r="P25">
        <v>16</v>
      </c>
      <c r="Q25">
        <v>1.6</v>
      </c>
      <c r="R25">
        <v>4.4000000000000004</v>
      </c>
      <c r="S25">
        <v>6.2</v>
      </c>
      <c r="T25">
        <v>2</v>
      </c>
      <c r="U25">
        <v>0</v>
      </c>
      <c r="V25">
        <v>0.43636363636363634</v>
      </c>
      <c r="W25">
        <v>11</v>
      </c>
      <c r="X25">
        <v>0.92307692307692313</v>
      </c>
      <c r="Y25">
        <v>5.2</v>
      </c>
      <c r="Z25">
        <v>1.2</v>
      </c>
      <c r="AA25">
        <v>9.0224164899078654E-2</v>
      </c>
      <c r="AB25">
        <v>3.3409702266559399E-2</v>
      </c>
      <c r="AC25">
        <v>-0.53800227038289883</v>
      </c>
      <c r="AD25">
        <v>1.3293278189447617</v>
      </c>
      <c r="AE25">
        <v>2.2743154668528214</v>
      </c>
      <c r="AF25">
        <v>-1.1576754038515964</v>
      </c>
      <c r="AG25">
        <v>-0.57649559752755375</v>
      </c>
      <c r="AH25">
        <v>1.6314015239120938</v>
      </c>
      <c r="AI25">
        <v>0.75757333842328134</v>
      </c>
    </row>
    <row r="26" spans="1:35" x14ac:dyDescent="0.2">
      <c r="A26">
        <v>3</v>
      </c>
      <c r="B26">
        <v>25</v>
      </c>
      <c r="C26" s="25">
        <v>10.5</v>
      </c>
      <c r="D26" s="25">
        <v>13</v>
      </c>
      <c r="E26" s="25">
        <v>100</v>
      </c>
      <c r="F26">
        <v>0.51940737968832251</v>
      </c>
      <c r="G26">
        <v>0.2027616880733511</v>
      </c>
      <c r="H26">
        <v>0.31664569161497141</v>
      </c>
      <c r="I26" t="s">
        <v>40</v>
      </c>
      <c r="J26" t="s">
        <v>1661</v>
      </c>
      <c r="K26" t="s">
        <v>35</v>
      </c>
      <c r="L26" t="s">
        <v>259</v>
      </c>
      <c r="M26" s="26">
        <v>28.4</v>
      </c>
      <c r="N26" s="27">
        <v>5</v>
      </c>
      <c r="O26">
        <v>32.576666666666668</v>
      </c>
      <c r="P26">
        <v>24.2</v>
      </c>
      <c r="Q26">
        <v>2.2000000000000002</v>
      </c>
      <c r="R26">
        <v>7.2</v>
      </c>
      <c r="S26">
        <v>4.5999999999999996</v>
      </c>
      <c r="T26">
        <v>1.6</v>
      </c>
      <c r="U26">
        <v>0.6</v>
      </c>
      <c r="V26">
        <v>0.44</v>
      </c>
      <c r="W26">
        <v>20</v>
      </c>
      <c r="X26">
        <v>0.75862068965517238</v>
      </c>
      <c r="Y26">
        <v>5.8</v>
      </c>
      <c r="Z26">
        <v>2.8</v>
      </c>
      <c r="AA26">
        <v>1.4221378261865569</v>
      </c>
      <c r="AB26">
        <v>0.61046116728220245</v>
      </c>
      <c r="AC26">
        <v>0.45499007087516569</v>
      </c>
      <c r="AD26">
        <v>0.59545095278805127</v>
      </c>
      <c r="AE26">
        <v>1.3590625268280649</v>
      </c>
      <c r="AF26">
        <v>-0.20998291749154768</v>
      </c>
      <c r="AG26">
        <v>-0.95204616823576127</v>
      </c>
      <c r="AH26">
        <v>-0.59626796865023624</v>
      </c>
      <c r="AI26">
        <v>-0.85895029692233638</v>
      </c>
    </row>
    <row r="27" spans="1:35" x14ac:dyDescent="0.2">
      <c r="A27">
        <v>3</v>
      </c>
      <c r="B27">
        <v>26</v>
      </c>
      <c r="C27" s="25">
        <v>125.8</v>
      </c>
      <c r="D27" s="25">
        <v>126</v>
      </c>
      <c r="E27" s="25">
        <v>80</v>
      </c>
      <c r="F27">
        <v>0.51710188971533788</v>
      </c>
      <c r="G27">
        <v>0.21903586673160089</v>
      </c>
      <c r="H27">
        <v>0.29806602298373697</v>
      </c>
      <c r="I27" t="s">
        <v>157</v>
      </c>
      <c r="J27" t="s">
        <v>32</v>
      </c>
      <c r="K27" t="s">
        <v>47</v>
      </c>
      <c r="L27" t="s">
        <v>258</v>
      </c>
      <c r="M27" s="26">
        <v>26.6</v>
      </c>
      <c r="N27" s="27">
        <v>5</v>
      </c>
      <c r="O27">
        <v>32.473333333333336</v>
      </c>
      <c r="P27">
        <v>22.4</v>
      </c>
      <c r="Q27">
        <v>1.6</v>
      </c>
      <c r="R27">
        <v>2.6</v>
      </c>
      <c r="S27">
        <v>7.8</v>
      </c>
      <c r="T27">
        <v>0.8</v>
      </c>
      <c r="U27">
        <v>0.6</v>
      </c>
      <c r="V27">
        <v>0.39784946236559138</v>
      </c>
      <c r="W27">
        <v>18.600000000000001</v>
      </c>
      <c r="X27">
        <v>0.9375</v>
      </c>
      <c r="Y27">
        <v>6.4</v>
      </c>
      <c r="Z27">
        <v>1.6</v>
      </c>
      <c r="AA27">
        <v>1.1297665346844272</v>
      </c>
      <c r="AB27">
        <v>3.3409702266559399E-2</v>
      </c>
      <c r="AC27">
        <v>-1.1763544897630833</v>
      </c>
      <c r="AD27">
        <v>2.0632046851014718</v>
      </c>
      <c r="AE27">
        <v>-0.4714433532214482</v>
      </c>
      <c r="AF27">
        <v>-0.20998291749154768</v>
      </c>
      <c r="AG27">
        <v>-2.0018328570098336</v>
      </c>
      <c r="AH27">
        <v>2.2511130664309857</v>
      </c>
      <c r="AI27">
        <v>0.35344242958687677</v>
      </c>
    </row>
    <row r="28" spans="1:35" x14ac:dyDescent="0.2">
      <c r="A28">
        <v>3</v>
      </c>
      <c r="B28">
        <v>27</v>
      </c>
      <c r="C28" s="25">
        <v>100.7</v>
      </c>
      <c r="D28" s="25">
        <v>95</v>
      </c>
      <c r="E28" s="25">
        <v>80</v>
      </c>
      <c r="F28">
        <v>0.50668603847686111</v>
      </c>
      <c r="G28">
        <v>0.36674832385624306</v>
      </c>
      <c r="H28">
        <v>0.13993771462061805</v>
      </c>
      <c r="I28" t="s">
        <v>120</v>
      </c>
      <c r="J28" t="s">
        <v>32</v>
      </c>
      <c r="K28" t="s">
        <v>49</v>
      </c>
      <c r="L28" t="s">
        <v>258</v>
      </c>
      <c r="M28" s="26">
        <v>25.7</v>
      </c>
      <c r="N28" s="27">
        <v>5</v>
      </c>
      <c r="O28">
        <v>34.88666666666667</v>
      </c>
      <c r="P28">
        <v>14.8</v>
      </c>
      <c r="Q28">
        <v>1.6</v>
      </c>
      <c r="R28">
        <v>3.8</v>
      </c>
      <c r="S28">
        <v>5.4</v>
      </c>
      <c r="T28">
        <v>2.2000000000000002</v>
      </c>
      <c r="U28">
        <v>0.4</v>
      </c>
      <c r="V28">
        <v>0.42857142857142855</v>
      </c>
      <c r="W28">
        <v>12.6</v>
      </c>
      <c r="X28">
        <v>1</v>
      </c>
      <c r="Y28">
        <v>2.4</v>
      </c>
      <c r="Z28">
        <v>1.4</v>
      </c>
      <c r="AA28">
        <v>-0.10469002943567415</v>
      </c>
      <c r="AB28">
        <v>3.3409702266559399E-2</v>
      </c>
      <c r="AC28">
        <v>-0.75078634350962714</v>
      </c>
      <c r="AD28">
        <v>0.96238938586640665</v>
      </c>
      <c r="AE28">
        <v>2.7319419368652</v>
      </c>
      <c r="AF28">
        <v>-0.52588041294489718</v>
      </c>
      <c r="AG28">
        <v>-0.80157523863691893</v>
      </c>
      <c r="AH28">
        <v>1.2004180302300598</v>
      </c>
      <c r="AI28">
        <v>0.55550788400507911</v>
      </c>
    </row>
    <row r="29" spans="1:35" x14ac:dyDescent="0.2">
      <c r="A29">
        <v>3</v>
      </c>
      <c r="B29">
        <v>28</v>
      </c>
      <c r="C29" s="25">
        <v>25.8</v>
      </c>
      <c r="D29" s="25">
        <v>30</v>
      </c>
      <c r="E29" s="25">
        <v>100</v>
      </c>
      <c r="F29">
        <v>0.50071237653191114</v>
      </c>
      <c r="G29">
        <v>0.14279501496255134</v>
      </c>
      <c r="H29">
        <v>0.35791736156935983</v>
      </c>
      <c r="I29" t="s">
        <v>109</v>
      </c>
      <c r="J29" t="s">
        <v>32</v>
      </c>
      <c r="K29" t="s">
        <v>57</v>
      </c>
      <c r="L29" t="s">
        <v>258</v>
      </c>
      <c r="M29" s="26">
        <v>23.4</v>
      </c>
      <c r="N29" s="27">
        <v>5</v>
      </c>
      <c r="O29">
        <v>35.576666666666668</v>
      </c>
      <c r="P29">
        <v>10.4</v>
      </c>
      <c r="Q29">
        <v>0.2</v>
      </c>
      <c r="R29">
        <v>9.6</v>
      </c>
      <c r="S29">
        <v>10.4</v>
      </c>
      <c r="T29">
        <v>2.2000000000000002</v>
      </c>
      <c r="U29">
        <v>0.4</v>
      </c>
      <c r="V29">
        <v>0.47727272727272729</v>
      </c>
      <c r="W29">
        <v>8.8000000000000007</v>
      </c>
      <c r="X29">
        <v>0.6428571428571429</v>
      </c>
      <c r="Y29">
        <v>2.8</v>
      </c>
      <c r="Z29">
        <v>4.2</v>
      </c>
      <c r="AA29">
        <v>-0.81937540866310155</v>
      </c>
      <c r="AB29">
        <v>-1.3130437161032744</v>
      </c>
      <c r="AC29">
        <v>1.3061263633820781</v>
      </c>
      <c r="AD29">
        <v>3.2557545926061264</v>
      </c>
      <c r="AE29">
        <v>2.7319419368652</v>
      </c>
      <c r="AF29">
        <v>-0.52588041294489718</v>
      </c>
      <c r="AG29">
        <v>5.3576976789335713E-2</v>
      </c>
      <c r="AH29">
        <v>-1.1305367194187537</v>
      </c>
      <c r="AI29">
        <v>-2.2734084778497521</v>
      </c>
    </row>
    <row r="30" spans="1:35" x14ac:dyDescent="0.2">
      <c r="A30">
        <v>3</v>
      </c>
      <c r="B30">
        <v>29</v>
      </c>
      <c r="C30" s="25">
        <v>7.9</v>
      </c>
      <c r="D30" s="25">
        <v>9</v>
      </c>
      <c r="E30" s="25">
        <v>100</v>
      </c>
      <c r="F30">
        <v>0.46444379093943738</v>
      </c>
      <c r="G30">
        <v>0.1430021872483826</v>
      </c>
      <c r="H30">
        <v>0.32144160369105479</v>
      </c>
      <c r="I30" t="s">
        <v>60</v>
      </c>
      <c r="J30" t="s">
        <v>32</v>
      </c>
      <c r="K30" t="s">
        <v>42</v>
      </c>
      <c r="L30" t="s">
        <v>259</v>
      </c>
      <c r="M30" s="26">
        <v>34.9</v>
      </c>
      <c r="N30" s="27">
        <v>5</v>
      </c>
      <c r="O30">
        <v>36.86</v>
      </c>
      <c r="P30">
        <v>28</v>
      </c>
      <c r="Q30">
        <v>2.2000000000000002</v>
      </c>
      <c r="R30">
        <v>6.2</v>
      </c>
      <c r="S30">
        <v>10.6</v>
      </c>
      <c r="T30">
        <v>1.4</v>
      </c>
      <c r="U30">
        <v>0.6</v>
      </c>
      <c r="V30">
        <v>0.50909090909090904</v>
      </c>
      <c r="W30">
        <v>22</v>
      </c>
      <c r="X30">
        <v>0.56666666666666665</v>
      </c>
      <c r="Y30">
        <v>6</v>
      </c>
      <c r="Z30">
        <v>5</v>
      </c>
      <c r="AA30">
        <v>2.0393661082466079</v>
      </c>
      <c r="AB30">
        <v>0.61046116728220245</v>
      </c>
      <c r="AC30">
        <v>0.10034994899728547</v>
      </c>
      <c r="AD30">
        <v>3.3474892008757151</v>
      </c>
      <c r="AE30">
        <v>0.90143605681568628</v>
      </c>
      <c r="AF30">
        <v>-0.20998291749154768</v>
      </c>
      <c r="AG30">
        <v>1.1175834441819426</v>
      </c>
      <c r="AH30">
        <v>-3.5380130281498889</v>
      </c>
      <c r="AI30">
        <v>-3.081670295522561</v>
      </c>
    </row>
    <row r="31" spans="1:35" x14ac:dyDescent="0.2">
      <c r="A31">
        <v>3</v>
      </c>
      <c r="B31">
        <v>30</v>
      </c>
      <c r="C31" s="25">
        <v>68</v>
      </c>
      <c r="D31" s="25">
        <v>63</v>
      </c>
      <c r="E31" s="25">
        <v>91</v>
      </c>
      <c r="F31">
        <v>0.45160221986304544</v>
      </c>
      <c r="G31">
        <v>0.48202888805760008</v>
      </c>
      <c r="H31">
        <v>-3.042666819455464E-2</v>
      </c>
      <c r="I31" t="s">
        <v>77</v>
      </c>
      <c r="J31" t="s">
        <v>32</v>
      </c>
      <c r="K31" t="s">
        <v>78</v>
      </c>
      <c r="L31" t="s">
        <v>259</v>
      </c>
      <c r="M31" s="26">
        <v>22.2</v>
      </c>
      <c r="N31" s="27">
        <v>5</v>
      </c>
      <c r="O31">
        <v>31.263333333333332</v>
      </c>
      <c r="P31">
        <v>15.8</v>
      </c>
      <c r="Q31">
        <v>1.4</v>
      </c>
      <c r="R31">
        <v>8</v>
      </c>
      <c r="S31">
        <v>1.6</v>
      </c>
      <c r="T31">
        <v>1.8</v>
      </c>
      <c r="U31">
        <v>2.2000000000000002</v>
      </c>
      <c r="V31">
        <v>0.46376811594202899</v>
      </c>
      <c r="W31">
        <v>13.8</v>
      </c>
      <c r="X31">
        <v>0.66666666666666663</v>
      </c>
      <c r="Y31">
        <v>2.4</v>
      </c>
      <c r="Z31">
        <v>0.6</v>
      </c>
      <c r="AA31">
        <v>5.7738465843286617E-2</v>
      </c>
      <c r="AB31">
        <v>-0.15894078607198844</v>
      </c>
      <c r="AC31">
        <v>0.73870216837746983</v>
      </c>
      <c r="AD31">
        <v>-0.78056817125578037</v>
      </c>
      <c r="AE31">
        <v>1.8166889968404432</v>
      </c>
      <c r="AF31">
        <v>2.3171970461352491</v>
      </c>
      <c r="AG31">
        <v>-0.18672524820080588</v>
      </c>
      <c r="AH31">
        <v>-0.82960218082736192</v>
      </c>
      <c r="AI31">
        <v>1.363769701677888</v>
      </c>
    </row>
    <row r="32" spans="1:35" x14ac:dyDescent="0.2">
      <c r="A32">
        <v>3</v>
      </c>
      <c r="B32">
        <v>31</v>
      </c>
      <c r="C32" s="25">
        <v>130</v>
      </c>
      <c r="D32" s="25">
        <v>131</v>
      </c>
      <c r="E32" s="25">
        <v>74</v>
      </c>
      <c r="F32">
        <v>0.44963489461835848</v>
      </c>
      <c r="G32">
        <v>0.25419439593018595</v>
      </c>
      <c r="H32">
        <v>0.19544049868817254</v>
      </c>
      <c r="I32" t="s">
        <v>165</v>
      </c>
      <c r="J32" t="s">
        <v>32</v>
      </c>
      <c r="K32" t="s">
        <v>78</v>
      </c>
      <c r="L32" t="s">
        <v>258</v>
      </c>
      <c r="M32" s="26">
        <v>27.1</v>
      </c>
      <c r="N32" s="27">
        <v>5</v>
      </c>
      <c r="O32">
        <v>34</v>
      </c>
      <c r="P32">
        <v>23.8</v>
      </c>
      <c r="Q32">
        <v>3.2</v>
      </c>
      <c r="R32">
        <v>2</v>
      </c>
      <c r="S32">
        <v>3.8</v>
      </c>
      <c r="T32">
        <v>1.8</v>
      </c>
      <c r="U32">
        <v>0</v>
      </c>
      <c r="V32">
        <v>0.449438202247191</v>
      </c>
      <c r="W32">
        <v>17.8</v>
      </c>
      <c r="X32">
        <v>0.85185185185185186</v>
      </c>
      <c r="Y32">
        <v>5.4</v>
      </c>
      <c r="Z32">
        <v>2.2000000000000002</v>
      </c>
      <c r="AA32">
        <v>1.3571664280749727</v>
      </c>
      <c r="AB32">
        <v>1.5722136089749408</v>
      </c>
      <c r="AC32">
        <v>-1.3891385628898116</v>
      </c>
      <c r="AD32">
        <v>0.22851251970969616</v>
      </c>
      <c r="AE32">
        <v>1.8166889968404432</v>
      </c>
      <c r="AF32">
        <v>-1.1576754038515964</v>
      </c>
      <c r="AG32">
        <v>-0.60694076528910568</v>
      </c>
      <c r="AH32">
        <v>0.71967667546986402</v>
      </c>
      <c r="AI32">
        <v>-0.25275393366773002</v>
      </c>
    </row>
    <row r="33" spans="1:35" x14ac:dyDescent="0.2">
      <c r="A33">
        <v>3</v>
      </c>
      <c r="B33">
        <v>32</v>
      </c>
      <c r="C33" s="25">
        <v>114</v>
      </c>
      <c r="D33" s="25">
        <v>107</v>
      </c>
      <c r="E33" s="25">
        <v>81</v>
      </c>
      <c r="F33">
        <v>0.43368698572988079</v>
      </c>
      <c r="G33">
        <v>0.25592447141604996</v>
      </c>
      <c r="H33">
        <v>0.17776251431383083</v>
      </c>
      <c r="I33" t="s">
        <v>138</v>
      </c>
      <c r="J33" t="s">
        <v>32</v>
      </c>
      <c r="K33" t="s">
        <v>119</v>
      </c>
      <c r="L33" t="s">
        <v>258</v>
      </c>
      <c r="M33" s="26">
        <v>27.3</v>
      </c>
      <c r="N33" s="27">
        <v>5</v>
      </c>
      <c r="O33">
        <v>30.380000000000003</v>
      </c>
      <c r="P33">
        <v>18.8</v>
      </c>
      <c r="Q33">
        <v>3.2</v>
      </c>
      <c r="R33">
        <v>2.8</v>
      </c>
      <c r="S33">
        <v>6.4</v>
      </c>
      <c r="T33">
        <v>2</v>
      </c>
      <c r="U33">
        <v>0.2</v>
      </c>
      <c r="V33">
        <v>0.44303797468354428</v>
      </c>
      <c r="W33">
        <v>15.8</v>
      </c>
      <c r="X33">
        <v>0.66666666666666663</v>
      </c>
      <c r="Y33">
        <v>2.4</v>
      </c>
      <c r="Z33">
        <v>2</v>
      </c>
      <c r="AA33">
        <v>0.54502395168016893</v>
      </c>
      <c r="AB33">
        <v>1.5722136089749408</v>
      </c>
      <c r="AC33">
        <v>-1.1054264653875074</v>
      </c>
      <c r="AD33">
        <v>1.4210624272143506</v>
      </c>
      <c r="AE33">
        <v>2.2743154668528214</v>
      </c>
      <c r="AF33">
        <v>-0.84177790839824673</v>
      </c>
      <c r="AG33">
        <v>-0.68180017811518834</v>
      </c>
      <c r="AH33">
        <v>-0.82960218082736192</v>
      </c>
      <c r="AI33">
        <v>-5.0688479249527622E-2</v>
      </c>
    </row>
    <row r="34" spans="1:35" x14ac:dyDescent="0.2">
      <c r="A34">
        <v>3</v>
      </c>
      <c r="B34">
        <v>33</v>
      </c>
      <c r="C34" s="25">
        <v>88.5</v>
      </c>
      <c r="D34" s="25">
        <v>85</v>
      </c>
      <c r="E34" s="25">
        <v>91</v>
      </c>
      <c r="F34">
        <v>0.42575103929910468</v>
      </c>
      <c r="G34">
        <v>0.12837796145078834</v>
      </c>
      <c r="H34">
        <v>0.29737307784831635</v>
      </c>
      <c r="I34" t="s">
        <v>67</v>
      </c>
      <c r="J34" t="s">
        <v>32</v>
      </c>
      <c r="K34" t="s">
        <v>62</v>
      </c>
      <c r="L34" t="s">
        <v>258</v>
      </c>
      <c r="M34" s="26">
        <v>25.8</v>
      </c>
      <c r="N34" s="27">
        <v>5</v>
      </c>
      <c r="O34">
        <v>35.43666666666666</v>
      </c>
      <c r="P34">
        <v>19.8</v>
      </c>
      <c r="Q34">
        <v>2</v>
      </c>
      <c r="R34">
        <v>2.8</v>
      </c>
      <c r="S34">
        <v>7.2</v>
      </c>
      <c r="T34">
        <v>1.8</v>
      </c>
      <c r="U34">
        <v>0</v>
      </c>
      <c r="V34">
        <v>0.44736842105263158</v>
      </c>
      <c r="W34">
        <v>15.2</v>
      </c>
      <c r="X34">
        <v>0.84</v>
      </c>
      <c r="Y34">
        <v>5</v>
      </c>
      <c r="Z34">
        <v>3.2</v>
      </c>
      <c r="AA34">
        <v>0.70745244695912968</v>
      </c>
      <c r="AB34">
        <v>0.41811067894365467</v>
      </c>
      <c r="AC34">
        <v>-1.1054264653875074</v>
      </c>
      <c r="AD34">
        <v>1.7880008602927058</v>
      </c>
      <c r="AE34">
        <v>1.8166889968404432</v>
      </c>
      <c r="AF34">
        <v>-1.1576754038515964</v>
      </c>
      <c r="AG34">
        <v>-0.56177441627789637</v>
      </c>
      <c r="AH34">
        <v>0.5131061612969029</v>
      </c>
      <c r="AI34">
        <v>-1.2630812057587413</v>
      </c>
    </row>
    <row r="35" spans="1:35" x14ac:dyDescent="0.2">
      <c r="A35">
        <v>3</v>
      </c>
      <c r="B35">
        <v>34</v>
      </c>
      <c r="C35" s="25">
        <v>76.900000000000006</v>
      </c>
      <c r="D35" s="25">
        <v>70</v>
      </c>
      <c r="E35" s="25">
        <v>90</v>
      </c>
      <c r="F35">
        <v>0.41009564432349549</v>
      </c>
      <c r="G35">
        <v>0.26082517634142044</v>
      </c>
      <c r="H35">
        <v>0.14927046798207505</v>
      </c>
      <c r="I35" t="s">
        <v>148</v>
      </c>
      <c r="J35" t="s">
        <v>32</v>
      </c>
      <c r="K35" t="s">
        <v>69</v>
      </c>
      <c r="L35" t="s">
        <v>259</v>
      </c>
      <c r="M35" s="26">
        <v>24</v>
      </c>
      <c r="N35" s="27">
        <v>5</v>
      </c>
      <c r="O35">
        <v>31.533333333333331</v>
      </c>
      <c r="P35">
        <v>18.399999999999999</v>
      </c>
      <c r="Q35">
        <v>1.6</v>
      </c>
      <c r="R35">
        <v>6.2</v>
      </c>
      <c r="S35">
        <v>1.8</v>
      </c>
      <c r="T35">
        <v>2</v>
      </c>
      <c r="U35">
        <v>0</v>
      </c>
      <c r="V35">
        <v>0.43055555555555558</v>
      </c>
      <c r="W35">
        <v>14.4</v>
      </c>
      <c r="X35">
        <v>0.95652173913043481</v>
      </c>
      <c r="Y35">
        <v>4.5999999999999996</v>
      </c>
      <c r="Z35">
        <v>1.6</v>
      </c>
      <c r="AA35">
        <v>0.48005255356858428</v>
      </c>
      <c r="AB35">
        <v>3.3409702266559399E-2</v>
      </c>
      <c r="AC35">
        <v>0.10034994899728547</v>
      </c>
      <c r="AD35">
        <v>-0.68883356298619158</v>
      </c>
      <c r="AE35">
        <v>2.2743154668528214</v>
      </c>
      <c r="AF35">
        <v>-1.1576754038515964</v>
      </c>
      <c r="AG35">
        <v>-0.87668535277856108</v>
      </c>
      <c r="AH35">
        <v>1.829050805417006</v>
      </c>
      <c r="AI35">
        <v>0.35344242958687677</v>
      </c>
    </row>
    <row r="36" spans="1:35" x14ac:dyDescent="0.2">
      <c r="A36">
        <v>3</v>
      </c>
      <c r="B36">
        <v>35</v>
      </c>
      <c r="C36" s="25">
        <v>17</v>
      </c>
      <c r="D36" s="25">
        <v>19</v>
      </c>
      <c r="E36" s="25">
        <v>100</v>
      </c>
      <c r="F36">
        <v>0.40191384189841639</v>
      </c>
      <c r="G36">
        <v>-0.26892516528075139</v>
      </c>
      <c r="H36">
        <v>0.67083900717916778</v>
      </c>
      <c r="I36" t="s">
        <v>83</v>
      </c>
      <c r="J36" t="s">
        <v>32</v>
      </c>
      <c r="K36" t="s">
        <v>33</v>
      </c>
      <c r="L36" t="s">
        <v>258</v>
      </c>
      <c r="M36" s="26">
        <v>31</v>
      </c>
      <c r="N36" s="27">
        <v>5</v>
      </c>
      <c r="O36">
        <v>35.463333333333331</v>
      </c>
      <c r="P36">
        <v>25.8</v>
      </c>
      <c r="Q36">
        <v>1.6</v>
      </c>
      <c r="R36">
        <v>6.8</v>
      </c>
      <c r="S36">
        <v>6.8</v>
      </c>
      <c r="T36">
        <v>1.4</v>
      </c>
      <c r="U36">
        <v>0.2</v>
      </c>
      <c r="V36">
        <v>0.40540540540540543</v>
      </c>
      <c r="W36">
        <v>22.2</v>
      </c>
      <c r="X36">
        <v>0.75609756097560976</v>
      </c>
      <c r="Y36">
        <v>8.1999999999999993</v>
      </c>
      <c r="Z36">
        <v>5</v>
      </c>
      <c r="AA36">
        <v>1.6820234186328942</v>
      </c>
      <c r="AB36">
        <v>3.3409702266559399E-2</v>
      </c>
      <c r="AC36">
        <v>0.31313402212401348</v>
      </c>
      <c r="AD36">
        <v>1.604531643753528</v>
      </c>
      <c r="AE36">
        <v>0.90143605681568628</v>
      </c>
      <c r="AF36">
        <v>-0.84177790839824673</v>
      </c>
      <c r="AG36">
        <v>-2.1520530852931161</v>
      </c>
      <c r="AH36">
        <v>-0.87936004190551931</v>
      </c>
      <c r="AI36">
        <v>-3.081670295522561</v>
      </c>
    </row>
    <row r="37" spans="1:35" x14ac:dyDescent="0.2">
      <c r="A37">
        <v>3</v>
      </c>
      <c r="B37">
        <v>36</v>
      </c>
      <c r="C37" s="25">
        <v>107.5</v>
      </c>
      <c r="D37" s="25">
        <v>112</v>
      </c>
      <c r="E37" s="25">
        <v>84</v>
      </c>
      <c r="F37">
        <v>0.38718616619979024</v>
      </c>
      <c r="G37">
        <v>0.31589929956313945</v>
      </c>
      <c r="H37">
        <v>7.1286866636650792E-2</v>
      </c>
      <c r="I37" t="s">
        <v>117</v>
      </c>
      <c r="J37" t="s">
        <v>32</v>
      </c>
      <c r="K37" t="s">
        <v>81</v>
      </c>
      <c r="L37" t="s">
        <v>259</v>
      </c>
      <c r="M37" s="26">
        <v>30.6</v>
      </c>
      <c r="N37" s="27">
        <v>5</v>
      </c>
      <c r="O37">
        <v>35.86</v>
      </c>
      <c r="P37">
        <v>25.8</v>
      </c>
      <c r="Q37">
        <v>4.2</v>
      </c>
      <c r="R37">
        <v>4.4000000000000004</v>
      </c>
      <c r="S37">
        <v>3.4</v>
      </c>
      <c r="T37">
        <v>0.8</v>
      </c>
      <c r="U37">
        <v>0</v>
      </c>
      <c r="V37">
        <v>0.54430379746835444</v>
      </c>
      <c r="W37">
        <v>15.8</v>
      </c>
      <c r="X37">
        <v>0.84615384615384615</v>
      </c>
      <c r="Y37">
        <v>5.2</v>
      </c>
      <c r="Z37">
        <v>3.4</v>
      </c>
      <c r="AA37">
        <v>1.6820234186328942</v>
      </c>
      <c r="AB37">
        <v>2.5339660506676789</v>
      </c>
      <c r="AC37">
        <v>-0.53800227038289883</v>
      </c>
      <c r="AD37">
        <v>4.504330317051862E-2</v>
      </c>
      <c r="AE37">
        <v>-0.4714433532214482</v>
      </c>
      <c r="AF37">
        <v>-1.1576754038515964</v>
      </c>
      <c r="AG37">
        <v>1.5979371928466668</v>
      </c>
      <c r="AH37">
        <v>0.61639141838338363</v>
      </c>
      <c r="AI37">
        <v>-1.4651466601769432</v>
      </c>
    </row>
    <row r="38" spans="1:35" x14ac:dyDescent="0.2">
      <c r="A38">
        <v>4</v>
      </c>
      <c r="B38">
        <v>37</v>
      </c>
      <c r="C38" s="25">
        <v>0</v>
      </c>
      <c r="D38" s="25">
        <v>196</v>
      </c>
      <c r="E38" s="25">
        <v>48</v>
      </c>
      <c r="F38">
        <v>0.37421214595995195</v>
      </c>
      <c r="G38">
        <v>6.5929680187836056E-4</v>
      </c>
      <c r="H38">
        <v>0.37355284915807357</v>
      </c>
      <c r="I38" t="s">
        <v>179</v>
      </c>
      <c r="J38" t="s">
        <v>32</v>
      </c>
      <c r="K38" t="s">
        <v>59</v>
      </c>
      <c r="L38" t="s">
        <v>258</v>
      </c>
      <c r="M38" s="26">
        <v>28.4</v>
      </c>
      <c r="N38" s="27">
        <v>5</v>
      </c>
      <c r="O38">
        <v>33.46</v>
      </c>
      <c r="P38">
        <v>18</v>
      </c>
      <c r="Q38">
        <v>1.8</v>
      </c>
      <c r="R38">
        <v>6.4</v>
      </c>
      <c r="S38">
        <v>3.8</v>
      </c>
      <c r="T38">
        <v>1.4</v>
      </c>
      <c r="U38">
        <v>0.2</v>
      </c>
      <c r="V38">
        <v>0.38750000000000001</v>
      </c>
      <c r="W38">
        <v>16</v>
      </c>
      <c r="X38">
        <v>0.95</v>
      </c>
      <c r="Y38">
        <v>4</v>
      </c>
      <c r="Z38">
        <v>2.6</v>
      </c>
      <c r="AA38">
        <v>0.41508115545700019</v>
      </c>
      <c r="AB38">
        <v>0.22576019060510702</v>
      </c>
      <c r="AC38">
        <v>0.17127797337286157</v>
      </c>
      <c r="AD38">
        <v>0.22851251970969616</v>
      </c>
      <c r="AE38">
        <v>0.90143605681568628</v>
      </c>
      <c r="AF38">
        <v>-0.84177790839824673</v>
      </c>
      <c r="AG38">
        <v>-1.9566665079986236</v>
      </c>
      <c r="AH38">
        <v>1.5191950341575586</v>
      </c>
      <c r="AI38">
        <v>-0.65688484250413437</v>
      </c>
    </row>
    <row r="39" spans="1:35" x14ac:dyDescent="0.2">
      <c r="A39">
        <v>4</v>
      </c>
      <c r="B39">
        <v>38</v>
      </c>
      <c r="C39" s="25">
        <v>6.6</v>
      </c>
      <c r="D39" s="25">
        <v>6</v>
      </c>
      <c r="E39" s="25">
        <v>100</v>
      </c>
      <c r="F39">
        <v>0.35182058618416362</v>
      </c>
      <c r="G39">
        <v>0.21588325306465972</v>
      </c>
      <c r="H39">
        <v>0.1359373331195039</v>
      </c>
      <c r="I39" t="s">
        <v>85</v>
      </c>
      <c r="J39" t="s">
        <v>32</v>
      </c>
      <c r="K39" t="s">
        <v>86</v>
      </c>
      <c r="L39" t="s">
        <v>45</v>
      </c>
      <c r="M39" s="26">
        <v>24.2</v>
      </c>
      <c r="N39" s="27">
        <v>5</v>
      </c>
      <c r="O39">
        <v>30.143333333333334</v>
      </c>
      <c r="P39">
        <v>14</v>
      </c>
      <c r="Q39">
        <v>0.6</v>
      </c>
      <c r="R39">
        <v>13.2</v>
      </c>
      <c r="S39">
        <v>6.4</v>
      </c>
      <c r="T39">
        <v>1</v>
      </c>
      <c r="U39">
        <v>0.2</v>
      </c>
      <c r="V39">
        <v>0.51666666666666672</v>
      </c>
      <c r="W39">
        <v>12</v>
      </c>
      <c r="X39">
        <v>1</v>
      </c>
      <c r="Y39">
        <v>1</v>
      </c>
      <c r="Z39">
        <v>3.2</v>
      </c>
      <c r="AA39">
        <v>-0.23463282565884289</v>
      </c>
      <c r="AB39">
        <v>-0.92834273942617906</v>
      </c>
      <c r="AC39">
        <v>2.5828308021424466</v>
      </c>
      <c r="AD39">
        <v>1.4210624272143506</v>
      </c>
      <c r="AE39">
        <v>-1.3816883209070051E-2</v>
      </c>
      <c r="AF39">
        <v>-0.84177790839824673</v>
      </c>
      <c r="AG39">
        <v>0.74328638005153302</v>
      </c>
      <c r="AH39">
        <v>0.47742123062468689</v>
      </c>
      <c r="AI39">
        <v>-1.2630812057587413</v>
      </c>
    </row>
    <row r="40" spans="1:35" x14ac:dyDescent="0.2">
      <c r="A40">
        <v>4</v>
      </c>
      <c r="B40">
        <v>39</v>
      </c>
      <c r="C40" s="25">
        <v>23.3</v>
      </c>
      <c r="D40" s="25">
        <v>21</v>
      </c>
      <c r="E40" s="25">
        <v>99</v>
      </c>
      <c r="F40">
        <v>0.33670812653066984</v>
      </c>
      <c r="G40">
        <v>0.33039807200043697</v>
      </c>
      <c r="H40">
        <v>6.310054530232867E-3</v>
      </c>
      <c r="I40" t="s">
        <v>92</v>
      </c>
      <c r="J40" t="s">
        <v>1666</v>
      </c>
      <c r="K40" t="s">
        <v>78</v>
      </c>
      <c r="L40" t="s">
        <v>45</v>
      </c>
      <c r="M40" s="26">
        <v>29.1</v>
      </c>
      <c r="N40" s="27">
        <v>5</v>
      </c>
      <c r="O40">
        <v>29.783333333333339</v>
      </c>
      <c r="P40">
        <v>17.2</v>
      </c>
      <c r="Q40">
        <v>1.8</v>
      </c>
      <c r="R40">
        <v>12.8</v>
      </c>
      <c r="S40">
        <v>4</v>
      </c>
      <c r="T40">
        <v>0.2</v>
      </c>
      <c r="U40">
        <v>1.4</v>
      </c>
      <c r="V40">
        <v>0.4861111111111111</v>
      </c>
      <c r="W40">
        <v>14.4</v>
      </c>
      <c r="X40">
        <v>0.77777777777777779</v>
      </c>
      <c r="Y40">
        <v>1.8</v>
      </c>
      <c r="Z40">
        <v>1.6</v>
      </c>
      <c r="AA40">
        <v>0.28513835923383146</v>
      </c>
      <c r="AB40">
        <v>0.22576019060510702</v>
      </c>
      <c r="AC40">
        <v>2.4409747533912953</v>
      </c>
      <c r="AD40">
        <v>0.32024712797928501</v>
      </c>
      <c r="AE40">
        <v>-1.8443227632585832</v>
      </c>
      <c r="AF40">
        <v>1.0536070643218507</v>
      </c>
      <c r="AG40">
        <v>0.26318333270236677</v>
      </c>
      <c r="AH40">
        <v>-0.12444784655809719</v>
      </c>
      <c r="AI40">
        <v>0.35344242958687677</v>
      </c>
    </row>
    <row r="41" spans="1:35" x14ac:dyDescent="0.2">
      <c r="A41">
        <v>4</v>
      </c>
      <c r="B41">
        <v>40</v>
      </c>
      <c r="C41" s="25">
        <v>137.6</v>
      </c>
      <c r="D41" s="25">
        <v>167</v>
      </c>
      <c r="E41" s="25">
        <v>79</v>
      </c>
      <c r="F41">
        <v>0.32426801426603385</v>
      </c>
      <c r="G41">
        <v>0.2257333720045317</v>
      </c>
      <c r="H41">
        <v>9.8534642261502159E-2</v>
      </c>
      <c r="I41" t="s">
        <v>105</v>
      </c>
      <c r="J41" t="s">
        <v>32</v>
      </c>
      <c r="K41" t="s">
        <v>106</v>
      </c>
      <c r="L41" t="s">
        <v>259</v>
      </c>
      <c r="M41" s="26">
        <v>30.2</v>
      </c>
      <c r="N41" s="27">
        <v>5</v>
      </c>
      <c r="O41">
        <v>31.160000000000004</v>
      </c>
      <c r="P41">
        <v>19.600000000000001</v>
      </c>
      <c r="Q41">
        <v>3.4</v>
      </c>
      <c r="R41">
        <v>6.6</v>
      </c>
      <c r="S41">
        <v>1.6</v>
      </c>
      <c r="T41">
        <v>1</v>
      </c>
      <c r="U41">
        <v>0.4</v>
      </c>
      <c r="V41">
        <v>0.44444444444444442</v>
      </c>
      <c r="W41">
        <v>14.4</v>
      </c>
      <c r="X41">
        <v>0.89473684210526316</v>
      </c>
      <c r="Y41">
        <v>3.8</v>
      </c>
      <c r="Z41">
        <v>1.6</v>
      </c>
      <c r="AA41">
        <v>0.67496674790333766</v>
      </c>
      <c r="AB41">
        <v>1.7645640973134882</v>
      </c>
      <c r="AC41">
        <v>0.24220599774843737</v>
      </c>
      <c r="AD41">
        <v>-0.78056817125578037</v>
      </c>
      <c r="AE41">
        <v>-1.3816883209070051E-2</v>
      </c>
      <c r="AF41">
        <v>-0.52588041294489718</v>
      </c>
      <c r="AG41">
        <v>-0.59171818140832877</v>
      </c>
      <c r="AH41">
        <v>0.9084047243067217</v>
      </c>
      <c r="AI41">
        <v>0.35344242958687677</v>
      </c>
    </row>
    <row r="42" spans="1:35" x14ac:dyDescent="0.2">
      <c r="A42">
        <v>4</v>
      </c>
      <c r="B42">
        <v>41</v>
      </c>
      <c r="C42" s="25">
        <v>11.3</v>
      </c>
      <c r="D42" s="25">
        <v>10</v>
      </c>
      <c r="E42" s="25">
        <v>100</v>
      </c>
      <c r="F42">
        <v>0.31481308204623604</v>
      </c>
      <c r="G42">
        <v>0.33684974902979614</v>
      </c>
      <c r="H42">
        <v>-2.2036666983560105E-2</v>
      </c>
      <c r="I42" t="s">
        <v>63</v>
      </c>
      <c r="J42" t="s">
        <v>32</v>
      </c>
      <c r="K42" t="s">
        <v>64</v>
      </c>
      <c r="L42" t="s">
        <v>258</v>
      </c>
      <c r="M42" s="26">
        <v>26.4</v>
      </c>
      <c r="N42" s="27">
        <v>5</v>
      </c>
      <c r="O42">
        <v>38.173333333333332</v>
      </c>
      <c r="P42">
        <v>26.4</v>
      </c>
      <c r="Q42">
        <v>3</v>
      </c>
      <c r="R42">
        <v>3.6</v>
      </c>
      <c r="S42">
        <v>7.2</v>
      </c>
      <c r="T42">
        <v>0.4</v>
      </c>
      <c r="U42">
        <v>0.2</v>
      </c>
      <c r="V42">
        <v>0.52127659574468088</v>
      </c>
      <c r="W42">
        <v>18.8</v>
      </c>
      <c r="X42">
        <v>0.82608695652173914</v>
      </c>
      <c r="Y42">
        <v>4.5999999999999996</v>
      </c>
      <c r="Z42">
        <v>2.4</v>
      </c>
      <c r="AA42">
        <v>1.7794805158002704</v>
      </c>
      <c r="AB42">
        <v>1.3798631206363929</v>
      </c>
      <c r="AC42">
        <v>-0.82171436788520313</v>
      </c>
      <c r="AD42">
        <v>1.7880008602927058</v>
      </c>
      <c r="AE42">
        <v>-1.3866962932462048</v>
      </c>
      <c r="AF42">
        <v>-0.84177790839824673</v>
      </c>
      <c r="AG42">
        <v>1.2827755550304452</v>
      </c>
      <c r="AH42">
        <v>0.30653564712393816</v>
      </c>
      <c r="AI42">
        <v>-0.45481938808593197</v>
      </c>
    </row>
    <row r="43" spans="1:35" x14ac:dyDescent="0.2">
      <c r="A43">
        <v>4</v>
      </c>
      <c r="B43">
        <v>42</v>
      </c>
      <c r="C43" s="25">
        <v>76.5</v>
      </c>
      <c r="D43" s="25">
        <v>75</v>
      </c>
      <c r="E43" s="25">
        <v>85</v>
      </c>
      <c r="F43">
        <v>0.29023925296394198</v>
      </c>
      <c r="G43">
        <v>0.58667476504273586</v>
      </c>
      <c r="H43">
        <v>-0.29643551207879387</v>
      </c>
      <c r="I43" t="s">
        <v>121</v>
      </c>
      <c r="J43" t="s">
        <v>1669</v>
      </c>
      <c r="K43" t="s">
        <v>49</v>
      </c>
      <c r="L43" t="s">
        <v>259</v>
      </c>
      <c r="M43" s="26">
        <v>29.7</v>
      </c>
      <c r="N43" s="27">
        <v>5</v>
      </c>
      <c r="O43">
        <v>30.086666666666666</v>
      </c>
      <c r="P43">
        <v>20.399999999999999</v>
      </c>
      <c r="Q43">
        <v>1.8</v>
      </c>
      <c r="R43">
        <v>7.6</v>
      </c>
      <c r="S43">
        <v>5.2</v>
      </c>
      <c r="T43">
        <v>1</v>
      </c>
      <c r="U43">
        <v>0.4</v>
      </c>
      <c r="V43">
        <v>0.60273972602739723</v>
      </c>
      <c r="W43">
        <v>14.6</v>
      </c>
      <c r="X43">
        <v>0.83333333333333337</v>
      </c>
      <c r="Y43">
        <v>1.2</v>
      </c>
      <c r="Z43">
        <v>1.4</v>
      </c>
      <c r="AA43">
        <v>0.80490954412650584</v>
      </c>
      <c r="AB43">
        <v>0.22576019060510702</v>
      </c>
      <c r="AC43">
        <v>0.59684611962631762</v>
      </c>
      <c r="AD43">
        <v>0.87065477759681786</v>
      </c>
      <c r="AE43">
        <v>-1.3816883209070051E-2</v>
      </c>
      <c r="AF43">
        <v>-0.52588041294489718</v>
      </c>
      <c r="AG43">
        <v>2.6928902306319493</v>
      </c>
      <c r="AH43">
        <v>7.3201434946813332E-2</v>
      </c>
      <c r="AI43">
        <v>0.55550788400507911</v>
      </c>
    </row>
    <row r="44" spans="1:35" x14ac:dyDescent="0.2">
      <c r="A44">
        <v>4</v>
      </c>
      <c r="B44">
        <v>43</v>
      </c>
      <c r="C44" s="25">
        <v>32.9</v>
      </c>
      <c r="D44" s="25">
        <v>28</v>
      </c>
      <c r="E44" s="25">
        <v>94</v>
      </c>
      <c r="F44">
        <v>0.28502388114984289</v>
      </c>
      <c r="G44">
        <v>-1.2779583010885394E-2</v>
      </c>
      <c r="H44">
        <v>0.29780346416072828</v>
      </c>
      <c r="I44" t="s">
        <v>150</v>
      </c>
      <c r="J44" t="s">
        <v>32</v>
      </c>
      <c r="K44" t="s">
        <v>59</v>
      </c>
      <c r="L44" t="s">
        <v>259</v>
      </c>
      <c r="M44" s="26">
        <v>29.7</v>
      </c>
      <c r="N44" s="27">
        <v>5</v>
      </c>
      <c r="O44">
        <v>30.606666666666666</v>
      </c>
      <c r="P44">
        <v>8.6</v>
      </c>
      <c r="Q44">
        <v>1</v>
      </c>
      <c r="R44">
        <v>6.6</v>
      </c>
      <c r="S44">
        <v>6.4</v>
      </c>
      <c r="T44">
        <v>1.6</v>
      </c>
      <c r="U44">
        <v>1.4</v>
      </c>
      <c r="V44">
        <v>0.36585365853658536</v>
      </c>
      <c r="W44">
        <v>8.1999999999999993</v>
      </c>
      <c r="X44">
        <v>0.72727272727272729</v>
      </c>
      <c r="Y44">
        <v>2.2000000000000002</v>
      </c>
      <c r="Z44">
        <v>2.8</v>
      </c>
      <c r="AA44">
        <v>-1.111746700165231</v>
      </c>
      <c r="AB44">
        <v>-0.54364176274908371</v>
      </c>
      <c r="AC44">
        <v>0.24220599774843737</v>
      </c>
      <c r="AD44">
        <v>1.4210624272143506</v>
      </c>
      <c r="AE44">
        <v>1.3590625268280649</v>
      </c>
      <c r="AF44">
        <v>1.0536070643218507</v>
      </c>
      <c r="AG44">
        <v>-1.2512331182245324</v>
      </c>
      <c r="AH44">
        <v>-0.42538238514948845</v>
      </c>
      <c r="AI44">
        <v>-0.85895029692233638</v>
      </c>
    </row>
    <row r="45" spans="1:35" x14ac:dyDescent="0.2">
      <c r="A45">
        <v>4</v>
      </c>
      <c r="B45">
        <v>44</v>
      </c>
      <c r="C45" s="25">
        <v>31.8</v>
      </c>
      <c r="D45" s="25">
        <v>27</v>
      </c>
      <c r="E45" s="25">
        <v>87</v>
      </c>
      <c r="F45">
        <v>0.2695800949600945</v>
      </c>
      <c r="G45">
        <v>0.37064716174944412</v>
      </c>
      <c r="H45">
        <v>-0.10106706678934962</v>
      </c>
      <c r="I45" t="s">
        <v>91</v>
      </c>
      <c r="J45" t="s">
        <v>1667</v>
      </c>
      <c r="K45" t="s">
        <v>51</v>
      </c>
      <c r="L45" t="s">
        <v>259</v>
      </c>
      <c r="M45" s="26">
        <v>22.2</v>
      </c>
      <c r="N45" s="27">
        <v>5</v>
      </c>
      <c r="O45">
        <v>32.163333333333334</v>
      </c>
      <c r="P45">
        <v>17</v>
      </c>
      <c r="Q45">
        <v>1.8</v>
      </c>
      <c r="R45">
        <v>8.8000000000000007</v>
      </c>
      <c r="S45">
        <v>1.6</v>
      </c>
      <c r="T45">
        <v>1</v>
      </c>
      <c r="U45">
        <v>2</v>
      </c>
      <c r="V45">
        <v>0.52459016393442626</v>
      </c>
      <c r="W45">
        <v>12.2</v>
      </c>
      <c r="X45">
        <v>0.70588235294117652</v>
      </c>
      <c r="Y45">
        <v>3.4</v>
      </c>
      <c r="Z45">
        <v>1.4</v>
      </c>
      <c r="AA45">
        <v>0.25265266017803945</v>
      </c>
      <c r="AB45">
        <v>0.22576019060510702</v>
      </c>
      <c r="AC45">
        <v>1.0224142658797741</v>
      </c>
      <c r="AD45">
        <v>-0.78056817125578037</v>
      </c>
      <c r="AE45">
        <v>-1.3816883209070051E-2</v>
      </c>
      <c r="AF45">
        <v>2.0012995506818996</v>
      </c>
      <c r="AG45">
        <v>0.89325590701925672</v>
      </c>
      <c r="AH45">
        <v>-0.82068094815930814</v>
      </c>
      <c r="AI45">
        <v>0.55550788400507911</v>
      </c>
    </row>
    <row r="46" spans="1:35" x14ac:dyDescent="0.2">
      <c r="A46">
        <v>4</v>
      </c>
      <c r="B46">
        <v>45</v>
      </c>
      <c r="C46" s="25">
        <v>136.30000000000001</v>
      </c>
      <c r="D46" s="25">
        <v>194</v>
      </c>
      <c r="E46" s="25">
        <v>77</v>
      </c>
      <c r="F46">
        <v>0.26924081007801715</v>
      </c>
      <c r="G46">
        <v>0.29967318131887305</v>
      </c>
      <c r="H46">
        <v>-3.0432371240855904E-2</v>
      </c>
      <c r="I46" t="s">
        <v>161</v>
      </c>
      <c r="J46" t="s">
        <v>32</v>
      </c>
      <c r="K46" t="s">
        <v>51</v>
      </c>
      <c r="L46" t="s">
        <v>259</v>
      </c>
      <c r="M46" s="26">
        <v>24.7</v>
      </c>
      <c r="N46" s="27">
        <v>5</v>
      </c>
      <c r="O46">
        <v>29.383333333333336</v>
      </c>
      <c r="P46">
        <v>19.2</v>
      </c>
      <c r="Q46">
        <v>1.4</v>
      </c>
      <c r="R46">
        <v>7</v>
      </c>
      <c r="S46">
        <v>3.6</v>
      </c>
      <c r="T46">
        <v>2</v>
      </c>
      <c r="U46">
        <v>0.2</v>
      </c>
      <c r="V46">
        <v>0.51315789473684215</v>
      </c>
      <c r="W46">
        <v>15.2</v>
      </c>
      <c r="X46">
        <v>0.73333333333333328</v>
      </c>
      <c r="Y46">
        <v>3</v>
      </c>
      <c r="Z46">
        <v>2</v>
      </c>
      <c r="AA46">
        <v>0.60999534979175296</v>
      </c>
      <c r="AB46">
        <v>-0.15894078607198844</v>
      </c>
      <c r="AC46">
        <v>0.38406204649958958</v>
      </c>
      <c r="AD46">
        <v>0.13677791144010748</v>
      </c>
      <c r="AE46">
        <v>2.2743154668528214</v>
      </c>
      <c r="AF46">
        <v>-0.84177790839824673</v>
      </c>
      <c r="AG46">
        <v>0.86306144057326484</v>
      </c>
      <c r="AH46">
        <v>-0.51974640956791629</v>
      </c>
      <c r="AI46">
        <v>-5.0688479249527622E-2</v>
      </c>
    </row>
    <row r="47" spans="1:35" x14ac:dyDescent="0.2">
      <c r="A47">
        <v>4</v>
      </c>
      <c r="B47">
        <v>46</v>
      </c>
      <c r="C47" s="25">
        <v>94.1</v>
      </c>
      <c r="D47" s="25">
        <v>90</v>
      </c>
      <c r="E47" s="25">
        <v>77</v>
      </c>
      <c r="F47">
        <v>0.2676994511190488</v>
      </c>
      <c r="G47">
        <v>0.22910038635203758</v>
      </c>
      <c r="H47">
        <v>3.8599064767011221E-2</v>
      </c>
      <c r="I47" t="s">
        <v>101</v>
      </c>
      <c r="J47" t="s">
        <v>32</v>
      </c>
      <c r="K47" t="s">
        <v>75</v>
      </c>
      <c r="L47" t="s">
        <v>258</v>
      </c>
      <c r="M47" s="26">
        <v>27.5</v>
      </c>
      <c r="N47" s="27">
        <v>5</v>
      </c>
      <c r="O47">
        <v>32.143333333333331</v>
      </c>
      <c r="P47">
        <v>16</v>
      </c>
      <c r="Q47">
        <v>1.4</v>
      </c>
      <c r="R47">
        <v>5.6</v>
      </c>
      <c r="S47">
        <v>3.6</v>
      </c>
      <c r="T47">
        <v>1</v>
      </c>
      <c r="U47">
        <v>1</v>
      </c>
      <c r="V47">
        <v>0.43283582089552236</v>
      </c>
      <c r="W47">
        <v>13.4</v>
      </c>
      <c r="X47">
        <v>1</v>
      </c>
      <c r="Y47">
        <v>3</v>
      </c>
      <c r="Z47">
        <v>1</v>
      </c>
      <c r="AA47">
        <v>9.0224164899078654E-2</v>
      </c>
      <c r="AB47">
        <v>-0.15894078607198844</v>
      </c>
      <c r="AC47">
        <v>-0.11243412412944286</v>
      </c>
      <c r="AD47">
        <v>0.13677791144010748</v>
      </c>
      <c r="AE47">
        <v>-1.3816883209070051E-2</v>
      </c>
      <c r="AF47">
        <v>0.42181207341515159</v>
      </c>
      <c r="AG47">
        <v>-0.7716314735064872</v>
      </c>
      <c r="AH47">
        <v>1.5102738014895054</v>
      </c>
      <c r="AI47">
        <v>0.95963879284148357</v>
      </c>
    </row>
    <row r="48" spans="1:35" x14ac:dyDescent="0.2">
      <c r="A48">
        <v>4</v>
      </c>
      <c r="B48">
        <v>47</v>
      </c>
      <c r="C48" s="25">
        <v>120.8</v>
      </c>
      <c r="D48" s="25">
        <v>109</v>
      </c>
      <c r="E48" s="25">
        <v>63</v>
      </c>
      <c r="F48">
        <v>0.22694500919681526</v>
      </c>
      <c r="G48">
        <v>9.7642219107128309E-2</v>
      </c>
      <c r="H48">
        <v>0.12930279008968695</v>
      </c>
      <c r="I48" t="s">
        <v>190</v>
      </c>
      <c r="J48" t="s">
        <v>32</v>
      </c>
      <c r="K48" t="s">
        <v>35</v>
      </c>
      <c r="L48" t="s">
        <v>258</v>
      </c>
      <c r="M48" s="26">
        <v>31.4</v>
      </c>
      <c r="N48" s="27">
        <v>5</v>
      </c>
      <c r="O48">
        <v>28.906666666666666</v>
      </c>
      <c r="P48">
        <v>7.8</v>
      </c>
      <c r="Q48">
        <v>2</v>
      </c>
      <c r="R48">
        <v>7</v>
      </c>
      <c r="S48">
        <v>5.2</v>
      </c>
      <c r="T48">
        <v>1.2</v>
      </c>
      <c r="U48">
        <v>1.4</v>
      </c>
      <c r="V48">
        <v>0.3888888888888889</v>
      </c>
      <c r="W48">
        <v>7.2</v>
      </c>
      <c r="X48">
        <v>0.5</v>
      </c>
      <c r="Y48">
        <v>0.4</v>
      </c>
      <c r="Z48">
        <v>1.8</v>
      </c>
      <c r="AA48">
        <v>-1.2416894963883998</v>
      </c>
      <c r="AB48">
        <v>0.41811067894365467</v>
      </c>
      <c r="AC48">
        <v>0.38406204649958958</v>
      </c>
      <c r="AD48">
        <v>0.87065477759681786</v>
      </c>
      <c r="AE48">
        <v>0.44380958680330812</v>
      </c>
      <c r="AF48">
        <v>1.0536070643218507</v>
      </c>
      <c r="AG48">
        <v>-0.86121206758222668</v>
      </c>
      <c r="AH48">
        <v>-0.33993959339911423</v>
      </c>
      <c r="AI48">
        <v>0.15137697516867457</v>
      </c>
    </row>
    <row r="49" spans="1:35" x14ac:dyDescent="0.2">
      <c r="A49">
        <v>4</v>
      </c>
      <c r="B49">
        <v>48</v>
      </c>
      <c r="C49" s="25">
        <v>123.1</v>
      </c>
      <c r="D49" s="25">
        <v>392</v>
      </c>
      <c r="E49" s="25">
        <v>81</v>
      </c>
      <c r="F49">
        <v>0.21927465649810651</v>
      </c>
      <c r="G49">
        <v>-0.29524070234502781</v>
      </c>
      <c r="H49">
        <v>0.51451535884313437</v>
      </c>
      <c r="I49" t="s">
        <v>95</v>
      </c>
      <c r="J49" t="s">
        <v>32</v>
      </c>
      <c r="K49" t="s">
        <v>96</v>
      </c>
      <c r="L49" t="s">
        <v>258</v>
      </c>
      <c r="M49" s="26">
        <v>24.8</v>
      </c>
      <c r="N49" s="27">
        <v>5</v>
      </c>
      <c r="O49">
        <v>36.796666666666667</v>
      </c>
      <c r="P49">
        <v>17.2</v>
      </c>
      <c r="Q49">
        <v>2.8</v>
      </c>
      <c r="R49">
        <v>4.2</v>
      </c>
      <c r="S49">
        <v>9.1999999999999993</v>
      </c>
      <c r="T49">
        <v>0.4</v>
      </c>
      <c r="U49">
        <v>0.2</v>
      </c>
      <c r="V49">
        <v>0.39189189189189189</v>
      </c>
      <c r="W49">
        <v>14.8</v>
      </c>
      <c r="X49">
        <v>0.82352941176470584</v>
      </c>
      <c r="Y49">
        <v>3.4</v>
      </c>
      <c r="Z49">
        <v>4.4000000000000004</v>
      </c>
      <c r="AA49">
        <v>0.28513835923383146</v>
      </c>
      <c r="AB49">
        <v>1.1875126322978451</v>
      </c>
      <c r="AC49">
        <v>-0.60893029475847493</v>
      </c>
      <c r="AD49">
        <v>2.7053469429885935</v>
      </c>
      <c r="AE49">
        <v>-1.3866962932462048</v>
      </c>
      <c r="AF49">
        <v>-0.84177790839824673</v>
      </c>
      <c r="AG49">
        <v>-1.7166149843240415</v>
      </c>
      <c r="AH49">
        <v>0.19432915736940218</v>
      </c>
      <c r="AI49">
        <v>-2.4754739322679544</v>
      </c>
    </row>
    <row r="50" spans="1:35" x14ac:dyDescent="0.2">
      <c r="A50">
        <v>5</v>
      </c>
      <c r="B50">
        <v>49</v>
      </c>
      <c r="C50" s="25">
        <v>44.5</v>
      </c>
      <c r="D50" s="25">
        <v>45</v>
      </c>
      <c r="E50" s="25">
        <v>96</v>
      </c>
      <c r="F50">
        <v>0.21589252999659342</v>
      </c>
      <c r="G50">
        <v>5.4000030936757537E-2</v>
      </c>
      <c r="H50">
        <v>0.16189249905983588</v>
      </c>
      <c r="I50" t="s">
        <v>123</v>
      </c>
      <c r="J50" t="s">
        <v>32</v>
      </c>
      <c r="K50" t="s">
        <v>71</v>
      </c>
      <c r="L50" t="s">
        <v>259</v>
      </c>
      <c r="M50" s="26">
        <v>28.3</v>
      </c>
      <c r="N50" s="27">
        <v>5</v>
      </c>
      <c r="O50">
        <v>27.936666666666667</v>
      </c>
      <c r="P50">
        <v>18.2</v>
      </c>
      <c r="Q50">
        <v>2</v>
      </c>
      <c r="R50">
        <v>4.8</v>
      </c>
      <c r="S50">
        <v>2.8</v>
      </c>
      <c r="T50">
        <v>1.4</v>
      </c>
      <c r="U50">
        <v>0</v>
      </c>
      <c r="V50">
        <v>0.41428571428571431</v>
      </c>
      <c r="W50">
        <v>14</v>
      </c>
      <c r="X50">
        <v>0.92</v>
      </c>
      <c r="Y50">
        <v>5</v>
      </c>
      <c r="Z50">
        <v>1.8</v>
      </c>
      <c r="AA50">
        <v>0.44756685451279221</v>
      </c>
      <c r="AB50">
        <v>0.41811067894365467</v>
      </c>
      <c r="AC50">
        <v>-0.39614622163174695</v>
      </c>
      <c r="AD50">
        <v>-0.23016052163824779</v>
      </c>
      <c r="AE50">
        <v>0.90143605681568628</v>
      </c>
      <c r="AF50">
        <v>-1.1576754038515964</v>
      </c>
      <c r="AG50">
        <v>-1.1766244067140106</v>
      </c>
      <c r="AH50">
        <v>1.5281162668256119</v>
      </c>
      <c r="AI50">
        <v>0.15137697516867457</v>
      </c>
    </row>
    <row r="51" spans="1:35" x14ac:dyDescent="0.2">
      <c r="A51">
        <v>5</v>
      </c>
      <c r="B51">
        <v>50</v>
      </c>
      <c r="C51" s="25">
        <v>31.2</v>
      </c>
      <c r="D51" s="25">
        <v>35</v>
      </c>
      <c r="E51" s="25">
        <v>100</v>
      </c>
      <c r="F51">
        <v>0.21393252699813692</v>
      </c>
      <c r="G51">
        <v>0.16236859906485651</v>
      </c>
      <c r="H51">
        <v>5.1563927933280407E-2</v>
      </c>
      <c r="I51" t="s">
        <v>98</v>
      </c>
      <c r="J51" t="s">
        <v>1668</v>
      </c>
      <c r="K51" t="s">
        <v>39</v>
      </c>
      <c r="L51" t="s">
        <v>259</v>
      </c>
      <c r="M51" s="26">
        <v>24.3</v>
      </c>
      <c r="N51" s="27">
        <v>5</v>
      </c>
      <c r="O51">
        <v>29.446666666666669</v>
      </c>
      <c r="P51">
        <v>17.399999999999999</v>
      </c>
      <c r="Q51">
        <v>2.8</v>
      </c>
      <c r="R51">
        <v>10</v>
      </c>
      <c r="S51">
        <v>1.4</v>
      </c>
      <c r="T51">
        <v>1</v>
      </c>
      <c r="U51">
        <v>1.6</v>
      </c>
      <c r="V51">
        <v>0.44444444444444442</v>
      </c>
      <c r="W51">
        <v>14.4</v>
      </c>
      <c r="X51">
        <v>0.5625</v>
      </c>
      <c r="Y51">
        <v>3.2</v>
      </c>
      <c r="Z51">
        <v>1.4</v>
      </c>
      <c r="AA51">
        <v>0.31762405828962348</v>
      </c>
      <c r="AB51">
        <v>1.1875126322978451</v>
      </c>
      <c r="AC51">
        <v>1.4479824121332303</v>
      </c>
      <c r="AD51">
        <v>-0.87230277952536928</v>
      </c>
      <c r="AE51">
        <v>-1.3816883209070051E-2</v>
      </c>
      <c r="AF51">
        <v>1.3695045597752005</v>
      </c>
      <c r="AG51">
        <v>-0.59171818140832877</v>
      </c>
      <c r="AH51">
        <v>-1.9389763107745015</v>
      </c>
      <c r="AI51">
        <v>0.55550788400507911</v>
      </c>
    </row>
    <row r="52" spans="1:35" x14ac:dyDescent="0.2">
      <c r="A52">
        <v>5</v>
      </c>
      <c r="B52">
        <v>51</v>
      </c>
      <c r="C52" s="25">
        <v>117.2</v>
      </c>
      <c r="D52" s="25">
        <v>106</v>
      </c>
      <c r="E52" s="25">
        <v>54</v>
      </c>
      <c r="F52">
        <v>0.20795935317179118</v>
      </c>
      <c r="G52">
        <v>0.15215377748962305</v>
      </c>
      <c r="H52">
        <v>5.5805575682168124E-2</v>
      </c>
      <c r="I52" t="s">
        <v>163</v>
      </c>
      <c r="J52" t="s">
        <v>32</v>
      </c>
      <c r="K52" t="s">
        <v>88</v>
      </c>
      <c r="L52" t="s">
        <v>258</v>
      </c>
      <c r="M52" s="26">
        <v>28.1</v>
      </c>
      <c r="N52" s="27">
        <v>5</v>
      </c>
      <c r="O52">
        <v>27.380000000000003</v>
      </c>
      <c r="P52">
        <v>12.2</v>
      </c>
      <c r="Q52">
        <v>1.8</v>
      </c>
      <c r="R52">
        <v>4.2</v>
      </c>
      <c r="S52">
        <v>6.4</v>
      </c>
      <c r="T52">
        <v>1.8</v>
      </c>
      <c r="U52">
        <v>0.2</v>
      </c>
      <c r="V52">
        <v>0.5</v>
      </c>
      <c r="W52">
        <v>9.6</v>
      </c>
      <c r="X52">
        <v>0.8</v>
      </c>
      <c r="Y52">
        <v>1</v>
      </c>
      <c r="Z52">
        <v>2.4</v>
      </c>
      <c r="AA52">
        <v>-0.5270041171609724</v>
      </c>
      <c r="AB52">
        <v>0.22576019060510702</v>
      </c>
      <c r="AC52">
        <v>-0.60893029475847493</v>
      </c>
      <c r="AD52">
        <v>1.4210624272143506</v>
      </c>
      <c r="AE52">
        <v>1.8166889968404432</v>
      </c>
      <c r="AF52">
        <v>-0.84177790839824673</v>
      </c>
      <c r="AG52">
        <v>0.36848791329000119</v>
      </c>
      <c r="AH52">
        <v>-3.0083822139668523E-2</v>
      </c>
      <c r="AI52">
        <v>-0.45481938808593197</v>
      </c>
    </row>
    <row r="53" spans="1:35" x14ac:dyDescent="0.2">
      <c r="A53">
        <v>5</v>
      </c>
      <c r="B53">
        <v>52</v>
      </c>
      <c r="C53" s="25">
        <v>87.7</v>
      </c>
      <c r="D53" s="25">
        <v>100</v>
      </c>
      <c r="E53" s="25">
        <v>92</v>
      </c>
      <c r="F53">
        <v>0.20388232556378574</v>
      </c>
      <c r="G53">
        <v>-0.11224377352538378</v>
      </c>
      <c r="H53">
        <v>0.31612609908916955</v>
      </c>
      <c r="I53" t="s">
        <v>104</v>
      </c>
      <c r="J53" t="s">
        <v>32</v>
      </c>
      <c r="K53" t="s">
        <v>35</v>
      </c>
      <c r="L53" t="s">
        <v>258</v>
      </c>
      <c r="M53" s="26">
        <v>33.1</v>
      </c>
      <c r="N53" s="27">
        <v>5</v>
      </c>
      <c r="O53">
        <v>32.19</v>
      </c>
      <c r="P53">
        <v>23.4</v>
      </c>
      <c r="Q53">
        <v>3.2</v>
      </c>
      <c r="R53">
        <v>3</v>
      </c>
      <c r="S53">
        <v>6.6</v>
      </c>
      <c r="T53">
        <v>0.8</v>
      </c>
      <c r="U53">
        <v>0</v>
      </c>
      <c r="V53">
        <v>0.47499999999999998</v>
      </c>
      <c r="W53">
        <v>16</v>
      </c>
      <c r="X53">
        <v>0.78125</v>
      </c>
      <c r="Y53">
        <v>6.4</v>
      </c>
      <c r="Z53">
        <v>4.4000000000000004</v>
      </c>
      <c r="AA53">
        <v>1.2921950299633882</v>
      </c>
      <c r="AB53">
        <v>1.5722136089749408</v>
      </c>
      <c r="AC53">
        <v>-1.0344984410119313</v>
      </c>
      <c r="AD53">
        <v>1.5127970354839391</v>
      </c>
      <c r="AE53">
        <v>-0.4714433532214482</v>
      </c>
      <c r="AF53">
        <v>-1.1576754038515964</v>
      </c>
      <c r="AG53">
        <v>3.8103691593000207E-2</v>
      </c>
      <c r="AH53">
        <v>-0.28641219739079177</v>
      </c>
      <c r="AI53">
        <v>-2.4754739322679544</v>
      </c>
    </row>
    <row r="54" spans="1:35" x14ac:dyDescent="0.2">
      <c r="A54">
        <v>5</v>
      </c>
      <c r="B54">
        <v>53</v>
      </c>
      <c r="C54" s="25">
        <v>24.5</v>
      </c>
      <c r="D54" s="25">
        <v>22</v>
      </c>
      <c r="E54" s="25">
        <v>97</v>
      </c>
      <c r="F54">
        <v>0.19590059728081641</v>
      </c>
      <c r="G54">
        <v>0.10602531808142036</v>
      </c>
      <c r="H54">
        <v>8.9875279199396044E-2</v>
      </c>
      <c r="I54" t="s">
        <v>103</v>
      </c>
      <c r="J54" t="s">
        <v>32</v>
      </c>
      <c r="K54" t="s">
        <v>75</v>
      </c>
      <c r="L54" t="s">
        <v>45</v>
      </c>
      <c r="M54" s="26">
        <v>23.7</v>
      </c>
      <c r="N54" s="27">
        <v>5</v>
      </c>
      <c r="O54">
        <v>29.596666666666671</v>
      </c>
      <c r="P54">
        <v>10</v>
      </c>
      <c r="Q54">
        <v>1.8</v>
      </c>
      <c r="R54">
        <v>6.2</v>
      </c>
      <c r="S54">
        <v>1.4</v>
      </c>
      <c r="T54">
        <v>0.4</v>
      </c>
      <c r="U54">
        <v>3.6</v>
      </c>
      <c r="V54">
        <v>0.44444444444444442</v>
      </c>
      <c r="W54">
        <v>9</v>
      </c>
      <c r="X54">
        <v>0.5</v>
      </c>
      <c r="Y54">
        <v>0.4</v>
      </c>
      <c r="Z54">
        <v>2</v>
      </c>
      <c r="AA54">
        <v>-0.88434680677468591</v>
      </c>
      <c r="AB54">
        <v>0.22576019060510702</v>
      </c>
      <c r="AC54">
        <v>0.10034994899728547</v>
      </c>
      <c r="AD54">
        <v>-0.87230277952536928</v>
      </c>
      <c r="AE54">
        <v>-1.3866962932462048</v>
      </c>
      <c r="AF54">
        <v>4.5284795143086969</v>
      </c>
      <c r="AG54">
        <v>-0.36638783898340405</v>
      </c>
      <c r="AH54">
        <v>-0.33993959339911423</v>
      </c>
      <c r="AI54">
        <v>-5.0688479249527622E-2</v>
      </c>
    </row>
    <row r="55" spans="1:35" x14ac:dyDescent="0.2">
      <c r="A55">
        <v>5</v>
      </c>
      <c r="B55">
        <v>54</v>
      </c>
      <c r="C55" s="25">
        <v>20.5</v>
      </c>
      <c r="D55" s="25">
        <v>23</v>
      </c>
      <c r="E55" s="25">
        <v>100</v>
      </c>
      <c r="F55">
        <v>0.19261644522019297</v>
      </c>
      <c r="G55">
        <v>3.0487503240179434E-3</v>
      </c>
      <c r="H55">
        <v>0.18956769489617503</v>
      </c>
      <c r="I55" t="s">
        <v>54</v>
      </c>
      <c r="J55" t="s">
        <v>32</v>
      </c>
      <c r="K55" t="s">
        <v>55</v>
      </c>
      <c r="L55" t="s">
        <v>45</v>
      </c>
      <c r="M55" s="26">
        <v>26.3</v>
      </c>
      <c r="N55" s="27">
        <v>5</v>
      </c>
      <c r="O55">
        <v>33.220000000000006</v>
      </c>
      <c r="P55">
        <v>12.4</v>
      </c>
      <c r="Q55">
        <v>0</v>
      </c>
      <c r="R55">
        <v>17</v>
      </c>
      <c r="S55">
        <v>3.6</v>
      </c>
      <c r="T55">
        <v>1.4</v>
      </c>
      <c r="U55">
        <v>1</v>
      </c>
      <c r="V55">
        <v>0.50943396226415094</v>
      </c>
      <c r="W55">
        <v>10.6</v>
      </c>
      <c r="X55">
        <v>0.53333333333333333</v>
      </c>
      <c r="Y55">
        <v>3</v>
      </c>
      <c r="Z55">
        <v>3.8</v>
      </c>
      <c r="AA55">
        <v>-0.49451841810518005</v>
      </c>
      <c r="AB55">
        <v>-1.505394204441822</v>
      </c>
      <c r="AC55">
        <v>3.9304632652783913</v>
      </c>
      <c r="AD55">
        <v>0.13677791144010748</v>
      </c>
      <c r="AE55">
        <v>0.90143605681568628</v>
      </c>
      <c r="AF55">
        <v>0.42181207341515159</v>
      </c>
      <c r="AG55">
        <v>0.5484012053881584</v>
      </c>
      <c r="AH55">
        <v>-2.0422615678609835</v>
      </c>
      <c r="AI55">
        <v>-1.8692775690133474</v>
      </c>
    </row>
    <row r="56" spans="1:35" x14ac:dyDescent="0.2">
      <c r="A56">
        <v>5</v>
      </c>
      <c r="B56">
        <v>55</v>
      </c>
      <c r="C56" s="25">
        <v>137.5</v>
      </c>
      <c r="D56" s="25">
        <v>135</v>
      </c>
      <c r="E56" s="25">
        <v>64</v>
      </c>
      <c r="F56">
        <v>0.19052474895326135</v>
      </c>
      <c r="G56">
        <v>0.3215343520392166</v>
      </c>
      <c r="H56">
        <v>-0.13100960308595525</v>
      </c>
      <c r="I56" t="s">
        <v>191</v>
      </c>
      <c r="J56" t="s">
        <v>32</v>
      </c>
      <c r="K56" t="s">
        <v>64</v>
      </c>
      <c r="L56" t="s">
        <v>259</v>
      </c>
      <c r="M56" s="26">
        <v>27</v>
      </c>
      <c r="N56" s="27">
        <v>5</v>
      </c>
      <c r="O56">
        <v>27.360000000000003</v>
      </c>
      <c r="P56">
        <v>16.600000000000001</v>
      </c>
      <c r="Q56">
        <v>4.2</v>
      </c>
      <c r="R56">
        <v>5.6</v>
      </c>
      <c r="S56">
        <v>2.6</v>
      </c>
      <c r="T56">
        <v>0.6</v>
      </c>
      <c r="U56">
        <v>0.6</v>
      </c>
      <c r="V56">
        <v>0.5</v>
      </c>
      <c r="W56">
        <v>10.4</v>
      </c>
      <c r="X56">
        <v>0.83333333333333337</v>
      </c>
      <c r="Y56">
        <v>2.4</v>
      </c>
      <c r="Z56">
        <v>0.8</v>
      </c>
      <c r="AA56">
        <v>0.18768126206645536</v>
      </c>
      <c r="AB56">
        <v>2.5339660506676789</v>
      </c>
      <c r="AC56">
        <v>-0.11243412412944286</v>
      </c>
      <c r="AD56">
        <v>-0.32189512990783647</v>
      </c>
      <c r="AE56">
        <v>-0.92906982323382659</v>
      </c>
      <c r="AF56">
        <v>-0.20998291749154768</v>
      </c>
      <c r="AG56">
        <v>0.3984316784204342</v>
      </c>
      <c r="AH56">
        <v>0.18540792470134904</v>
      </c>
      <c r="AI56">
        <v>1.1617042472596857</v>
      </c>
    </row>
    <row r="57" spans="1:35" x14ac:dyDescent="0.2">
      <c r="A57">
        <v>5</v>
      </c>
      <c r="B57">
        <v>56</v>
      </c>
      <c r="C57" s="25">
        <v>8.1999999999999993</v>
      </c>
      <c r="D57" s="25">
        <v>7</v>
      </c>
      <c r="E57" s="25">
        <v>100</v>
      </c>
      <c r="F57">
        <v>0.1714575707264224</v>
      </c>
      <c r="G57">
        <v>-8.4405585706021011E-2</v>
      </c>
      <c r="H57">
        <v>0.25586315643244339</v>
      </c>
      <c r="I57" t="s">
        <v>56</v>
      </c>
      <c r="J57" t="s">
        <v>32</v>
      </c>
      <c r="K57" t="s">
        <v>57</v>
      </c>
      <c r="L57" t="s">
        <v>45</v>
      </c>
      <c r="M57" s="26">
        <v>25.7</v>
      </c>
      <c r="N57" s="27">
        <v>5</v>
      </c>
      <c r="O57">
        <v>30.24666666666667</v>
      </c>
      <c r="P57">
        <v>20</v>
      </c>
      <c r="Q57">
        <v>0.8</v>
      </c>
      <c r="R57">
        <v>13.2</v>
      </c>
      <c r="S57">
        <v>2.6</v>
      </c>
      <c r="T57">
        <v>0.6</v>
      </c>
      <c r="U57">
        <v>1.4</v>
      </c>
      <c r="V57">
        <v>0.44155844155844154</v>
      </c>
      <c r="W57">
        <v>15.4</v>
      </c>
      <c r="X57">
        <v>0.73684210526315785</v>
      </c>
      <c r="Y57">
        <v>7.6</v>
      </c>
      <c r="Z57">
        <v>3.2</v>
      </c>
      <c r="AA57">
        <v>0.73993814601492169</v>
      </c>
      <c r="AB57">
        <v>-0.73599225108763133</v>
      </c>
      <c r="AC57">
        <v>2.5828308021424466</v>
      </c>
      <c r="AD57">
        <v>-0.32189512990783647</v>
      </c>
      <c r="AE57">
        <v>-0.92906982323382659</v>
      </c>
      <c r="AF57">
        <v>1.0536070643218507</v>
      </c>
      <c r="AG57">
        <v>-0.69677206068040465</v>
      </c>
      <c r="AH57">
        <v>-1.1892158131649679</v>
      </c>
      <c r="AI57">
        <v>-1.2630812057587413</v>
      </c>
    </row>
    <row r="58" spans="1:35" x14ac:dyDescent="0.2">
      <c r="A58">
        <v>5</v>
      </c>
      <c r="B58">
        <v>57</v>
      </c>
      <c r="C58" s="25">
        <v>54.5</v>
      </c>
      <c r="D58" s="25">
        <v>49</v>
      </c>
      <c r="E58" s="25">
        <v>95</v>
      </c>
      <c r="F58">
        <v>0.16147574724501143</v>
      </c>
      <c r="G58">
        <v>-2.6477617226074987E-2</v>
      </c>
      <c r="H58">
        <v>0.1879533644710864</v>
      </c>
      <c r="I58" t="s">
        <v>142</v>
      </c>
      <c r="J58" t="s">
        <v>32</v>
      </c>
      <c r="K58" t="s">
        <v>71</v>
      </c>
      <c r="L58" t="s">
        <v>258</v>
      </c>
      <c r="M58" s="26">
        <v>30</v>
      </c>
      <c r="N58" s="27">
        <v>5</v>
      </c>
      <c r="O58">
        <v>29.586666666666666</v>
      </c>
      <c r="P58">
        <v>18.2</v>
      </c>
      <c r="Q58">
        <v>1.4</v>
      </c>
      <c r="R58">
        <v>4.5999999999999996</v>
      </c>
      <c r="S58">
        <v>6.2</v>
      </c>
      <c r="T58">
        <v>1</v>
      </c>
      <c r="U58">
        <v>0.6</v>
      </c>
      <c r="V58">
        <v>0.44</v>
      </c>
      <c r="W58">
        <v>15</v>
      </c>
      <c r="X58">
        <v>0.81818181818181823</v>
      </c>
      <c r="Y58">
        <v>4.4000000000000004</v>
      </c>
      <c r="Z58">
        <v>2.6</v>
      </c>
      <c r="AA58">
        <v>0.44756685451279221</v>
      </c>
      <c r="AB58">
        <v>-0.15894078607198844</v>
      </c>
      <c r="AC58">
        <v>-0.46707424600732306</v>
      </c>
      <c r="AD58">
        <v>1.3293278189447617</v>
      </c>
      <c r="AE58">
        <v>-1.3816883209070051E-2</v>
      </c>
      <c r="AF58">
        <v>-0.20998291749154768</v>
      </c>
      <c r="AG58">
        <v>-0.71174394324562051</v>
      </c>
      <c r="AH58">
        <v>0.2032503900374556</v>
      </c>
      <c r="AI58">
        <v>-0.65688484250413437</v>
      </c>
    </row>
    <row r="59" spans="1:35" x14ac:dyDescent="0.2">
      <c r="A59">
        <v>5</v>
      </c>
      <c r="B59">
        <v>58</v>
      </c>
      <c r="C59" s="25">
        <v>38.5</v>
      </c>
      <c r="D59" s="25">
        <v>40</v>
      </c>
      <c r="E59" s="25">
        <v>100</v>
      </c>
      <c r="F59">
        <v>0.16124666174111832</v>
      </c>
      <c r="G59">
        <v>-0.10833651190565455</v>
      </c>
      <c r="H59">
        <v>0.26958317364677287</v>
      </c>
      <c r="I59" t="s">
        <v>79</v>
      </c>
      <c r="J59" t="s">
        <v>32</v>
      </c>
      <c r="K59" t="s">
        <v>49</v>
      </c>
      <c r="L59" t="s">
        <v>259</v>
      </c>
      <c r="M59" s="26">
        <v>21.7</v>
      </c>
      <c r="N59" s="27">
        <v>5</v>
      </c>
      <c r="O59">
        <v>33.876666666666665</v>
      </c>
      <c r="P59">
        <v>21.6</v>
      </c>
      <c r="Q59">
        <v>1.6</v>
      </c>
      <c r="R59">
        <v>6.8</v>
      </c>
      <c r="S59">
        <v>3.4</v>
      </c>
      <c r="T59">
        <v>0.8</v>
      </c>
      <c r="U59">
        <v>0.6</v>
      </c>
      <c r="V59">
        <v>0.4175824175824176</v>
      </c>
      <c r="W59">
        <v>18.2</v>
      </c>
      <c r="X59">
        <v>0.82758620689655171</v>
      </c>
      <c r="Y59">
        <v>5.8</v>
      </c>
      <c r="Z59">
        <v>2.6</v>
      </c>
      <c r="AA59">
        <v>0.99982373846125916</v>
      </c>
      <c r="AB59">
        <v>3.3409702266559399E-2</v>
      </c>
      <c r="AC59">
        <v>0.31313402212401348</v>
      </c>
      <c r="AD59">
        <v>4.504330317051862E-2</v>
      </c>
      <c r="AE59">
        <v>-0.4714433532214482</v>
      </c>
      <c r="AF59">
        <v>-0.20998291749154768</v>
      </c>
      <c r="AG59">
        <v>-1.4468703968345848</v>
      </c>
      <c r="AH59">
        <v>0.4187421368784735</v>
      </c>
      <c r="AI59">
        <v>-0.65688484250413437</v>
      </c>
    </row>
    <row r="60" spans="1:35" x14ac:dyDescent="0.2">
      <c r="A60">
        <v>5</v>
      </c>
      <c r="B60">
        <v>59</v>
      </c>
      <c r="C60" s="25">
        <v>55.6</v>
      </c>
      <c r="D60" s="25">
        <v>53</v>
      </c>
      <c r="E60" s="25">
        <v>92</v>
      </c>
      <c r="F60">
        <v>0.15358838459083568</v>
      </c>
      <c r="G60">
        <v>0.13784591415675568</v>
      </c>
      <c r="H60">
        <v>1.5742470434080003E-2</v>
      </c>
      <c r="I60" t="s">
        <v>130</v>
      </c>
      <c r="J60" t="s">
        <v>32</v>
      </c>
      <c r="K60" t="s">
        <v>71</v>
      </c>
      <c r="L60" t="s">
        <v>45</v>
      </c>
      <c r="M60" s="26">
        <v>31.7</v>
      </c>
      <c r="N60" s="27">
        <v>5</v>
      </c>
      <c r="O60">
        <v>27.086666666666666</v>
      </c>
      <c r="P60">
        <v>9</v>
      </c>
      <c r="Q60">
        <v>1.8</v>
      </c>
      <c r="R60">
        <v>4</v>
      </c>
      <c r="S60">
        <v>1.8</v>
      </c>
      <c r="T60">
        <v>0.8</v>
      </c>
      <c r="U60">
        <v>2.6</v>
      </c>
      <c r="V60">
        <v>0.3783783783783784</v>
      </c>
      <c r="W60">
        <v>7.4</v>
      </c>
      <c r="X60">
        <v>1</v>
      </c>
      <c r="Y60">
        <v>1.6</v>
      </c>
      <c r="Z60">
        <v>0.8</v>
      </c>
      <c r="AA60">
        <v>-1.0467753020536468</v>
      </c>
      <c r="AB60">
        <v>0.22576019060510702</v>
      </c>
      <c r="AC60">
        <v>-0.67985831913405104</v>
      </c>
      <c r="AD60">
        <v>-0.68883356298619158</v>
      </c>
      <c r="AE60">
        <v>-0.4714433532214482</v>
      </c>
      <c r="AF60">
        <v>2.9489920370419482</v>
      </c>
      <c r="AG60">
        <v>-0.99620971198473429</v>
      </c>
      <c r="AH60">
        <v>0.78727700188413241</v>
      </c>
      <c r="AI60">
        <v>1.1617042472596857</v>
      </c>
    </row>
    <row r="61" spans="1:35" x14ac:dyDescent="0.2">
      <c r="A61">
        <v>5</v>
      </c>
      <c r="B61">
        <v>60</v>
      </c>
      <c r="C61" s="25">
        <v>55.2</v>
      </c>
      <c r="D61" s="25">
        <v>58</v>
      </c>
      <c r="E61" s="25">
        <v>96</v>
      </c>
      <c r="F61">
        <v>0.14385372514106579</v>
      </c>
      <c r="G61">
        <v>0.15589811337094353</v>
      </c>
      <c r="H61">
        <v>-1.2044388229877745E-2</v>
      </c>
      <c r="I61" t="s">
        <v>124</v>
      </c>
      <c r="J61" t="s">
        <v>32</v>
      </c>
      <c r="K61" t="s">
        <v>53</v>
      </c>
      <c r="L61" t="s">
        <v>45</v>
      </c>
      <c r="M61" s="26">
        <v>22.4</v>
      </c>
      <c r="N61" s="27">
        <v>5</v>
      </c>
      <c r="O61">
        <v>32.519999999999996</v>
      </c>
      <c r="P61">
        <v>15.8</v>
      </c>
      <c r="Q61">
        <v>0</v>
      </c>
      <c r="R61">
        <v>10</v>
      </c>
      <c r="S61">
        <v>4.4000000000000004</v>
      </c>
      <c r="T61">
        <v>1.8</v>
      </c>
      <c r="U61">
        <v>0.6</v>
      </c>
      <c r="V61">
        <v>0.63043478260869568</v>
      </c>
      <c r="W61">
        <v>9.1999999999999993</v>
      </c>
      <c r="X61">
        <v>0.72413793103448276</v>
      </c>
      <c r="Y61">
        <v>5.8</v>
      </c>
      <c r="Z61">
        <v>3.6</v>
      </c>
      <c r="AA61">
        <v>5.7738465843286617E-2</v>
      </c>
      <c r="AB61">
        <v>-1.505394204441822</v>
      </c>
      <c r="AC61">
        <v>1.4479824121332303</v>
      </c>
      <c r="AD61">
        <v>0.50371634451846281</v>
      </c>
      <c r="AE61">
        <v>1.8166889968404432</v>
      </c>
      <c r="AF61">
        <v>-0.20998291749154768</v>
      </c>
      <c r="AG61">
        <v>2.0633190589461772</v>
      </c>
      <c r="AH61">
        <v>-1.1037730214145929</v>
      </c>
      <c r="AI61">
        <v>-1.6672121145951455</v>
      </c>
    </row>
    <row r="62" spans="1:35" x14ac:dyDescent="0.2">
      <c r="A62">
        <v>6</v>
      </c>
      <c r="B62">
        <v>61</v>
      </c>
      <c r="C62" s="25">
        <v>113.5</v>
      </c>
      <c r="D62" s="25">
        <v>119</v>
      </c>
      <c r="E62" s="25">
        <v>77</v>
      </c>
      <c r="F62">
        <v>0.13737320956081961</v>
      </c>
      <c r="G62">
        <v>0.36430847857770082</v>
      </c>
      <c r="H62">
        <v>-0.22693526901688121</v>
      </c>
      <c r="I62" t="s">
        <v>166</v>
      </c>
      <c r="J62" t="s">
        <v>32</v>
      </c>
      <c r="K62" t="s">
        <v>86</v>
      </c>
      <c r="L62" t="s">
        <v>259</v>
      </c>
      <c r="M62" s="26">
        <v>34.799999999999997</v>
      </c>
      <c r="N62" s="27">
        <v>5</v>
      </c>
      <c r="O62">
        <v>25.35</v>
      </c>
      <c r="P62">
        <v>15.8</v>
      </c>
      <c r="Q62">
        <v>1</v>
      </c>
      <c r="R62">
        <v>5.4</v>
      </c>
      <c r="S62">
        <v>1.2</v>
      </c>
      <c r="T62">
        <v>1.6</v>
      </c>
      <c r="U62">
        <v>1</v>
      </c>
      <c r="V62">
        <v>0.54</v>
      </c>
      <c r="W62">
        <v>10</v>
      </c>
      <c r="X62">
        <v>0.86956521739130432</v>
      </c>
      <c r="Y62">
        <v>4.5999999999999996</v>
      </c>
      <c r="Z62">
        <v>0.6</v>
      </c>
      <c r="AA62">
        <v>5.7738465843286617E-2</v>
      </c>
      <c r="AB62">
        <v>-0.54364176274908371</v>
      </c>
      <c r="AC62">
        <v>-0.18336214850501864</v>
      </c>
      <c r="AD62">
        <v>-0.96403738779495807</v>
      </c>
      <c r="AE62">
        <v>1.3590625268280649</v>
      </c>
      <c r="AF62">
        <v>0.42181207341515159</v>
      </c>
      <c r="AG62">
        <v>0.95339413859568234</v>
      </c>
      <c r="AH62">
        <v>0.81404069988829453</v>
      </c>
      <c r="AI62">
        <v>1.363769701677888</v>
      </c>
    </row>
    <row r="63" spans="1:35" x14ac:dyDescent="0.2">
      <c r="A63">
        <v>6</v>
      </c>
      <c r="B63">
        <v>62</v>
      </c>
      <c r="C63" s="25">
        <v>77.400000000000006</v>
      </c>
      <c r="D63" s="25">
        <v>81</v>
      </c>
      <c r="E63" s="25">
        <v>90</v>
      </c>
      <c r="F63">
        <v>0.13265565574148197</v>
      </c>
      <c r="G63">
        <v>0.35434036626355481</v>
      </c>
      <c r="H63">
        <v>-0.22168471052207284</v>
      </c>
      <c r="I63" t="s">
        <v>137</v>
      </c>
      <c r="J63" t="s">
        <v>32</v>
      </c>
      <c r="K63" t="s">
        <v>37</v>
      </c>
      <c r="L63" t="s">
        <v>45</v>
      </c>
      <c r="M63" s="26">
        <v>30.5</v>
      </c>
      <c r="N63" s="27">
        <v>5</v>
      </c>
      <c r="O63">
        <v>27.336666666666666</v>
      </c>
      <c r="P63">
        <v>16</v>
      </c>
      <c r="Q63">
        <v>0</v>
      </c>
      <c r="R63">
        <v>12.4</v>
      </c>
      <c r="S63">
        <v>0.8</v>
      </c>
      <c r="T63">
        <v>0.4</v>
      </c>
      <c r="U63">
        <v>1.6</v>
      </c>
      <c r="V63">
        <v>0.65306122448979587</v>
      </c>
      <c r="W63">
        <v>9.8000000000000007</v>
      </c>
      <c r="X63">
        <v>0.94117647058823528</v>
      </c>
      <c r="Y63">
        <v>3.4</v>
      </c>
      <c r="Z63">
        <v>2.2000000000000002</v>
      </c>
      <c r="AA63">
        <v>9.0224164899078654E-2</v>
      </c>
      <c r="AB63">
        <v>-1.505394204441822</v>
      </c>
      <c r="AC63">
        <v>2.2991187046401427</v>
      </c>
      <c r="AD63">
        <v>-1.1475066043341355</v>
      </c>
      <c r="AE63">
        <v>-1.3866962932462048</v>
      </c>
      <c r="AF63">
        <v>1.3695045597752005</v>
      </c>
      <c r="AG63">
        <v>2.5132276398493496</v>
      </c>
      <c r="AH63">
        <v>1.2093392628981143</v>
      </c>
      <c r="AI63">
        <v>-0.25275393366773002</v>
      </c>
    </row>
    <row r="64" spans="1:35" x14ac:dyDescent="0.2">
      <c r="A64">
        <v>6</v>
      </c>
      <c r="B64">
        <v>63</v>
      </c>
      <c r="C64" s="25">
        <v>110.1</v>
      </c>
      <c r="D64" s="25">
        <v>108</v>
      </c>
      <c r="E64" s="25">
        <v>72</v>
      </c>
      <c r="F64">
        <v>0.13136749900643235</v>
      </c>
      <c r="G64">
        <v>0.30296550231544422</v>
      </c>
      <c r="H64">
        <v>-0.17159800330901187</v>
      </c>
      <c r="I64" t="s">
        <v>205</v>
      </c>
      <c r="J64" t="s">
        <v>32</v>
      </c>
      <c r="K64" t="s">
        <v>73</v>
      </c>
      <c r="L64" t="s">
        <v>258</v>
      </c>
      <c r="M64" s="26">
        <v>35.4</v>
      </c>
      <c r="N64" s="27">
        <v>5</v>
      </c>
      <c r="O64">
        <v>31.9</v>
      </c>
      <c r="P64">
        <v>18.8</v>
      </c>
      <c r="Q64">
        <v>4</v>
      </c>
      <c r="R64">
        <v>5</v>
      </c>
      <c r="S64">
        <v>2.4</v>
      </c>
      <c r="T64">
        <v>0.8</v>
      </c>
      <c r="U64">
        <v>0</v>
      </c>
      <c r="V64">
        <v>0.5</v>
      </c>
      <c r="W64">
        <v>11.6</v>
      </c>
      <c r="X64">
        <v>0.84210526315789469</v>
      </c>
      <c r="Y64">
        <v>3.8</v>
      </c>
      <c r="Z64">
        <v>0.6</v>
      </c>
      <c r="AA64">
        <v>0.54502395168016893</v>
      </c>
      <c r="AB64">
        <v>2.3416155623291313</v>
      </c>
      <c r="AC64">
        <v>-0.32521819725617085</v>
      </c>
      <c r="AD64">
        <v>-0.41362973817742532</v>
      </c>
      <c r="AE64">
        <v>-0.4714433532214482</v>
      </c>
      <c r="AF64">
        <v>-1.1576754038515964</v>
      </c>
      <c r="AG64">
        <v>0.44334732611608363</v>
      </c>
      <c r="AH64">
        <v>0.40089967154236689</v>
      </c>
      <c r="AI64">
        <v>1.363769701677888</v>
      </c>
    </row>
    <row r="65" spans="1:35" x14ac:dyDescent="0.2">
      <c r="A65">
        <v>6</v>
      </c>
      <c r="B65">
        <v>64</v>
      </c>
      <c r="C65" s="25">
        <v>38.200000000000003</v>
      </c>
      <c r="D65" s="25">
        <v>36</v>
      </c>
      <c r="E65" s="25">
        <v>98</v>
      </c>
      <c r="F65">
        <v>0.12429344164867183</v>
      </c>
      <c r="G65">
        <v>-0.22119211804349634</v>
      </c>
      <c r="H65">
        <v>0.34548555969216815</v>
      </c>
      <c r="I65" t="s">
        <v>118</v>
      </c>
      <c r="J65" t="s">
        <v>32</v>
      </c>
      <c r="K65" t="s">
        <v>119</v>
      </c>
      <c r="L65" t="s">
        <v>258</v>
      </c>
      <c r="M65" s="26">
        <v>26.9</v>
      </c>
      <c r="N65" s="27">
        <v>5</v>
      </c>
      <c r="O65">
        <v>35.206666666666663</v>
      </c>
      <c r="P65">
        <v>21.8</v>
      </c>
      <c r="Q65">
        <v>3.8</v>
      </c>
      <c r="R65">
        <v>3.8</v>
      </c>
      <c r="S65">
        <v>4</v>
      </c>
      <c r="T65">
        <v>0.2</v>
      </c>
      <c r="U65">
        <v>0.2</v>
      </c>
      <c r="V65">
        <v>0.39784946236559138</v>
      </c>
      <c r="W65">
        <v>18.600000000000001</v>
      </c>
      <c r="X65">
        <v>0.88888888888888884</v>
      </c>
      <c r="Y65">
        <v>3.6</v>
      </c>
      <c r="Z65">
        <v>2.8</v>
      </c>
      <c r="AA65">
        <v>1.0323094375170512</v>
      </c>
      <c r="AB65">
        <v>2.1492650739905832</v>
      </c>
      <c r="AC65">
        <v>-0.75078634350962714</v>
      </c>
      <c r="AD65">
        <v>0.32024712797928501</v>
      </c>
      <c r="AE65">
        <v>-1.8443227632585832</v>
      </c>
      <c r="AF65">
        <v>-0.84177790839824673</v>
      </c>
      <c r="AG65">
        <v>-2.0018328570098336</v>
      </c>
      <c r="AH65">
        <v>0.80511946722024041</v>
      </c>
      <c r="AI65">
        <v>-0.85895029692233638</v>
      </c>
    </row>
    <row r="66" spans="1:35" x14ac:dyDescent="0.2">
      <c r="A66">
        <v>6</v>
      </c>
      <c r="B66">
        <v>65</v>
      </c>
      <c r="C66" s="25">
        <v>74.7</v>
      </c>
      <c r="D66" s="25">
        <v>82</v>
      </c>
      <c r="E66" s="25">
        <v>94</v>
      </c>
      <c r="F66">
        <v>0.11054762414146682</v>
      </c>
      <c r="G66">
        <v>5.390952649561942E-2</v>
      </c>
      <c r="H66">
        <v>5.6638097645847402E-2</v>
      </c>
      <c r="I66" t="s">
        <v>97</v>
      </c>
      <c r="J66" t="s">
        <v>32</v>
      </c>
      <c r="K66" t="s">
        <v>75</v>
      </c>
      <c r="L66" t="s">
        <v>259</v>
      </c>
      <c r="M66" s="26">
        <v>23.6</v>
      </c>
      <c r="N66" s="27">
        <v>5</v>
      </c>
      <c r="O66">
        <v>31.963333333333338</v>
      </c>
      <c r="P66">
        <v>17.600000000000001</v>
      </c>
      <c r="Q66">
        <v>0.4</v>
      </c>
      <c r="R66">
        <v>13.2</v>
      </c>
      <c r="S66">
        <v>3.2</v>
      </c>
      <c r="T66">
        <v>0.8</v>
      </c>
      <c r="U66">
        <v>0.4</v>
      </c>
      <c r="V66">
        <v>0.4925373134328358</v>
      </c>
      <c r="W66">
        <v>13.4</v>
      </c>
      <c r="X66">
        <v>0.8</v>
      </c>
      <c r="Y66">
        <v>5</v>
      </c>
      <c r="Z66">
        <v>2.6</v>
      </c>
      <c r="AA66">
        <v>0.35010975734541611</v>
      </c>
      <c r="AB66">
        <v>-1.1206932277647266</v>
      </c>
      <c r="AC66">
        <v>2.5828308021424466</v>
      </c>
      <c r="AD66">
        <v>-4.6691305099070046E-2</v>
      </c>
      <c r="AE66">
        <v>-0.4714433532214482</v>
      </c>
      <c r="AF66">
        <v>-0.52588041294489718</v>
      </c>
      <c r="AG66">
        <v>0.36823721197444131</v>
      </c>
      <c r="AH66">
        <v>5.6011085325468665E-3</v>
      </c>
      <c r="AI66">
        <v>-0.65688484250413437</v>
      </c>
    </row>
    <row r="67" spans="1:35" x14ac:dyDescent="0.2">
      <c r="A67">
        <v>6</v>
      </c>
      <c r="B67">
        <v>66</v>
      </c>
      <c r="C67" s="25">
        <v>0</v>
      </c>
      <c r="D67" s="25">
        <v>722</v>
      </c>
      <c r="E67" s="25">
        <v>24</v>
      </c>
      <c r="F67">
        <v>9.5723590398288899E-2</v>
      </c>
      <c r="G67">
        <v>0.24613657510032511</v>
      </c>
      <c r="H67">
        <v>-0.15041298470203621</v>
      </c>
      <c r="I67" t="s">
        <v>406</v>
      </c>
      <c r="J67" t="s">
        <v>32</v>
      </c>
      <c r="K67" t="s">
        <v>59</v>
      </c>
      <c r="L67" t="s">
        <v>258</v>
      </c>
      <c r="M67" s="26">
        <v>22.5</v>
      </c>
      <c r="N67" s="27">
        <v>5</v>
      </c>
      <c r="O67">
        <v>31.876666666666665</v>
      </c>
      <c r="P67">
        <v>13</v>
      </c>
      <c r="Q67">
        <v>1.8</v>
      </c>
      <c r="R67">
        <v>3</v>
      </c>
      <c r="S67">
        <v>4</v>
      </c>
      <c r="T67">
        <v>1.8</v>
      </c>
      <c r="U67">
        <v>0.2</v>
      </c>
      <c r="V67">
        <v>0.5</v>
      </c>
      <c r="W67">
        <v>10</v>
      </c>
      <c r="X67">
        <v>1</v>
      </c>
      <c r="Y67">
        <v>1.2</v>
      </c>
      <c r="Z67">
        <v>0.8</v>
      </c>
      <c r="AA67">
        <v>-0.39706132093780366</v>
      </c>
      <c r="AB67">
        <v>0.22576019060510702</v>
      </c>
      <c r="AC67">
        <v>-1.0344984410119313</v>
      </c>
      <c r="AD67">
        <v>0.32024712797928501</v>
      </c>
      <c r="AE67">
        <v>1.8166889968404432</v>
      </c>
      <c r="AF67">
        <v>-0.84177790839824673</v>
      </c>
      <c r="AG67">
        <v>0.38345979585521772</v>
      </c>
      <c r="AH67">
        <v>0.58070648771116873</v>
      </c>
      <c r="AI67">
        <v>1.1617042472596857</v>
      </c>
    </row>
    <row r="68" spans="1:35" x14ac:dyDescent="0.2">
      <c r="A68">
        <v>6</v>
      </c>
      <c r="B68">
        <v>67</v>
      </c>
      <c r="C68" s="25">
        <v>141.4</v>
      </c>
      <c r="D68" s="25">
        <v>258</v>
      </c>
      <c r="E68" s="25">
        <v>6</v>
      </c>
      <c r="F68">
        <v>9.2336625193525007E-2</v>
      </c>
      <c r="G68">
        <v>0.2760588772184176</v>
      </c>
      <c r="H68">
        <v>-0.18372225202489259</v>
      </c>
      <c r="I68" t="s">
        <v>385</v>
      </c>
      <c r="J68" t="s">
        <v>32</v>
      </c>
      <c r="K68" t="s">
        <v>59</v>
      </c>
      <c r="L68" t="s">
        <v>259</v>
      </c>
      <c r="M68" s="26">
        <v>22.4</v>
      </c>
      <c r="N68" s="27">
        <v>5</v>
      </c>
      <c r="O68">
        <v>22.766666666666669</v>
      </c>
      <c r="P68">
        <v>11</v>
      </c>
      <c r="Q68">
        <v>0.2</v>
      </c>
      <c r="R68">
        <v>5</v>
      </c>
      <c r="S68">
        <v>3.2</v>
      </c>
      <c r="T68">
        <v>1.6</v>
      </c>
      <c r="U68">
        <v>2.2000000000000002</v>
      </c>
      <c r="V68">
        <v>0.55000000000000004</v>
      </c>
      <c r="W68">
        <v>8</v>
      </c>
      <c r="X68">
        <v>0.7142857142857143</v>
      </c>
      <c r="Y68">
        <v>2.8</v>
      </c>
      <c r="Z68">
        <v>1</v>
      </c>
      <c r="AA68">
        <v>-0.72191831149572516</v>
      </c>
      <c r="AB68">
        <v>-1.3130437161032744</v>
      </c>
      <c r="AC68">
        <v>-0.32521819725617085</v>
      </c>
      <c r="AD68">
        <v>-4.6691305099070046E-2</v>
      </c>
      <c r="AE68">
        <v>1.3590625268280649</v>
      </c>
      <c r="AF68">
        <v>2.3171970461352491</v>
      </c>
      <c r="AG68">
        <v>0.8785347257695999</v>
      </c>
      <c r="AH68">
        <v>-0.62303166665439835</v>
      </c>
      <c r="AI68">
        <v>0.95963879284148357</v>
      </c>
    </row>
    <row r="69" spans="1:35" x14ac:dyDescent="0.2">
      <c r="A69">
        <v>6</v>
      </c>
      <c r="B69">
        <v>68</v>
      </c>
      <c r="C69" s="25">
        <v>0</v>
      </c>
      <c r="D69" s="25">
        <v>244</v>
      </c>
      <c r="E69" s="25">
        <v>1</v>
      </c>
      <c r="F69">
        <v>8.7926618541605661E-2</v>
      </c>
      <c r="G69">
        <v>-0.11871266824435341</v>
      </c>
      <c r="H69">
        <v>0.20663928678595905</v>
      </c>
      <c r="I69" t="s">
        <v>153</v>
      </c>
      <c r="J69" t="s">
        <v>154</v>
      </c>
      <c r="K69" t="s">
        <v>44</v>
      </c>
      <c r="L69" t="s">
        <v>258</v>
      </c>
      <c r="M69" s="26">
        <v>28.4</v>
      </c>
      <c r="N69" s="27">
        <v>5</v>
      </c>
      <c r="O69">
        <v>22.4</v>
      </c>
      <c r="P69">
        <v>8.4</v>
      </c>
      <c r="Q69">
        <v>1.4</v>
      </c>
      <c r="R69">
        <v>2.8</v>
      </c>
      <c r="S69">
        <v>4</v>
      </c>
      <c r="T69">
        <v>1.8</v>
      </c>
      <c r="U69">
        <v>0.6</v>
      </c>
      <c r="V69">
        <v>0.33333333333333331</v>
      </c>
      <c r="W69">
        <v>7.2</v>
      </c>
      <c r="X69">
        <v>1</v>
      </c>
      <c r="Y69">
        <v>2.2000000000000002</v>
      </c>
      <c r="Z69">
        <v>2.2000000000000002</v>
      </c>
      <c r="AA69">
        <v>-1.144232399221023</v>
      </c>
      <c r="AB69">
        <v>-0.15894078607198844</v>
      </c>
      <c r="AC69">
        <v>-1.1054264653875074</v>
      </c>
      <c r="AD69">
        <v>0.32024712797928501</v>
      </c>
      <c r="AE69">
        <v>1.8166889968404432</v>
      </c>
      <c r="AF69">
        <v>-0.20998291749154768</v>
      </c>
      <c r="AG69">
        <v>-1.4311464103226903</v>
      </c>
      <c r="AH69">
        <v>1.097132773143578</v>
      </c>
      <c r="AI69">
        <v>-0.25275393366773002</v>
      </c>
    </row>
    <row r="70" spans="1:35" x14ac:dyDescent="0.2">
      <c r="A70">
        <v>6</v>
      </c>
      <c r="B70">
        <v>69</v>
      </c>
      <c r="C70" s="25">
        <v>131.9</v>
      </c>
      <c r="D70" s="25">
        <v>281</v>
      </c>
      <c r="E70" s="25">
        <v>68</v>
      </c>
      <c r="F70">
        <v>7.6908629136010709E-2</v>
      </c>
      <c r="G70">
        <v>0.39659561776285362</v>
      </c>
      <c r="H70">
        <v>-0.31968698862684292</v>
      </c>
      <c r="I70" t="s">
        <v>211</v>
      </c>
      <c r="J70" t="s">
        <v>32</v>
      </c>
      <c r="K70" t="s">
        <v>119</v>
      </c>
      <c r="L70" t="s">
        <v>259</v>
      </c>
      <c r="M70" s="26">
        <v>26.1</v>
      </c>
      <c r="N70" s="27">
        <v>5</v>
      </c>
      <c r="O70">
        <v>28.866666666666664</v>
      </c>
      <c r="P70">
        <v>11.8</v>
      </c>
      <c r="Q70">
        <v>0</v>
      </c>
      <c r="R70">
        <v>9.1999999999999993</v>
      </c>
      <c r="S70">
        <v>1</v>
      </c>
      <c r="T70">
        <v>1.2</v>
      </c>
      <c r="U70">
        <v>2</v>
      </c>
      <c r="V70">
        <v>0.69444444444444442</v>
      </c>
      <c r="W70">
        <v>7.2</v>
      </c>
      <c r="X70">
        <v>0.81818181818181823</v>
      </c>
      <c r="Y70">
        <v>2.2000000000000002</v>
      </c>
      <c r="Z70">
        <v>1.2</v>
      </c>
      <c r="AA70">
        <v>-0.59197551527255643</v>
      </c>
      <c r="AB70">
        <v>-1.505394204441822</v>
      </c>
      <c r="AC70">
        <v>1.1642703146309259</v>
      </c>
      <c r="AD70">
        <v>-1.0557719960645469</v>
      </c>
      <c r="AE70">
        <v>0.44380958680330812</v>
      </c>
      <c r="AF70">
        <v>2.0012995506818996</v>
      </c>
      <c r="AG70">
        <v>2.2734268174903267</v>
      </c>
      <c r="AH70">
        <v>8.2122667614866626E-2</v>
      </c>
      <c r="AI70">
        <v>0.75757333842328134</v>
      </c>
    </row>
    <row r="71" spans="1:35" x14ac:dyDescent="0.2">
      <c r="A71">
        <v>6</v>
      </c>
      <c r="B71">
        <v>70</v>
      </c>
      <c r="C71" s="25">
        <v>30.7</v>
      </c>
      <c r="D71" s="25">
        <v>26</v>
      </c>
      <c r="E71" s="25">
        <v>95</v>
      </c>
      <c r="F71">
        <v>7.5615008320914542E-2</v>
      </c>
      <c r="G71">
        <v>-0.284448801972214</v>
      </c>
      <c r="H71">
        <v>0.36006381029312856</v>
      </c>
      <c r="I71" t="s">
        <v>155</v>
      </c>
      <c r="J71" t="s">
        <v>1672</v>
      </c>
      <c r="K71" t="s">
        <v>119</v>
      </c>
      <c r="L71" t="s">
        <v>258</v>
      </c>
      <c r="M71" s="26">
        <v>21.9</v>
      </c>
      <c r="N71" s="27">
        <v>5</v>
      </c>
      <c r="O71">
        <v>34.303333333333327</v>
      </c>
      <c r="P71">
        <v>19.8</v>
      </c>
      <c r="Q71">
        <v>0.6</v>
      </c>
      <c r="R71">
        <v>5</v>
      </c>
      <c r="S71">
        <v>7.8</v>
      </c>
      <c r="T71">
        <v>1</v>
      </c>
      <c r="U71">
        <v>1</v>
      </c>
      <c r="V71">
        <v>0.45454545454545453</v>
      </c>
      <c r="W71">
        <v>15.4</v>
      </c>
      <c r="X71">
        <v>0.72222222222222221</v>
      </c>
      <c r="Y71">
        <v>7.2</v>
      </c>
      <c r="Z71">
        <v>4.5999999999999996</v>
      </c>
      <c r="AA71">
        <v>0.70745244695912968</v>
      </c>
      <c r="AB71">
        <v>-0.92834273942617906</v>
      </c>
      <c r="AC71">
        <v>-0.32521819725617085</v>
      </c>
      <c r="AD71">
        <v>2.0632046851014718</v>
      </c>
      <c r="AE71">
        <v>-1.3816883209070051E-2</v>
      </c>
      <c r="AF71">
        <v>0.42181207341515159</v>
      </c>
      <c r="AG71">
        <v>-0.41180488931017245</v>
      </c>
      <c r="AH71">
        <v>-1.3957863273379312</v>
      </c>
      <c r="AI71">
        <v>-2.6775393866861559</v>
      </c>
    </row>
    <row r="72" spans="1:35" x14ac:dyDescent="0.2">
      <c r="A72">
        <v>6</v>
      </c>
      <c r="B72">
        <v>71</v>
      </c>
      <c r="C72" s="25">
        <v>44.6</v>
      </c>
      <c r="D72" s="25">
        <v>47</v>
      </c>
      <c r="E72" s="25">
        <v>99</v>
      </c>
      <c r="F72">
        <v>6.4651536700563117E-2</v>
      </c>
      <c r="G72">
        <v>0.36554426491836622</v>
      </c>
      <c r="H72">
        <v>-0.30089272821780311</v>
      </c>
      <c r="I72" t="s">
        <v>144</v>
      </c>
      <c r="J72" t="s">
        <v>159</v>
      </c>
      <c r="K72" t="s">
        <v>33</v>
      </c>
      <c r="L72" t="s">
        <v>45</v>
      </c>
      <c r="M72" s="26">
        <v>25.5</v>
      </c>
      <c r="N72" s="27">
        <v>5</v>
      </c>
      <c r="O72">
        <v>35.629999999999995</v>
      </c>
      <c r="P72">
        <v>16.8</v>
      </c>
      <c r="Q72">
        <v>0</v>
      </c>
      <c r="R72">
        <v>20.399999999999999</v>
      </c>
      <c r="S72">
        <v>0.6</v>
      </c>
      <c r="T72">
        <v>0.8</v>
      </c>
      <c r="U72">
        <v>1.6</v>
      </c>
      <c r="V72">
        <v>0.63934426229508201</v>
      </c>
      <c r="W72">
        <v>12.2</v>
      </c>
      <c r="X72">
        <v>0.4</v>
      </c>
      <c r="Y72">
        <v>3</v>
      </c>
      <c r="Z72">
        <v>2</v>
      </c>
      <c r="AA72">
        <v>0.22016696112224737</v>
      </c>
      <c r="AB72">
        <v>-1.505394204441822</v>
      </c>
      <c r="AC72">
        <v>5.1362396796631833</v>
      </c>
      <c r="AD72">
        <v>-1.2392412126037242</v>
      </c>
      <c r="AE72">
        <v>-0.4714433532214482</v>
      </c>
      <c r="AF72">
        <v>1.3695045597752005</v>
      </c>
      <c r="AG72">
        <v>2.8880261066108819</v>
      </c>
      <c r="AH72">
        <v>-3.0572716733896947</v>
      </c>
      <c r="AI72">
        <v>-5.0688479249527622E-2</v>
      </c>
    </row>
    <row r="73" spans="1:35" x14ac:dyDescent="0.2">
      <c r="A73">
        <v>6</v>
      </c>
      <c r="B73">
        <v>72</v>
      </c>
      <c r="C73" s="25">
        <v>18.3</v>
      </c>
      <c r="D73" s="25">
        <v>18</v>
      </c>
      <c r="E73" s="25">
        <v>100</v>
      </c>
      <c r="F73">
        <v>5.4170015588627551E-2</v>
      </c>
      <c r="G73">
        <v>-0.17326366881886962</v>
      </c>
      <c r="H73">
        <v>0.22743368440749717</v>
      </c>
      <c r="I73" t="s">
        <v>48</v>
      </c>
      <c r="J73" t="s">
        <v>32</v>
      </c>
      <c r="K73" t="s">
        <v>49</v>
      </c>
      <c r="L73" t="s">
        <v>258</v>
      </c>
      <c r="M73" s="26">
        <v>29.6</v>
      </c>
      <c r="N73" s="27">
        <v>5</v>
      </c>
      <c r="O73">
        <v>28.78</v>
      </c>
      <c r="P73">
        <v>17.2</v>
      </c>
      <c r="Q73">
        <v>2</v>
      </c>
      <c r="R73">
        <v>3.8</v>
      </c>
      <c r="S73">
        <v>4.5999999999999996</v>
      </c>
      <c r="T73">
        <v>1</v>
      </c>
      <c r="U73">
        <v>0</v>
      </c>
      <c r="V73">
        <v>0.41333333333333333</v>
      </c>
      <c r="W73">
        <v>15</v>
      </c>
      <c r="X73">
        <v>0.93333333333333335</v>
      </c>
      <c r="Y73">
        <v>3</v>
      </c>
      <c r="Z73">
        <v>2.6</v>
      </c>
      <c r="AA73">
        <v>0.28513835923383146</v>
      </c>
      <c r="AB73">
        <v>0.41811067894365467</v>
      </c>
      <c r="AC73">
        <v>-0.75078634350962714</v>
      </c>
      <c r="AD73">
        <v>0.59545095278805127</v>
      </c>
      <c r="AE73">
        <v>-1.3816883209070051E-2</v>
      </c>
      <c r="AF73">
        <v>-1.1576754038515964</v>
      </c>
      <c r="AG73">
        <v>-1.2816782859860849</v>
      </c>
      <c r="AH73">
        <v>1.0027687487251491</v>
      </c>
      <c r="AI73">
        <v>-0.65688484250413437</v>
      </c>
    </row>
    <row r="74" spans="1:35" x14ac:dyDescent="0.2">
      <c r="A74">
        <v>7</v>
      </c>
      <c r="B74">
        <v>73</v>
      </c>
      <c r="C74" s="25">
        <v>82.2</v>
      </c>
      <c r="D74" s="25">
        <v>68</v>
      </c>
      <c r="E74" s="25">
        <v>79</v>
      </c>
      <c r="F74">
        <v>4.6468372648648025E-2</v>
      </c>
      <c r="G74">
        <v>0.22692373773640556</v>
      </c>
      <c r="H74">
        <v>-0.18045536508775753</v>
      </c>
      <c r="I74" t="s">
        <v>230</v>
      </c>
      <c r="J74" t="s">
        <v>32</v>
      </c>
      <c r="K74" t="s">
        <v>96</v>
      </c>
      <c r="L74" t="s">
        <v>259</v>
      </c>
      <c r="M74" s="26">
        <v>21.7</v>
      </c>
      <c r="N74" s="27">
        <v>5</v>
      </c>
      <c r="O74">
        <v>32.86</v>
      </c>
      <c r="P74">
        <v>15.6</v>
      </c>
      <c r="Q74">
        <v>1.6</v>
      </c>
      <c r="R74">
        <v>5.8</v>
      </c>
      <c r="S74">
        <v>1.2</v>
      </c>
      <c r="T74">
        <v>1.4</v>
      </c>
      <c r="U74">
        <v>0.6</v>
      </c>
      <c r="V74">
        <v>0.49230769230769234</v>
      </c>
      <c r="W74">
        <v>13</v>
      </c>
      <c r="X74">
        <v>1</v>
      </c>
      <c r="Y74">
        <v>1.2</v>
      </c>
      <c r="Z74">
        <v>0.6</v>
      </c>
      <c r="AA74">
        <v>2.5252766787494291E-2</v>
      </c>
      <c r="AB74">
        <v>3.3409702266559399E-2</v>
      </c>
      <c r="AC74">
        <v>-4.1506099753866751E-2</v>
      </c>
      <c r="AD74">
        <v>-0.96403738779495807</v>
      </c>
      <c r="AE74">
        <v>0.90143605681568628</v>
      </c>
      <c r="AF74">
        <v>-0.20998291749154768</v>
      </c>
      <c r="AG74">
        <v>0.35326532940922573</v>
      </c>
      <c r="AH74">
        <v>0.58070648771116873</v>
      </c>
      <c r="AI74">
        <v>1.363769701677888</v>
      </c>
    </row>
    <row r="75" spans="1:35" x14ac:dyDescent="0.2">
      <c r="A75">
        <v>7</v>
      </c>
      <c r="B75">
        <v>74</v>
      </c>
      <c r="C75" s="25">
        <v>3.8</v>
      </c>
      <c r="D75" s="25">
        <v>5</v>
      </c>
      <c r="E75" s="25">
        <v>100</v>
      </c>
      <c r="F75">
        <v>4.4767769445919266E-2</v>
      </c>
      <c r="G75">
        <v>8.1085407017684075E-2</v>
      </c>
      <c r="H75">
        <v>-3.6317637571764809E-2</v>
      </c>
      <c r="I75" t="s">
        <v>70</v>
      </c>
      <c r="J75" t="s">
        <v>32</v>
      </c>
      <c r="K75" t="s">
        <v>71</v>
      </c>
      <c r="L75" t="s">
        <v>259</v>
      </c>
      <c r="M75" s="26">
        <v>25</v>
      </c>
      <c r="N75" s="27">
        <v>5</v>
      </c>
      <c r="O75">
        <v>33.369999999999997</v>
      </c>
      <c r="P75">
        <v>33</v>
      </c>
      <c r="Q75">
        <v>1.4</v>
      </c>
      <c r="R75">
        <v>12.8</v>
      </c>
      <c r="S75">
        <v>6.4</v>
      </c>
      <c r="T75">
        <v>1.6</v>
      </c>
      <c r="U75">
        <v>1.4</v>
      </c>
      <c r="V75">
        <v>0.51666666666666672</v>
      </c>
      <c r="W75">
        <v>24</v>
      </c>
      <c r="X75">
        <v>0.53125</v>
      </c>
      <c r="Y75">
        <v>12.8</v>
      </c>
      <c r="Z75">
        <v>3</v>
      </c>
      <c r="AA75">
        <v>2.8515085846414121</v>
      </c>
      <c r="AB75">
        <v>-0.15894078607198844</v>
      </c>
      <c r="AC75">
        <v>2.4409747533912953</v>
      </c>
      <c r="AD75">
        <v>1.4210624272143506</v>
      </c>
      <c r="AE75">
        <v>1.3590625268280649</v>
      </c>
      <c r="AF75">
        <v>1.0536070643218507</v>
      </c>
      <c r="AG75">
        <v>1.4774100283782603</v>
      </c>
      <c r="AH75">
        <v>-8.6539001842035503</v>
      </c>
      <c r="AI75">
        <v>-1.0610157513405387</v>
      </c>
    </row>
    <row r="76" spans="1:35" x14ac:dyDescent="0.2">
      <c r="A76">
        <v>7</v>
      </c>
      <c r="B76">
        <v>75</v>
      </c>
      <c r="C76" s="25">
        <v>52.1</v>
      </c>
      <c r="D76" s="25">
        <v>51</v>
      </c>
      <c r="E76" s="25">
        <v>97</v>
      </c>
      <c r="F76">
        <v>4.0888499827050832E-2</v>
      </c>
      <c r="G76">
        <v>-0.16856614266475509</v>
      </c>
      <c r="H76">
        <v>0.20945464249180593</v>
      </c>
      <c r="I76" t="s">
        <v>65</v>
      </c>
      <c r="J76" t="s">
        <v>32</v>
      </c>
      <c r="K76" t="s">
        <v>66</v>
      </c>
      <c r="L76" t="s">
        <v>259</v>
      </c>
      <c r="M76" s="26">
        <v>31.2</v>
      </c>
      <c r="N76" s="27">
        <v>5</v>
      </c>
      <c r="O76">
        <v>29.366666666666664</v>
      </c>
      <c r="P76">
        <v>15</v>
      </c>
      <c r="Q76">
        <v>2.4</v>
      </c>
      <c r="R76">
        <v>8.1999999999999993</v>
      </c>
      <c r="S76">
        <v>1</v>
      </c>
      <c r="T76">
        <v>0.8</v>
      </c>
      <c r="U76">
        <v>0.2</v>
      </c>
      <c r="V76">
        <v>0.4</v>
      </c>
      <c r="W76">
        <v>11</v>
      </c>
      <c r="X76">
        <v>0.90476190476190477</v>
      </c>
      <c r="Y76">
        <v>4.2</v>
      </c>
      <c r="Z76">
        <v>2.6</v>
      </c>
      <c r="AA76">
        <v>-7.2204330379882109E-2</v>
      </c>
      <c r="AB76">
        <v>0.80281165562074996</v>
      </c>
      <c r="AC76">
        <v>0.8096301927530456</v>
      </c>
      <c r="AD76">
        <v>-1.0557719960645469</v>
      </c>
      <c r="AE76">
        <v>-0.4714433532214482</v>
      </c>
      <c r="AF76">
        <v>-0.84177790839824673</v>
      </c>
      <c r="AG76">
        <v>-1.1464299402680174</v>
      </c>
      <c r="AH76">
        <v>1.1149752384796843</v>
      </c>
      <c r="AI76">
        <v>-0.65688484250413437</v>
      </c>
    </row>
    <row r="77" spans="1:35" x14ac:dyDescent="0.2">
      <c r="A77">
        <v>7</v>
      </c>
      <c r="B77">
        <v>76</v>
      </c>
      <c r="C77" s="25">
        <v>81.400000000000006</v>
      </c>
      <c r="D77" s="25">
        <v>91</v>
      </c>
      <c r="E77" s="25">
        <v>92</v>
      </c>
      <c r="F77">
        <v>3.8260636908293004E-2</v>
      </c>
      <c r="G77">
        <v>0.262471558813339</v>
      </c>
      <c r="H77">
        <v>-0.22421092190504599</v>
      </c>
      <c r="I77" t="s">
        <v>196</v>
      </c>
      <c r="J77" t="s">
        <v>32</v>
      </c>
      <c r="K77" t="s">
        <v>35</v>
      </c>
      <c r="L77" t="s">
        <v>259</v>
      </c>
      <c r="M77" s="26">
        <v>25.8</v>
      </c>
      <c r="N77" s="27">
        <v>5</v>
      </c>
      <c r="O77">
        <v>30.389999999999997</v>
      </c>
      <c r="P77">
        <v>18.8</v>
      </c>
      <c r="Q77">
        <v>0</v>
      </c>
      <c r="R77">
        <v>8.4</v>
      </c>
      <c r="S77">
        <v>1.8</v>
      </c>
      <c r="T77">
        <v>1</v>
      </c>
      <c r="U77">
        <v>1.4</v>
      </c>
      <c r="V77">
        <v>0.57352941176470584</v>
      </c>
      <c r="W77">
        <v>13.6</v>
      </c>
      <c r="X77">
        <v>0.8</v>
      </c>
      <c r="Y77">
        <v>4</v>
      </c>
      <c r="Z77">
        <v>1.8</v>
      </c>
      <c r="AA77">
        <v>0.54502395168016893</v>
      </c>
      <c r="AB77">
        <v>-1.505394204441822</v>
      </c>
      <c r="AC77">
        <v>0.88055821712862203</v>
      </c>
      <c r="AD77">
        <v>-0.68883356298619158</v>
      </c>
      <c r="AE77">
        <v>-1.3816883209070051E-2</v>
      </c>
      <c r="AF77">
        <v>1.0536070643218507</v>
      </c>
      <c r="AG77">
        <v>1.9430425957933255</v>
      </c>
      <c r="AH77">
        <v>-3.3201241355069813E-3</v>
      </c>
      <c r="AI77">
        <v>0.15137697516867457</v>
      </c>
    </row>
    <row r="78" spans="1:35" x14ac:dyDescent="0.2">
      <c r="A78">
        <v>7</v>
      </c>
      <c r="B78">
        <v>77</v>
      </c>
      <c r="C78" s="25">
        <v>98.2</v>
      </c>
      <c r="D78" s="25">
        <v>115</v>
      </c>
      <c r="E78" s="25">
        <v>92</v>
      </c>
      <c r="F78">
        <v>3.5280648402215863E-2</v>
      </c>
      <c r="G78">
        <v>-7.8888048511445749E-2</v>
      </c>
      <c r="H78">
        <v>0.1141686969136616</v>
      </c>
      <c r="I78" t="s">
        <v>99</v>
      </c>
      <c r="J78" t="s">
        <v>32</v>
      </c>
      <c r="K78" t="s">
        <v>44</v>
      </c>
      <c r="L78" t="s">
        <v>259</v>
      </c>
      <c r="M78" s="26">
        <v>24.8</v>
      </c>
      <c r="N78" s="27">
        <v>5</v>
      </c>
      <c r="O78">
        <v>34.93</v>
      </c>
      <c r="P78">
        <v>24.8</v>
      </c>
      <c r="Q78">
        <v>2.6</v>
      </c>
      <c r="R78">
        <v>6.6</v>
      </c>
      <c r="S78">
        <v>3.2</v>
      </c>
      <c r="T78">
        <v>0.8</v>
      </c>
      <c r="U78">
        <v>1.2</v>
      </c>
      <c r="V78">
        <v>0.4563106796116505</v>
      </c>
      <c r="W78">
        <v>20.6</v>
      </c>
      <c r="X78">
        <v>0.6071428571428571</v>
      </c>
      <c r="Y78">
        <v>5.6</v>
      </c>
      <c r="Z78">
        <v>2.4</v>
      </c>
      <c r="AA78">
        <v>1.5195949233539334</v>
      </c>
      <c r="AB78">
        <v>0.99516214395929781</v>
      </c>
      <c r="AC78">
        <v>0.24220599774843737</v>
      </c>
      <c r="AD78">
        <v>-4.6691305099070046E-2</v>
      </c>
      <c r="AE78">
        <v>-0.4714433532214482</v>
      </c>
      <c r="AF78">
        <v>0.73770956886850114</v>
      </c>
      <c r="AG78">
        <v>-0.50213758733259106</v>
      </c>
      <c r="AH78">
        <v>-2.7295734367941402</v>
      </c>
      <c r="AI78">
        <v>-0.45481938808593197</v>
      </c>
    </row>
    <row r="79" spans="1:35" x14ac:dyDescent="0.2">
      <c r="A79">
        <v>7</v>
      </c>
      <c r="B79">
        <v>78</v>
      </c>
      <c r="C79" s="25">
        <v>73.5</v>
      </c>
      <c r="D79" s="25">
        <v>72</v>
      </c>
      <c r="E79" s="25">
        <v>90</v>
      </c>
      <c r="F79">
        <v>2.4699536354606859E-2</v>
      </c>
      <c r="G79">
        <v>-0.15109015738103654</v>
      </c>
      <c r="H79">
        <v>0.1757896937356434</v>
      </c>
      <c r="I79" t="s">
        <v>100</v>
      </c>
      <c r="J79" t="s">
        <v>32</v>
      </c>
      <c r="K79" t="s">
        <v>96</v>
      </c>
      <c r="L79" t="s">
        <v>258</v>
      </c>
      <c r="M79" s="26">
        <v>25.7</v>
      </c>
      <c r="N79" s="27">
        <v>5</v>
      </c>
      <c r="O79">
        <v>33.573333333333338</v>
      </c>
      <c r="P79">
        <v>19.2</v>
      </c>
      <c r="Q79">
        <v>2.4</v>
      </c>
      <c r="R79">
        <v>4</v>
      </c>
      <c r="S79">
        <v>3.6</v>
      </c>
      <c r="T79">
        <v>0.8</v>
      </c>
      <c r="U79">
        <v>0.2</v>
      </c>
      <c r="V79">
        <v>0.44927536231884058</v>
      </c>
      <c r="W79">
        <v>13.8</v>
      </c>
      <c r="X79">
        <v>0.84615384615384615</v>
      </c>
      <c r="Y79">
        <v>5.2</v>
      </c>
      <c r="Z79">
        <v>3</v>
      </c>
      <c r="AA79">
        <v>0.60999534979175296</v>
      </c>
      <c r="AB79">
        <v>0.80281165562074996</v>
      </c>
      <c r="AC79">
        <v>-0.67985831913405104</v>
      </c>
      <c r="AD79">
        <v>0.13677791144010748</v>
      </c>
      <c r="AE79">
        <v>-0.4714433532214482</v>
      </c>
      <c r="AF79">
        <v>-0.84177790839824673</v>
      </c>
      <c r="AG79">
        <v>-0.47169241957103808</v>
      </c>
      <c r="AH79">
        <v>0.61639141838338363</v>
      </c>
      <c r="AI79">
        <v>-1.0610157513405387</v>
      </c>
    </row>
    <row r="80" spans="1:35" x14ac:dyDescent="0.2">
      <c r="A80">
        <v>7</v>
      </c>
      <c r="B80">
        <v>79</v>
      </c>
      <c r="C80" s="25">
        <v>45.2</v>
      </c>
      <c r="D80" s="25">
        <v>48</v>
      </c>
      <c r="E80" s="25">
        <v>99</v>
      </c>
      <c r="F80">
        <v>1.7822171613624819E-2</v>
      </c>
      <c r="G80">
        <v>0.20234571305434682</v>
      </c>
      <c r="H80">
        <v>-0.184523541440722</v>
      </c>
      <c r="I80" t="s">
        <v>112</v>
      </c>
      <c r="J80" t="s">
        <v>32</v>
      </c>
      <c r="K80" t="s">
        <v>113</v>
      </c>
      <c r="L80" t="s">
        <v>259</v>
      </c>
      <c r="M80" s="26">
        <v>34.4</v>
      </c>
      <c r="N80" s="27">
        <v>5</v>
      </c>
      <c r="O80">
        <v>34.196666666666673</v>
      </c>
      <c r="P80">
        <v>20.8</v>
      </c>
      <c r="Q80">
        <v>0.8</v>
      </c>
      <c r="R80">
        <v>6.6</v>
      </c>
      <c r="S80">
        <v>2.2000000000000002</v>
      </c>
      <c r="T80">
        <v>0.8</v>
      </c>
      <c r="U80">
        <v>1.2</v>
      </c>
      <c r="V80">
        <v>0.53012048192771088</v>
      </c>
      <c r="W80">
        <v>16.600000000000001</v>
      </c>
      <c r="X80">
        <v>0.8</v>
      </c>
      <c r="Y80">
        <v>3</v>
      </c>
      <c r="Z80">
        <v>1.6</v>
      </c>
      <c r="AA80">
        <v>0.86988094223809043</v>
      </c>
      <c r="AB80">
        <v>-0.73599225108763133</v>
      </c>
      <c r="AC80">
        <v>0.24220599774843737</v>
      </c>
      <c r="AD80">
        <v>-0.505364346447014</v>
      </c>
      <c r="AE80">
        <v>-0.4714433532214482</v>
      </c>
      <c r="AF80">
        <v>0.73770956886850114</v>
      </c>
      <c r="AG80">
        <v>1.342913786606871</v>
      </c>
      <c r="AH80">
        <v>-1.2241356803561674E-2</v>
      </c>
      <c r="AI80">
        <v>0.35344242958687677</v>
      </c>
    </row>
    <row r="81" spans="1:35" x14ac:dyDescent="0.2">
      <c r="A81">
        <v>7</v>
      </c>
      <c r="B81">
        <v>80</v>
      </c>
      <c r="C81" s="25">
        <v>140.9</v>
      </c>
      <c r="D81" s="25">
        <v>160</v>
      </c>
      <c r="E81" s="25">
        <v>9</v>
      </c>
      <c r="F81">
        <v>2.9474674842112697E-3</v>
      </c>
      <c r="G81">
        <v>-8.2630851151411916E-2</v>
      </c>
      <c r="H81">
        <v>8.557831863562318E-2</v>
      </c>
      <c r="I81" t="s">
        <v>131</v>
      </c>
      <c r="J81" t="s">
        <v>1670</v>
      </c>
      <c r="K81" t="s">
        <v>106</v>
      </c>
      <c r="L81" t="s">
        <v>258</v>
      </c>
      <c r="M81" s="26">
        <v>25.8</v>
      </c>
      <c r="N81" s="27">
        <v>4</v>
      </c>
      <c r="O81">
        <v>25.408333333333335</v>
      </c>
      <c r="P81">
        <v>8</v>
      </c>
      <c r="Q81">
        <v>1.25</v>
      </c>
      <c r="R81">
        <v>3</v>
      </c>
      <c r="S81">
        <v>3.75</v>
      </c>
      <c r="T81">
        <v>2.5</v>
      </c>
      <c r="U81">
        <v>0</v>
      </c>
      <c r="V81">
        <v>0.37931034482758619</v>
      </c>
      <c r="W81">
        <v>7.25</v>
      </c>
      <c r="X81">
        <v>0.83333333333333337</v>
      </c>
      <c r="Y81">
        <v>1.5</v>
      </c>
      <c r="Z81">
        <v>1.75</v>
      </c>
      <c r="AA81">
        <v>-1.2092037973326075</v>
      </c>
      <c r="AB81">
        <v>-0.30320365232589913</v>
      </c>
      <c r="AC81">
        <v>-1.0344984410119313</v>
      </c>
      <c r="AD81">
        <v>0.20557886764229905</v>
      </c>
      <c r="AE81">
        <v>3.4183816418837671</v>
      </c>
      <c r="AF81">
        <v>-1.1576754038515964</v>
      </c>
      <c r="AG81">
        <v>-0.9662032715254113</v>
      </c>
      <c r="AH81">
        <v>0.10125305738544725</v>
      </c>
      <c r="AI81">
        <v>0.20189333877322516</v>
      </c>
    </row>
    <row r="82" spans="1:35" x14ac:dyDescent="0.2">
      <c r="A82">
        <v>7</v>
      </c>
      <c r="B82">
        <v>81</v>
      </c>
      <c r="C82" s="25">
        <v>44.6</v>
      </c>
      <c r="D82" s="25">
        <v>46</v>
      </c>
      <c r="E82" s="25">
        <v>99</v>
      </c>
      <c r="F82">
        <v>-1.9629758728975395E-2</v>
      </c>
      <c r="G82">
        <v>0.26986903352964792</v>
      </c>
      <c r="H82">
        <v>-0.28949879225862329</v>
      </c>
      <c r="I82" t="s">
        <v>149</v>
      </c>
      <c r="J82" t="s">
        <v>32</v>
      </c>
      <c r="K82" t="s">
        <v>113</v>
      </c>
      <c r="L82" t="s">
        <v>258</v>
      </c>
      <c r="M82" s="26">
        <v>30.3</v>
      </c>
      <c r="N82" s="27">
        <v>5</v>
      </c>
      <c r="O82">
        <v>34.663333333333334</v>
      </c>
      <c r="P82">
        <v>25</v>
      </c>
      <c r="Q82">
        <v>0</v>
      </c>
      <c r="R82">
        <v>6.2</v>
      </c>
      <c r="S82">
        <v>4.2</v>
      </c>
      <c r="T82">
        <v>0.6</v>
      </c>
      <c r="U82">
        <v>0.8</v>
      </c>
      <c r="V82">
        <v>0.56470588235294117</v>
      </c>
      <c r="W82">
        <v>17</v>
      </c>
      <c r="X82">
        <v>0.80555555555555558</v>
      </c>
      <c r="Y82">
        <v>7.2</v>
      </c>
      <c r="Z82">
        <v>1.6</v>
      </c>
      <c r="AA82">
        <v>1.5520806224097254</v>
      </c>
      <c r="AB82">
        <v>-1.505394204441822</v>
      </c>
      <c r="AC82">
        <v>0.10034994899728547</v>
      </c>
      <c r="AD82">
        <v>0.41198173624887391</v>
      </c>
      <c r="AE82">
        <v>-0.92906982323382659</v>
      </c>
      <c r="AF82">
        <v>0.10591457796180204</v>
      </c>
      <c r="AG82">
        <v>2.2127871832827823</v>
      </c>
      <c r="AH82">
        <v>0.12672883095513404</v>
      </c>
      <c r="AI82">
        <v>0.35344242958687677</v>
      </c>
    </row>
    <row r="83" spans="1:35" x14ac:dyDescent="0.2">
      <c r="A83">
        <v>7</v>
      </c>
      <c r="B83">
        <v>82</v>
      </c>
      <c r="C83" s="25">
        <v>116.1</v>
      </c>
      <c r="D83" s="25">
        <v>118</v>
      </c>
      <c r="E83" s="25">
        <v>85</v>
      </c>
      <c r="F83">
        <v>-3.3455523692052562E-2</v>
      </c>
      <c r="G83">
        <v>-5.8380263276379657E-2</v>
      </c>
      <c r="H83">
        <v>2.4924739584327095E-2</v>
      </c>
      <c r="I83" t="s">
        <v>132</v>
      </c>
      <c r="J83" t="s">
        <v>32</v>
      </c>
      <c r="K83" t="s">
        <v>49</v>
      </c>
      <c r="L83" t="s">
        <v>259</v>
      </c>
      <c r="M83" s="26">
        <v>23.1</v>
      </c>
      <c r="N83" s="27">
        <v>5</v>
      </c>
      <c r="O83">
        <v>34.406666666666666</v>
      </c>
      <c r="P83">
        <v>18.2</v>
      </c>
      <c r="Q83">
        <v>2.2000000000000002</v>
      </c>
      <c r="R83">
        <v>7.8</v>
      </c>
      <c r="S83">
        <v>2</v>
      </c>
      <c r="T83">
        <v>1.4</v>
      </c>
      <c r="U83">
        <v>0.2</v>
      </c>
      <c r="V83">
        <v>0.43421052631578949</v>
      </c>
      <c r="W83">
        <v>15.2</v>
      </c>
      <c r="X83">
        <v>0.66666666666666663</v>
      </c>
      <c r="Y83">
        <v>4.2</v>
      </c>
      <c r="Z83">
        <v>1.4</v>
      </c>
      <c r="AA83">
        <v>0.44756685451279221</v>
      </c>
      <c r="AB83">
        <v>0.61046116728220245</v>
      </c>
      <c r="AC83">
        <v>0.66777414400189372</v>
      </c>
      <c r="AD83">
        <v>-0.5970989547166029</v>
      </c>
      <c r="AE83">
        <v>0.90143605681568628</v>
      </c>
      <c r="AF83">
        <v>-0.84177790839824673</v>
      </c>
      <c r="AG83">
        <v>-0.84674158764812812</v>
      </c>
      <c r="AH83">
        <v>-1.4225500253420928</v>
      </c>
      <c r="AI83">
        <v>0.55550788400507911</v>
      </c>
    </row>
    <row r="84" spans="1:35" x14ac:dyDescent="0.2">
      <c r="A84">
        <v>7</v>
      </c>
      <c r="B84">
        <v>83</v>
      </c>
      <c r="C84" s="25">
        <v>0</v>
      </c>
      <c r="D84" s="25">
        <v>671</v>
      </c>
      <c r="E84" s="25">
        <v>0</v>
      </c>
      <c r="F84">
        <v>-6.5929764012742378E-2</v>
      </c>
      <c r="G84">
        <v>-0.26425332622215231</v>
      </c>
      <c r="H84">
        <v>0.19832356220940994</v>
      </c>
      <c r="I84" t="s">
        <v>1444</v>
      </c>
      <c r="J84" t="s">
        <v>227</v>
      </c>
      <c r="K84" t="s">
        <v>49</v>
      </c>
      <c r="L84" t="s">
        <v>258</v>
      </c>
      <c r="M84" s="26">
        <v>21.9</v>
      </c>
      <c r="N84" s="27">
        <v>1</v>
      </c>
      <c r="O84">
        <v>19.716666666666665</v>
      </c>
      <c r="P84">
        <v>7</v>
      </c>
      <c r="Q84">
        <v>1</v>
      </c>
      <c r="R84">
        <v>2</v>
      </c>
      <c r="S84">
        <v>3</v>
      </c>
      <c r="T84">
        <v>1</v>
      </c>
      <c r="U84">
        <v>2</v>
      </c>
      <c r="V84">
        <v>0.2857142857142857</v>
      </c>
      <c r="W84">
        <v>7</v>
      </c>
      <c r="X84">
        <v>1</v>
      </c>
      <c r="Y84">
        <v>2</v>
      </c>
      <c r="Z84">
        <v>2</v>
      </c>
      <c r="AA84">
        <v>-1.3716322926115683</v>
      </c>
      <c r="AB84">
        <v>-0.54364176274908371</v>
      </c>
      <c r="AC84">
        <v>-1.3891385628898116</v>
      </c>
      <c r="AD84">
        <v>-0.13842591336865892</v>
      </c>
      <c r="AE84">
        <v>-1.3816883209070051E-2</v>
      </c>
      <c r="AF84">
        <v>2.0012995506818996</v>
      </c>
      <c r="AG84">
        <v>-1.8660831086606469</v>
      </c>
      <c r="AH84">
        <v>0.99384751605709609</v>
      </c>
      <c r="AI84">
        <v>-5.0688479249527622E-2</v>
      </c>
    </row>
    <row r="85" spans="1:35" x14ac:dyDescent="0.2">
      <c r="A85">
        <v>7</v>
      </c>
      <c r="B85">
        <v>84</v>
      </c>
      <c r="C85" s="25">
        <v>0</v>
      </c>
      <c r="D85" s="25">
        <v>215</v>
      </c>
      <c r="E85" s="25">
        <v>15</v>
      </c>
      <c r="F85">
        <v>-6.6853251411305895E-2</v>
      </c>
      <c r="G85">
        <v>-0.16748111662428611</v>
      </c>
      <c r="H85">
        <v>0.10062786521298021</v>
      </c>
      <c r="I85" t="s">
        <v>206</v>
      </c>
      <c r="J85" t="s">
        <v>32</v>
      </c>
      <c r="K85" t="s">
        <v>75</v>
      </c>
      <c r="L85" t="s">
        <v>258</v>
      </c>
      <c r="M85" s="26">
        <v>23.2</v>
      </c>
      <c r="N85" s="27">
        <v>5</v>
      </c>
      <c r="O85">
        <v>25.073333333333334</v>
      </c>
      <c r="P85">
        <v>13.2</v>
      </c>
      <c r="Q85">
        <v>2</v>
      </c>
      <c r="R85">
        <v>3.6</v>
      </c>
      <c r="S85">
        <v>4.5999999999999996</v>
      </c>
      <c r="T85">
        <v>1.4</v>
      </c>
      <c r="U85">
        <v>0</v>
      </c>
      <c r="V85">
        <v>0.43076923076923079</v>
      </c>
      <c r="W85">
        <v>13</v>
      </c>
      <c r="X85">
        <v>0</v>
      </c>
      <c r="Y85">
        <v>0</v>
      </c>
      <c r="Z85">
        <v>2.2000000000000002</v>
      </c>
      <c r="AA85">
        <v>-0.36457562188201159</v>
      </c>
      <c r="AB85">
        <v>0.41811067894365467</v>
      </c>
      <c r="AC85">
        <v>-0.82171436788520313</v>
      </c>
      <c r="AD85">
        <v>0.59545095278805127</v>
      </c>
      <c r="AE85">
        <v>0.90143605681568628</v>
      </c>
      <c r="AF85">
        <v>-1.1576754038515964</v>
      </c>
      <c r="AG85">
        <v>-0.78660335607170362</v>
      </c>
      <c r="AH85">
        <v>-3.9005054807722372E-2</v>
      </c>
      <c r="AI85">
        <v>-0.25275393366773002</v>
      </c>
    </row>
    <row r="86" spans="1:35" x14ac:dyDescent="0.2">
      <c r="A86">
        <v>8</v>
      </c>
      <c r="B86">
        <v>85</v>
      </c>
      <c r="C86" s="25">
        <v>145.4</v>
      </c>
      <c r="D86" s="25">
        <v>154</v>
      </c>
      <c r="E86" s="25">
        <v>44</v>
      </c>
      <c r="F86">
        <v>-8.0161747907869535E-2</v>
      </c>
      <c r="G86">
        <v>0.13367154386678137</v>
      </c>
      <c r="H86">
        <v>-0.21383329177465091</v>
      </c>
      <c r="I86" t="s">
        <v>207</v>
      </c>
      <c r="J86" t="s">
        <v>32</v>
      </c>
      <c r="K86" t="s">
        <v>94</v>
      </c>
      <c r="L86" t="s">
        <v>259</v>
      </c>
      <c r="M86" s="26">
        <v>25.6</v>
      </c>
      <c r="N86" s="27">
        <v>5</v>
      </c>
      <c r="O86">
        <v>19.676666666666666</v>
      </c>
      <c r="P86">
        <v>9</v>
      </c>
      <c r="Q86">
        <v>0</v>
      </c>
      <c r="R86">
        <v>6.4</v>
      </c>
      <c r="S86">
        <v>1</v>
      </c>
      <c r="T86">
        <v>1.4</v>
      </c>
      <c r="U86">
        <v>1.8</v>
      </c>
      <c r="V86">
        <v>0.62962962962962965</v>
      </c>
      <c r="W86">
        <v>5.4</v>
      </c>
      <c r="X86">
        <v>0.84615384615384615</v>
      </c>
      <c r="Y86">
        <v>2.6</v>
      </c>
      <c r="Z86">
        <v>1.4</v>
      </c>
      <c r="AA86">
        <v>-1.0467753020536468</v>
      </c>
      <c r="AB86">
        <v>-1.505394204441822</v>
      </c>
      <c r="AC86">
        <v>0.17127797337286157</v>
      </c>
      <c r="AD86">
        <v>-1.0557719960645469</v>
      </c>
      <c r="AE86">
        <v>0.90143605681568628</v>
      </c>
      <c r="AF86">
        <v>1.6854020552285502</v>
      </c>
      <c r="AG86">
        <v>1.2086682461510398</v>
      </c>
      <c r="AH86">
        <v>0.28869318178783065</v>
      </c>
      <c r="AI86">
        <v>0.55550788400507911</v>
      </c>
    </row>
    <row r="87" spans="1:35" x14ac:dyDescent="0.2">
      <c r="A87">
        <v>8</v>
      </c>
      <c r="B87">
        <v>86</v>
      </c>
      <c r="C87" s="25">
        <v>137.4</v>
      </c>
      <c r="D87" s="25">
        <v>152</v>
      </c>
      <c r="E87" s="25">
        <v>45</v>
      </c>
      <c r="F87">
        <v>-8.3210724439138614E-2</v>
      </c>
      <c r="G87">
        <v>-8.4580434930506293E-2</v>
      </c>
      <c r="H87">
        <v>1.3697104913676789E-3</v>
      </c>
      <c r="I87" t="s">
        <v>164</v>
      </c>
      <c r="J87" t="s">
        <v>32</v>
      </c>
      <c r="K87" t="s">
        <v>69</v>
      </c>
      <c r="L87" t="s">
        <v>259</v>
      </c>
      <c r="M87" s="26">
        <v>25.6</v>
      </c>
      <c r="N87" s="27">
        <v>5</v>
      </c>
      <c r="O87">
        <v>26.083333333333332</v>
      </c>
      <c r="P87">
        <v>9.8000000000000007</v>
      </c>
      <c r="Q87">
        <v>1.8</v>
      </c>
      <c r="R87">
        <v>8.4</v>
      </c>
      <c r="S87">
        <v>1.6</v>
      </c>
      <c r="T87">
        <v>0.8</v>
      </c>
      <c r="U87">
        <v>0.8</v>
      </c>
      <c r="V87">
        <v>0.4</v>
      </c>
      <c r="W87">
        <v>9</v>
      </c>
      <c r="X87">
        <v>1</v>
      </c>
      <c r="Y87">
        <v>0.8</v>
      </c>
      <c r="Z87">
        <v>1.2</v>
      </c>
      <c r="AA87">
        <v>-0.91683250583047793</v>
      </c>
      <c r="AB87">
        <v>0.22576019060510702</v>
      </c>
      <c r="AC87">
        <v>0.88055821712862203</v>
      </c>
      <c r="AD87">
        <v>-0.78056817125578037</v>
      </c>
      <c r="AE87">
        <v>-0.4714433532214482</v>
      </c>
      <c r="AF87">
        <v>0.10591457796180204</v>
      </c>
      <c r="AG87">
        <v>-0.93632218172386772</v>
      </c>
      <c r="AH87">
        <v>0.37413597353820505</v>
      </c>
      <c r="AI87">
        <v>0.75757333842328134</v>
      </c>
    </row>
    <row r="88" spans="1:35" x14ac:dyDescent="0.2">
      <c r="A88">
        <v>8</v>
      </c>
      <c r="B88">
        <v>87</v>
      </c>
      <c r="C88" s="25">
        <v>82.5</v>
      </c>
      <c r="D88" s="25">
        <v>78</v>
      </c>
      <c r="E88" s="25">
        <v>77</v>
      </c>
      <c r="F88">
        <v>-8.8934815847692181E-2</v>
      </c>
      <c r="G88">
        <v>0.15662810644105474</v>
      </c>
      <c r="H88">
        <v>-0.24556292228874693</v>
      </c>
      <c r="I88" t="s">
        <v>192</v>
      </c>
      <c r="J88" t="s">
        <v>32</v>
      </c>
      <c r="K88" t="s">
        <v>66</v>
      </c>
      <c r="L88" t="s">
        <v>259</v>
      </c>
      <c r="M88" s="26">
        <v>26.9</v>
      </c>
      <c r="N88" s="27">
        <v>5</v>
      </c>
      <c r="O88">
        <v>29.256666666666671</v>
      </c>
      <c r="P88">
        <v>13.2</v>
      </c>
      <c r="Q88">
        <v>1.8</v>
      </c>
      <c r="R88">
        <v>8.8000000000000007</v>
      </c>
      <c r="S88">
        <v>1.8</v>
      </c>
      <c r="T88">
        <v>1.2</v>
      </c>
      <c r="U88">
        <v>0.4</v>
      </c>
      <c r="V88">
        <v>0.52</v>
      </c>
      <c r="W88">
        <v>10</v>
      </c>
      <c r="X88">
        <v>0.625</v>
      </c>
      <c r="Y88">
        <v>1.6</v>
      </c>
      <c r="Z88">
        <v>0.6</v>
      </c>
      <c r="AA88">
        <v>-0.36457562188201159</v>
      </c>
      <c r="AB88">
        <v>0.22576019060510702</v>
      </c>
      <c r="AC88">
        <v>1.0224142658797741</v>
      </c>
      <c r="AD88">
        <v>-0.68883356298619158</v>
      </c>
      <c r="AE88">
        <v>0.44380958680330812</v>
      </c>
      <c r="AF88">
        <v>-0.52588041294489718</v>
      </c>
      <c r="AG88">
        <v>0.66842696722545003</v>
      </c>
      <c r="AH88">
        <v>-0.73523815640893431</v>
      </c>
      <c r="AI88">
        <v>1.363769701677888</v>
      </c>
    </row>
    <row r="89" spans="1:35" x14ac:dyDescent="0.2">
      <c r="A89">
        <v>8</v>
      </c>
      <c r="B89">
        <v>88</v>
      </c>
      <c r="C89" s="25">
        <v>124.4</v>
      </c>
      <c r="D89" s="25">
        <v>114</v>
      </c>
      <c r="E89" s="25">
        <v>66</v>
      </c>
      <c r="F89">
        <v>-9.6653537549626925E-2</v>
      </c>
      <c r="G89">
        <v>2.4040504847842332E-2</v>
      </c>
      <c r="H89">
        <v>-0.12069404239746925</v>
      </c>
      <c r="I89" t="s">
        <v>174</v>
      </c>
      <c r="J89" t="s">
        <v>32</v>
      </c>
      <c r="K89" t="s">
        <v>47</v>
      </c>
      <c r="L89" t="s">
        <v>258</v>
      </c>
      <c r="M89" s="26">
        <v>28.2</v>
      </c>
      <c r="N89" s="27">
        <v>5</v>
      </c>
      <c r="O89">
        <v>30.946666666666669</v>
      </c>
      <c r="P89">
        <v>16.600000000000001</v>
      </c>
      <c r="Q89">
        <v>3.6</v>
      </c>
      <c r="R89">
        <v>4</v>
      </c>
      <c r="S89">
        <v>1.6</v>
      </c>
      <c r="T89">
        <v>0.6</v>
      </c>
      <c r="U89">
        <v>0.8</v>
      </c>
      <c r="V89">
        <v>0.46969696969696972</v>
      </c>
      <c r="W89">
        <v>13.2</v>
      </c>
      <c r="X89">
        <v>0.6</v>
      </c>
      <c r="Y89">
        <v>1</v>
      </c>
      <c r="Z89">
        <v>1</v>
      </c>
      <c r="AA89">
        <v>0.18768126206645536</v>
      </c>
      <c r="AB89">
        <v>1.9569145856520362</v>
      </c>
      <c r="AC89">
        <v>-0.67985831913405104</v>
      </c>
      <c r="AD89">
        <v>-0.78056817125578037</v>
      </c>
      <c r="AE89">
        <v>-0.92906982323382659</v>
      </c>
      <c r="AF89">
        <v>0.10591457796180204</v>
      </c>
      <c r="AG89">
        <v>-6.6699486363514138E-2</v>
      </c>
      <c r="AH89">
        <v>-0.53758887490402418</v>
      </c>
      <c r="AI89">
        <v>0.95963879284148357</v>
      </c>
    </row>
    <row r="90" spans="1:35" x14ac:dyDescent="0.2">
      <c r="A90">
        <v>8</v>
      </c>
      <c r="B90">
        <v>89</v>
      </c>
      <c r="C90" s="25">
        <v>0</v>
      </c>
      <c r="D90" s="25">
        <v>241</v>
      </c>
      <c r="E90" s="25">
        <v>4</v>
      </c>
      <c r="F90">
        <v>-9.8360245222115616E-2</v>
      </c>
      <c r="G90">
        <v>-7.6345174049075468E-2</v>
      </c>
      <c r="H90">
        <v>-2.2015071173040149E-2</v>
      </c>
      <c r="I90" t="s">
        <v>422</v>
      </c>
      <c r="J90" t="s">
        <v>32</v>
      </c>
      <c r="K90" t="s">
        <v>119</v>
      </c>
      <c r="L90" t="s">
        <v>258</v>
      </c>
      <c r="M90" s="26">
        <v>28.3</v>
      </c>
      <c r="N90" s="27">
        <v>5</v>
      </c>
      <c r="O90">
        <v>32.123333333333335</v>
      </c>
      <c r="P90">
        <v>5.6</v>
      </c>
      <c r="Q90">
        <v>0.2</v>
      </c>
      <c r="R90">
        <v>3.4</v>
      </c>
      <c r="S90">
        <v>7</v>
      </c>
      <c r="T90">
        <v>1.6</v>
      </c>
      <c r="U90">
        <v>0.6</v>
      </c>
      <c r="V90">
        <v>0.38709677419354838</v>
      </c>
      <c r="W90">
        <v>6.2</v>
      </c>
      <c r="X90">
        <v>1</v>
      </c>
      <c r="Y90">
        <v>0.6</v>
      </c>
      <c r="Z90">
        <v>1.2</v>
      </c>
      <c r="AA90">
        <v>-1.5990321860021133</v>
      </c>
      <c r="AB90">
        <v>-1.3130437161032744</v>
      </c>
      <c r="AC90">
        <v>-0.89264239226077924</v>
      </c>
      <c r="AD90">
        <v>1.6962662520231169</v>
      </c>
      <c r="AE90">
        <v>1.3590625268280649</v>
      </c>
      <c r="AF90">
        <v>-0.20998291749154768</v>
      </c>
      <c r="AG90">
        <v>-0.75615818831015136</v>
      </c>
      <c r="AH90">
        <v>0.27085071645172321</v>
      </c>
      <c r="AI90">
        <v>0.75757333842328134</v>
      </c>
    </row>
    <row r="91" spans="1:35" x14ac:dyDescent="0.2">
      <c r="A91">
        <v>8</v>
      </c>
      <c r="B91">
        <v>90</v>
      </c>
      <c r="C91" s="25">
        <v>62.2</v>
      </c>
      <c r="D91" s="25">
        <v>61</v>
      </c>
      <c r="E91" s="25">
        <v>94</v>
      </c>
      <c r="F91">
        <v>-9.9637899315634854E-2</v>
      </c>
      <c r="G91">
        <v>0.16672608973310585</v>
      </c>
      <c r="H91">
        <v>-0.2663639890487407</v>
      </c>
      <c r="I91" t="s">
        <v>125</v>
      </c>
      <c r="J91" t="s">
        <v>32</v>
      </c>
      <c r="K91" t="s">
        <v>57</v>
      </c>
      <c r="L91" t="s">
        <v>45</v>
      </c>
      <c r="M91" s="26">
        <v>33.5</v>
      </c>
      <c r="N91" s="27">
        <v>5</v>
      </c>
      <c r="O91">
        <v>29.74</v>
      </c>
      <c r="P91">
        <v>12.8</v>
      </c>
      <c r="Q91">
        <v>0.8</v>
      </c>
      <c r="R91">
        <v>7.6</v>
      </c>
      <c r="S91">
        <v>4</v>
      </c>
      <c r="T91">
        <v>0.6</v>
      </c>
      <c r="U91">
        <v>0.8</v>
      </c>
      <c r="V91">
        <v>0.56000000000000005</v>
      </c>
      <c r="W91">
        <v>10</v>
      </c>
      <c r="X91">
        <v>1</v>
      </c>
      <c r="Y91">
        <v>0.8</v>
      </c>
      <c r="Z91">
        <v>1</v>
      </c>
      <c r="AA91">
        <v>-0.42954701999359568</v>
      </c>
      <c r="AB91">
        <v>-0.73599225108763133</v>
      </c>
      <c r="AC91">
        <v>0.59684611962631762</v>
      </c>
      <c r="AD91">
        <v>0.32024712797928501</v>
      </c>
      <c r="AE91">
        <v>-0.92906982323382659</v>
      </c>
      <c r="AF91">
        <v>0.10591457796180204</v>
      </c>
      <c r="AG91">
        <v>1.238361309965913</v>
      </c>
      <c r="AH91">
        <v>0.37413597353820505</v>
      </c>
      <c r="AI91">
        <v>0.95963879284148357</v>
      </c>
    </row>
    <row r="92" spans="1:35" x14ac:dyDescent="0.2">
      <c r="A92">
        <v>8</v>
      </c>
      <c r="B92">
        <v>91</v>
      </c>
      <c r="C92" s="25">
        <v>48.2</v>
      </c>
      <c r="D92" s="25">
        <v>41</v>
      </c>
      <c r="E92" s="25">
        <v>93</v>
      </c>
      <c r="F92">
        <v>-9.9819998612310709E-2</v>
      </c>
      <c r="G92">
        <v>-8.073969802754645E-2</v>
      </c>
      <c r="H92">
        <v>-1.9080300584764259E-2</v>
      </c>
      <c r="I92" t="s">
        <v>107</v>
      </c>
      <c r="J92" t="s">
        <v>32</v>
      </c>
      <c r="K92" t="s">
        <v>44</v>
      </c>
      <c r="L92" t="s">
        <v>259</v>
      </c>
      <c r="M92" s="26">
        <v>29</v>
      </c>
      <c r="N92" s="27">
        <v>5</v>
      </c>
      <c r="O92">
        <v>29.416666666666668</v>
      </c>
      <c r="P92">
        <v>11</v>
      </c>
      <c r="Q92">
        <v>1.4</v>
      </c>
      <c r="R92">
        <v>5</v>
      </c>
      <c r="S92">
        <v>2</v>
      </c>
      <c r="T92">
        <v>1.4</v>
      </c>
      <c r="U92">
        <v>1</v>
      </c>
      <c r="V92">
        <v>0.44186046511627908</v>
      </c>
      <c r="W92">
        <v>8.6</v>
      </c>
      <c r="X92">
        <v>0.76923076923076927</v>
      </c>
      <c r="Y92">
        <v>2.6</v>
      </c>
      <c r="Z92">
        <v>1.6</v>
      </c>
      <c r="AA92">
        <v>-0.72191831149572516</v>
      </c>
      <c r="AB92">
        <v>-0.15894078607198844</v>
      </c>
      <c r="AC92">
        <v>-0.32521819725617085</v>
      </c>
      <c r="AD92">
        <v>-0.5970989547166029</v>
      </c>
      <c r="AE92">
        <v>0.90143605681568628</v>
      </c>
      <c r="AF92">
        <v>0.42181207341515159</v>
      </c>
      <c r="AG92">
        <v>-0.38135972154862002</v>
      </c>
      <c r="AH92">
        <v>-0.2188118709765253</v>
      </c>
      <c r="AI92">
        <v>0.35344242958687677</v>
      </c>
    </row>
    <row r="93" spans="1:35" x14ac:dyDescent="0.2">
      <c r="A93">
        <v>8</v>
      </c>
      <c r="B93">
        <v>92</v>
      </c>
      <c r="C93" s="25">
        <v>43.5</v>
      </c>
      <c r="D93" s="25">
        <v>42</v>
      </c>
      <c r="E93" s="25">
        <v>98</v>
      </c>
      <c r="F93">
        <v>-0.10124111174514117</v>
      </c>
      <c r="G93">
        <v>-0.32826336048849836</v>
      </c>
      <c r="H93">
        <v>0.22702224874335719</v>
      </c>
      <c r="I93" t="s">
        <v>116</v>
      </c>
      <c r="J93" t="s">
        <v>32</v>
      </c>
      <c r="K93" t="s">
        <v>55</v>
      </c>
      <c r="L93" t="s">
        <v>259</v>
      </c>
      <c r="M93" s="26">
        <v>30.7</v>
      </c>
      <c r="N93" s="27">
        <v>5</v>
      </c>
      <c r="O93">
        <v>30.846666666666664</v>
      </c>
      <c r="P93">
        <v>20.399999999999999</v>
      </c>
      <c r="Q93">
        <v>1.8</v>
      </c>
      <c r="R93">
        <v>5</v>
      </c>
      <c r="S93">
        <v>2.8</v>
      </c>
      <c r="T93">
        <v>0.4</v>
      </c>
      <c r="U93">
        <v>0.4</v>
      </c>
      <c r="V93">
        <v>0.41249999999999998</v>
      </c>
      <c r="W93">
        <v>16</v>
      </c>
      <c r="X93">
        <v>0.84375</v>
      </c>
      <c r="Y93">
        <v>6.4</v>
      </c>
      <c r="Z93">
        <v>2.8</v>
      </c>
      <c r="AA93">
        <v>0.80490954412650584</v>
      </c>
      <c r="AB93">
        <v>0.22576019060510702</v>
      </c>
      <c r="AC93">
        <v>-0.32521819725617085</v>
      </c>
      <c r="AD93">
        <v>-0.23016052163824779</v>
      </c>
      <c r="AE93">
        <v>-1.3866962932462048</v>
      </c>
      <c r="AF93">
        <v>-0.52588041294489718</v>
      </c>
      <c r="AG93">
        <v>-1.3867321652581603</v>
      </c>
      <c r="AH93">
        <v>0.72859790813791936</v>
      </c>
      <c r="AI93">
        <v>-0.85895029692233638</v>
      </c>
    </row>
    <row r="94" spans="1:35" x14ac:dyDescent="0.2">
      <c r="A94">
        <v>8</v>
      </c>
      <c r="B94">
        <v>93</v>
      </c>
      <c r="C94" s="25">
        <v>0</v>
      </c>
      <c r="D94" s="25">
        <v>283</v>
      </c>
      <c r="E94" s="25">
        <v>6</v>
      </c>
      <c r="F94">
        <v>-0.10180535989023483</v>
      </c>
      <c r="G94">
        <v>-9.2292978655582766E-2</v>
      </c>
      <c r="H94">
        <v>-9.512381234652062E-3</v>
      </c>
      <c r="I94" t="s">
        <v>222</v>
      </c>
      <c r="J94" t="s">
        <v>32</v>
      </c>
      <c r="K94" t="s">
        <v>47</v>
      </c>
      <c r="L94" t="s">
        <v>258</v>
      </c>
      <c r="M94" s="26">
        <v>33.6</v>
      </c>
      <c r="N94" s="27">
        <v>5</v>
      </c>
      <c r="O94">
        <v>33.633333333333333</v>
      </c>
      <c r="P94">
        <v>12.6</v>
      </c>
      <c r="Q94">
        <v>3.2</v>
      </c>
      <c r="R94">
        <v>2.8</v>
      </c>
      <c r="S94">
        <v>2.4</v>
      </c>
      <c r="T94">
        <v>1.2</v>
      </c>
      <c r="U94">
        <v>0.6</v>
      </c>
      <c r="V94">
        <v>0.44</v>
      </c>
      <c r="W94">
        <v>10</v>
      </c>
      <c r="X94">
        <v>0.6</v>
      </c>
      <c r="Y94">
        <v>1</v>
      </c>
      <c r="Z94">
        <v>1.6</v>
      </c>
      <c r="AA94">
        <v>-0.46203271904938803</v>
      </c>
      <c r="AB94">
        <v>1.5722136089749408</v>
      </c>
      <c r="AC94">
        <v>-1.1054264653875074</v>
      </c>
      <c r="AD94">
        <v>-0.41362973817742532</v>
      </c>
      <c r="AE94">
        <v>0.44380958680330812</v>
      </c>
      <c r="AF94">
        <v>-0.20998291749154768</v>
      </c>
      <c r="AG94">
        <v>-0.4714417182554777</v>
      </c>
      <c r="AH94">
        <v>-0.53758887490402418</v>
      </c>
      <c r="AI94">
        <v>0.35344242958687677</v>
      </c>
    </row>
    <row r="95" spans="1:35" x14ac:dyDescent="0.2">
      <c r="A95">
        <v>8</v>
      </c>
      <c r="B95">
        <v>94</v>
      </c>
      <c r="C95" s="25">
        <v>80.599999999999994</v>
      </c>
      <c r="D95" s="25">
        <v>76</v>
      </c>
      <c r="E95" s="25">
        <v>73</v>
      </c>
      <c r="F95">
        <v>-0.10736024040333887</v>
      </c>
      <c r="G95">
        <v>-4.6855229007893212E-2</v>
      </c>
      <c r="H95">
        <v>-6.050501139544566E-2</v>
      </c>
      <c r="I95" t="s">
        <v>209</v>
      </c>
      <c r="J95" t="s">
        <v>32</v>
      </c>
      <c r="K95" t="s">
        <v>62</v>
      </c>
      <c r="L95" t="s">
        <v>45</v>
      </c>
      <c r="M95" s="26">
        <v>34.799999999999997</v>
      </c>
      <c r="N95" s="27">
        <v>5</v>
      </c>
      <c r="O95">
        <v>29.233333333333331</v>
      </c>
      <c r="P95">
        <v>3.8</v>
      </c>
      <c r="Q95">
        <v>1</v>
      </c>
      <c r="R95">
        <v>6</v>
      </c>
      <c r="S95">
        <v>5.8</v>
      </c>
      <c r="T95">
        <v>1</v>
      </c>
      <c r="U95">
        <v>1.6</v>
      </c>
      <c r="V95">
        <v>0.29166666666666669</v>
      </c>
      <c r="W95">
        <v>4.8</v>
      </c>
      <c r="X95">
        <v>0</v>
      </c>
      <c r="Y95">
        <v>0.4</v>
      </c>
      <c r="Z95">
        <v>0.4</v>
      </c>
      <c r="AA95">
        <v>-1.8914034775042428</v>
      </c>
      <c r="AB95">
        <v>-0.54364176274908371</v>
      </c>
      <c r="AC95">
        <v>2.9421924621709356E-2</v>
      </c>
      <c r="AD95">
        <v>1.1458586024055841</v>
      </c>
      <c r="AE95">
        <v>-1.3816883209070051E-2</v>
      </c>
      <c r="AF95">
        <v>1.3695045597752005</v>
      </c>
      <c r="AG95">
        <v>-1.2360105343437569</v>
      </c>
      <c r="AH95">
        <v>-0.84744464616346982</v>
      </c>
      <c r="AI95">
        <v>1.5658351560960901</v>
      </c>
    </row>
    <row r="96" spans="1:35" x14ac:dyDescent="0.2">
      <c r="A96">
        <v>8</v>
      </c>
      <c r="B96">
        <v>95</v>
      </c>
      <c r="C96" s="25">
        <v>0</v>
      </c>
      <c r="D96" s="25">
        <v>253</v>
      </c>
      <c r="E96" s="25">
        <v>32</v>
      </c>
      <c r="F96">
        <v>-0.11340721907030613</v>
      </c>
      <c r="G96">
        <v>0.12179646791709543</v>
      </c>
      <c r="H96">
        <v>-0.23520368698740157</v>
      </c>
      <c r="I96" t="s">
        <v>198</v>
      </c>
      <c r="J96" t="s">
        <v>32</v>
      </c>
      <c r="K96" t="s">
        <v>59</v>
      </c>
      <c r="L96" t="s">
        <v>258</v>
      </c>
      <c r="M96" s="26">
        <v>25.9</v>
      </c>
      <c r="N96" s="27">
        <v>5</v>
      </c>
      <c r="O96">
        <v>33.660000000000004</v>
      </c>
      <c r="P96">
        <v>15.6</v>
      </c>
      <c r="Q96">
        <v>2.2000000000000002</v>
      </c>
      <c r="R96">
        <v>2.6</v>
      </c>
      <c r="S96">
        <v>3.2</v>
      </c>
      <c r="T96">
        <v>1.2</v>
      </c>
      <c r="U96">
        <v>0.4</v>
      </c>
      <c r="V96">
        <v>0.51724137931034486</v>
      </c>
      <c r="W96">
        <v>11.6</v>
      </c>
      <c r="X96">
        <v>0.77777777777777779</v>
      </c>
      <c r="Y96">
        <v>1.8</v>
      </c>
      <c r="Z96">
        <v>0.8</v>
      </c>
      <c r="AA96">
        <v>2.5252766787494291E-2</v>
      </c>
      <c r="AB96">
        <v>0.61046116728220245</v>
      </c>
      <c r="AC96">
        <v>-1.1763544897630833</v>
      </c>
      <c r="AD96">
        <v>-4.6691305099070046E-2</v>
      </c>
      <c r="AE96">
        <v>0.44380958680330812</v>
      </c>
      <c r="AF96">
        <v>-0.52588041294489718</v>
      </c>
      <c r="AG96">
        <v>0.72831449748631616</v>
      </c>
      <c r="AH96">
        <v>-0.12444784655809719</v>
      </c>
      <c r="AI96">
        <v>1.1617042472596857</v>
      </c>
    </row>
    <row r="97" spans="1:35" x14ac:dyDescent="0.2">
      <c r="A97">
        <v>8</v>
      </c>
      <c r="B97">
        <v>96</v>
      </c>
      <c r="C97" s="25">
        <v>147.30000000000001</v>
      </c>
      <c r="D97" s="25">
        <v>150</v>
      </c>
      <c r="E97" s="25">
        <v>14</v>
      </c>
      <c r="F97">
        <v>-0.11844289193224482</v>
      </c>
      <c r="G97">
        <v>7.2206445993846124E-2</v>
      </c>
      <c r="H97">
        <v>-0.19064933792609096</v>
      </c>
      <c r="I97" t="s">
        <v>400</v>
      </c>
      <c r="J97" t="s">
        <v>32</v>
      </c>
      <c r="K97" t="s">
        <v>64</v>
      </c>
      <c r="L97" t="s">
        <v>258</v>
      </c>
      <c r="M97" s="26">
        <v>31.4</v>
      </c>
      <c r="N97" s="27">
        <v>5</v>
      </c>
      <c r="O97">
        <v>24.110000000000003</v>
      </c>
      <c r="P97">
        <v>12.2</v>
      </c>
      <c r="Q97">
        <v>1.4</v>
      </c>
      <c r="R97">
        <v>4</v>
      </c>
      <c r="S97">
        <v>4.5999999999999996</v>
      </c>
      <c r="T97">
        <v>1.4</v>
      </c>
      <c r="U97">
        <v>0.4</v>
      </c>
      <c r="V97">
        <v>0.54347826086956519</v>
      </c>
      <c r="W97">
        <v>9.1999999999999993</v>
      </c>
      <c r="X97">
        <v>0.66666666666666663</v>
      </c>
      <c r="Y97">
        <v>1.2</v>
      </c>
      <c r="Z97">
        <v>1.4</v>
      </c>
      <c r="AA97">
        <v>-0.5270041171609724</v>
      </c>
      <c r="AB97">
        <v>-0.15894078607198844</v>
      </c>
      <c r="AC97">
        <v>-0.67985831913405104</v>
      </c>
      <c r="AD97">
        <v>0.59545095278805127</v>
      </c>
      <c r="AE97">
        <v>0.90143605681568628</v>
      </c>
      <c r="AF97">
        <v>-0.52588041294489718</v>
      </c>
      <c r="AG97">
        <v>0.92345037346524983</v>
      </c>
      <c r="AH97">
        <v>-0.43430361781754212</v>
      </c>
      <c r="AI97">
        <v>0.55550788400507911</v>
      </c>
    </row>
    <row r="98" spans="1:35" x14ac:dyDescent="0.2">
      <c r="A98">
        <v>9</v>
      </c>
      <c r="B98">
        <v>97</v>
      </c>
      <c r="C98" s="25">
        <v>0</v>
      </c>
      <c r="D98" s="25">
        <v>463</v>
      </c>
      <c r="E98" s="25">
        <v>10</v>
      </c>
      <c r="F98">
        <v>-0.12871743387940521</v>
      </c>
      <c r="G98">
        <v>-3.7619652533256533E-2</v>
      </c>
      <c r="H98">
        <v>-9.1097781346148682E-2</v>
      </c>
      <c r="I98" t="s">
        <v>239</v>
      </c>
      <c r="J98" t="s">
        <v>32</v>
      </c>
      <c r="K98" t="s">
        <v>53</v>
      </c>
      <c r="L98" t="s">
        <v>259</v>
      </c>
      <c r="M98" s="26">
        <v>25.6</v>
      </c>
      <c r="N98" s="27">
        <v>5</v>
      </c>
      <c r="O98">
        <v>28.336666666666666</v>
      </c>
      <c r="P98">
        <v>12</v>
      </c>
      <c r="Q98">
        <v>3.2</v>
      </c>
      <c r="R98">
        <v>2.4</v>
      </c>
      <c r="S98">
        <v>1</v>
      </c>
      <c r="T98">
        <v>1.2</v>
      </c>
      <c r="U98">
        <v>0.2</v>
      </c>
      <c r="V98">
        <v>0.40909090909090912</v>
      </c>
      <c r="W98">
        <v>8.8000000000000007</v>
      </c>
      <c r="X98">
        <v>1</v>
      </c>
      <c r="Y98">
        <v>1.6</v>
      </c>
      <c r="Z98">
        <v>0.6</v>
      </c>
      <c r="AA98">
        <v>-0.55948981621676441</v>
      </c>
      <c r="AB98">
        <v>1.5722136089749408</v>
      </c>
      <c r="AC98">
        <v>-1.2472825141386594</v>
      </c>
      <c r="AD98">
        <v>-1.0557719960645469</v>
      </c>
      <c r="AE98">
        <v>0.44380958680330812</v>
      </c>
      <c r="AF98">
        <v>-0.84177790839824673</v>
      </c>
      <c r="AG98">
        <v>-0.80132453732136066</v>
      </c>
      <c r="AH98">
        <v>0.78727700188413241</v>
      </c>
      <c r="AI98">
        <v>1.363769701677888</v>
      </c>
    </row>
    <row r="99" spans="1:35" x14ac:dyDescent="0.2">
      <c r="A99">
        <v>9</v>
      </c>
      <c r="B99">
        <v>98</v>
      </c>
      <c r="C99" s="25">
        <v>136.1</v>
      </c>
      <c r="D99" s="25">
        <v>180</v>
      </c>
      <c r="E99" s="25">
        <v>70</v>
      </c>
      <c r="F99">
        <v>-0.13492103756437146</v>
      </c>
      <c r="G99">
        <v>-0.21393226331731621</v>
      </c>
      <c r="H99">
        <v>7.9011225752944753E-2</v>
      </c>
      <c r="I99" t="s">
        <v>134</v>
      </c>
      <c r="J99" t="s">
        <v>32</v>
      </c>
      <c r="K99" t="s">
        <v>55</v>
      </c>
      <c r="L99" t="s">
        <v>258</v>
      </c>
      <c r="M99" s="26">
        <v>23.4</v>
      </c>
      <c r="N99" s="27">
        <v>5</v>
      </c>
      <c r="O99">
        <v>33.863333333333337</v>
      </c>
      <c r="P99">
        <v>13</v>
      </c>
      <c r="Q99">
        <v>1.6</v>
      </c>
      <c r="R99">
        <v>3.2</v>
      </c>
      <c r="S99">
        <v>4.8</v>
      </c>
      <c r="T99">
        <v>0.8</v>
      </c>
      <c r="U99">
        <v>0.4</v>
      </c>
      <c r="V99">
        <v>0.38333333333333336</v>
      </c>
      <c r="W99">
        <v>12</v>
      </c>
      <c r="X99">
        <v>0.91666666666666663</v>
      </c>
      <c r="Y99">
        <v>2.4</v>
      </c>
      <c r="Z99">
        <v>1.4</v>
      </c>
      <c r="AA99">
        <v>-0.39706132093780366</v>
      </c>
      <c r="AB99">
        <v>3.3409702266559399E-2</v>
      </c>
      <c r="AC99">
        <v>-0.96357041663635523</v>
      </c>
      <c r="AD99">
        <v>0.68718556105764006</v>
      </c>
      <c r="AE99">
        <v>-0.4714433532214482</v>
      </c>
      <c r="AF99">
        <v>-0.52588041294489718</v>
      </c>
      <c r="AG99">
        <v>-1.536450990910325</v>
      </c>
      <c r="AH99">
        <v>0.69291297746570457</v>
      </c>
      <c r="AI99">
        <v>0.55550788400507911</v>
      </c>
    </row>
    <row r="100" spans="1:35" x14ac:dyDescent="0.2">
      <c r="A100">
        <v>9</v>
      </c>
      <c r="B100">
        <v>99</v>
      </c>
      <c r="C100" s="25">
        <v>43.7</v>
      </c>
      <c r="D100" s="25">
        <v>37</v>
      </c>
      <c r="E100" s="25">
        <v>95</v>
      </c>
      <c r="F100">
        <v>-0.13674815529443521</v>
      </c>
      <c r="G100">
        <v>-0.17368122509880013</v>
      </c>
      <c r="H100">
        <v>3.6933069804364921E-2</v>
      </c>
      <c r="I100" t="s">
        <v>181</v>
      </c>
      <c r="J100" t="s">
        <v>32</v>
      </c>
      <c r="K100" t="s">
        <v>81</v>
      </c>
      <c r="L100" t="s">
        <v>258</v>
      </c>
      <c r="M100" s="26">
        <v>32.1</v>
      </c>
      <c r="N100" s="27">
        <v>5</v>
      </c>
      <c r="O100">
        <v>29.709999999999997</v>
      </c>
      <c r="P100">
        <v>13</v>
      </c>
      <c r="Q100">
        <v>1.6</v>
      </c>
      <c r="R100">
        <v>4.4000000000000004</v>
      </c>
      <c r="S100">
        <v>6.2</v>
      </c>
      <c r="T100">
        <v>0.6</v>
      </c>
      <c r="U100">
        <v>0</v>
      </c>
      <c r="V100">
        <v>0.39622641509433965</v>
      </c>
      <c r="W100">
        <v>10.6</v>
      </c>
      <c r="X100">
        <v>0.88235294117647056</v>
      </c>
      <c r="Y100">
        <v>3.4</v>
      </c>
      <c r="Z100">
        <v>1.4</v>
      </c>
      <c r="AA100">
        <v>-0.39706132093780366</v>
      </c>
      <c r="AB100">
        <v>3.3409702266559399E-2</v>
      </c>
      <c r="AC100">
        <v>-0.53800227038289883</v>
      </c>
      <c r="AD100">
        <v>1.3293278189447617</v>
      </c>
      <c r="AE100">
        <v>-0.92906982323382659</v>
      </c>
      <c r="AF100">
        <v>-1.1576754038515964</v>
      </c>
      <c r="AG100">
        <v>-1.1614018228332337</v>
      </c>
      <c r="AH100">
        <v>0.7018342101337578</v>
      </c>
      <c r="AI100">
        <v>0.55550788400507911</v>
      </c>
    </row>
    <row r="101" spans="1:35" x14ac:dyDescent="0.2">
      <c r="A101">
        <v>9</v>
      </c>
      <c r="B101">
        <v>100</v>
      </c>
      <c r="C101" s="25">
        <v>51.3</v>
      </c>
      <c r="D101" s="25">
        <v>50</v>
      </c>
      <c r="E101" s="25">
        <v>98</v>
      </c>
      <c r="F101">
        <v>-0.1403140830282972</v>
      </c>
      <c r="G101">
        <v>-2.7378786826962733E-2</v>
      </c>
      <c r="H101">
        <v>-0.11293529620133447</v>
      </c>
      <c r="I101" t="s">
        <v>108</v>
      </c>
      <c r="J101" t="s">
        <v>32</v>
      </c>
      <c r="K101" t="s">
        <v>57</v>
      </c>
      <c r="L101" t="s">
        <v>259</v>
      </c>
      <c r="M101" s="26">
        <v>27.4</v>
      </c>
      <c r="N101" s="27">
        <v>5</v>
      </c>
      <c r="O101">
        <v>32.656666666666666</v>
      </c>
      <c r="P101">
        <v>18.2</v>
      </c>
      <c r="Q101">
        <v>1.8</v>
      </c>
      <c r="R101">
        <v>5.8</v>
      </c>
      <c r="S101">
        <v>2.8</v>
      </c>
      <c r="T101">
        <v>0.8</v>
      </c>
      <c r="U101">
        <v>0.8</v>
      </c>
      <c r="V101">
        <v>0.47222222222222221</v>
      </c>
      <c r="W101">
        <v>14.4</v>
      </c>
      <c r="X101">
        <v>0.7</v>
      </c>
      <c r="Y101">
        <v>4</v>
      </c>
      <c r="Z101">
        <v>1.2</v>
      </c>
      <c r="AA101">
        <v>0.44756685451279221</v>
      </c>
      <c r="AB101">
        <v>0.22576019060510702</v>
      </c>
      <c r="AC101">
        <v>-4.1506099753866751E-2</v>
      </c>
      <c r="AD101">
        <v>-0.23016052163824779</v>
      </c>
      <c r="AE101">
        <v>-0.4714433532214482</v>
      </c>
      <c r="AF101">
        <v>0.10591457796180204</v>
      </c>
      <c r="AG101">
        <v>-2.1783838667865464E-2</v>
      </c>
      <c r="AH101">
        <v>-1.0183302296642189</v>
      </c>
      <c r="AI101">
        <v>0.75757333842328134</v>
      </c>
    </row>
    <row r="102" spans="1:35" x14ac:dyDescent="0.2">
      <c r="A102">
        <v>9</v>
      </c>
      <c r="B102">
        <v>101</v>
      </c>
      <c r="C102" s="25">
        <v>139.9</v>
      </c>
      <c r="D102" s="25">
        <v>189</v>
      </c>
      <c r="E102" s="25">
        <v>37</v>
      </c>
      <c r="F102">
        <v>-0.14705804269052575</v>
      </c>
      <c r="G102">
        <v>0.13975708625660641</v>
      </c>
      <c r="H102">
        <v>-0.28681512894713213</v>
      </c>
      <c r="I102" t="s">
        <v>423</v>
      </c>
      <c r="J102" t="s">
        <v>32</v>
      </c>
      <c r="K102" t="s">
        <v>39</v>
      </c>
      <c r="L102" t="s">
        <v>259</v>
      </c>
      <c r="M102" s="26">
        <v>27.7</v>
      </c>
      <c r="N102" s="27">
        <v>5</v>
      </c>
      <c r="O102">
        <v>24.473333333333333</v>
      </c>
      <c r="P102">
        <v>15</v>
      </c>
      <c r="Q102">
        <v>2.8</v>
      </c>
      <c r="R102">
        <v>1.2</v>
      </c>
      <c r="S102">
        <v>3.2</v>
      </c>
      <c r="T102">
        <v>1.2</v>
      </c>
      <c r="U102">
        <v>0</v>
      </c>
      <c r="V102">
        <v>0.54347826086956519</v>
      </c>
      <c r="W102">
        <v>9.1999999999999993</v>
      </c>
      <c r="X102">
        <v>0.84615384615384615</v>
      </c>
      <c r="Y102">
        <v>2.6</v>
      </c>
      <c r="Z102">
        <v>0.6</v>
      </c>
      <c r="AA102">
        <v>-7.2204330379882109E-2</v>
      </c>
      <c r="AB102">
        <v>1.1875126322978451</v>
      </c>
      <c r="AC102">
        <v>-1.6728506603921156</v>
      </c>
      <c r="AD102">
        <v>-4.6691305099070046E-2</v>
      </c>
      <c r="AE102">
        <v>0.44380958680330812</v>
      </c>
      <c r="AF102">
        <v>-1.1576754038515964</v>
      </c>
      <c r="AG102">
        <v>0.92345037346524983</v>
      </c>
      <c r="AH102">
        <v>0.28869318178783065</v>
      </c>
      <c r="AI102">
        <v>1.363769701677888</v>
      </c>
    </row>
    <row r="103" spans="1:35" x14ac:dyDescent="0.2">
      <c r="A103">
        <v>9</v>
      </c>
      <c r="B103">
        <v>102</v>
      </c>
      <c r="C103" s="25">
        <v>0</v>
      </c>
      <c r="D103" s="25">
        <v>262</v>
      </c>
      <c r="E103" s="25">
        <v>5</v>
      </c>
      <c r="F103">
        <v>-0.14737905363404891</v>
      </c>
      <c r="G103">
        <v>0.10550667685568843</v>
      </c>
      <c r="H103">
        <v>-0.25288573048973734</v>
      </c>
      <c r="I103" t="s">
        <v>397</v>
      </c>
      <c r="J103" t="s">
        <v>32</v>
      </c>
      <c r="K103" t="s">
        <v>51</v>
      </c>
      <c r="L103" t="s">
        <v>259</v>
      </c>
      <c r="M103" s="26">
        <v>25.4</v>
      </c>
      <c r="N103" s="27">
        <v>5</v>
      </c>
      <c r="O103">
        <v>25.626666666666665</v>
      </c>
      <c r="P103">
        <v>9.1999999999999993</v>
      </c>
      <c r="Q103">
        <v>1.4</v>
      </c>
      <c r="R103">
        <v>3.8</v>
      </c>
      <c r="S103">
        <v>2.8</v>
      </c>
      <c r="T103">
        <v>2</v>
      </c>
      <c r="U103">
        <v>0.6</v>
      </c>
      <c r="V103">
        <v>0.62068965517241381</v>
      </c>
      <c r="W103">
        <v>5.8</v>
      </c>
      <c r="X103">
        <v>0.5</v>
      </c>
      <c r="Y103">
        <v>1.2</v>
      </c>
      <c r="Z103">
        <v>1.2</v>
      </c>
      <c r="AA103">
        <v>-1.0142896029978548</v>
      </c>
      <c r="AB103">
        <v>-0.15894078607198844</v>
      </c>
      <c r="AC103">
        <v>-0.75078634350962714</v>
      </c>
      <c r="AD103">
        <v>-0.23016052163824779</v>
      </c>
      <c r="AE103">
        <v>2.2743154668528214</v>
      </c>
      <c r="AF103">
        <v>-0.20998291749154768</v>
      </c>
      <c r="AG103">
        <v>1.223640128716257</v>
      </c>
      <c r="AH103">
        <v>-0.94180867058189788</v>
      </c>
      <c r="AI103">
        <v>0.75757333842328134</v>
      </c>
    </row>
    <row r="104" spans="1:35" x14ac:dyDescent="0.2">
      <c r="A104">
        <v>9</v>
      </c>
      <c r="B104">
        <v>103</v>
      </c>
      <c r="C104" s="25">
        <v>67.8</v>
      </c>
      <c r="D104" s="25">
        <v>55</v>
      </c>
      <c r="E104" s="25">
        <v>93</v>
      </c>
      <c r="F104">
        <v>-0.15763107445110033</v>
      </c>
      <c r="G104">
        <v>-0.27553754552420501</v>
      </c>
      <c r="H104">
        <v>0.11790647107310467</v>
      </c>
      <c r="I104" t="s">
        <v>135</v>
      </c>
      <c r="J104" t="s">
        <v>32</v>
      </c>
      <c r="K104" t="s">
        <v>94</v>
      </c>
      <c r="L104" t="s">
        <v>258</v>
      </c>
      <c r="M104" s="26">
        <v>21.4</v>
      </c>
      <c r="N104" s="27">
        <v>5</v>
      </c>
      <c r="O104">
        <v>32.803333333333335</v>
      </c>
      <c r="P104">
        <v>14.8</v>
      </c>
      <c r="Q104">
        <v>1</v>
      </c>
      <c r="R104">
        <v>4</v>
      </c>
      <c r="S104">
        <v>3.2</v>
      </c>
      <c r="T104">
        <v>1</v>
      </c>
      <c r="U104">
        <v>0.6</v>
      </c>
      <c r="V104">
        <v>0.42424242424242425</v>
      </c>
      <c r="W104">
        <v>13.2</v>
      </c>
      <c r="X104">
        <v>0.8666666666666667</v>
      </c>
      <c r="Y104">
        <v>3</v>
      </c>
      <c r="Z104">
        <v>2.4</v>
      </c>
      <c r="AA104">
        <v>-0.10469002943567415</v>
      </c>
      <c r="AB104">
        <v>-0.54364176274908371</v>
      </c>
      <c r="AC104">
        <v>-0.67985831913405104</v>
      </c>
      <c r="AD104">
        <v>-4.6691305099070046E-2</v>
      </c>
      <c r="AE104">
        <v>-1.3816883209070051E-2</v>
      </c>
      <c r="AF104">
        <v>-0.20998291749154768</v>
      </c>
      <c r="AG104">
        <v>-0.92160100047421067</v>
      </c>
      <c r="AH104">
        <v>0.49526369596079456</v>
      </c>
      <c r="AI104">
        <v>-0.45481938808593197</v>
      </c>
    </row>
    <row r="105" spans="1:35" x14ac:dyDescent="0.2">
      <c r="A105">
        <v>9</v>
      </c>
      <c r="B105">
        <v>104</v>
      </c>
      <c r="C105" s="25">
        <v>64.7</v>
      </c>
      <c r="D105" s="25">
        <v>64</v>
      </c>
      <c r="E105" s="25">
        <v>91</v>
      </c>
      <c r="F105">
        <v>-0.16014335956495168</v>
      </c>
      <c r="G105">
        <v>-0.24512649764009595</v>
      </c>
      <c r="H105">
        <v>8.4983138075144266E-2</v>
      </c>
      <c r="I105" t="s">
        <v>102</v>
      </c>
      <c r="J105" t="s">
        <v>32</v>
      </c>
      <c r="K105" t="s">
        <v>94</v>
      </c>
      <c r="L105" t="s">
        <v>259</v>
      </c>
      <c r="M105" s="26">
        <v>31.3</v>
      </c>
      <c r="N105" s="27">
        <v>5</v>
      </c>
      <c r="O105">
        <v>31.026666666666664</v>
      </c>
      <c r="P105">
        <v>16.600000000000001</v>
      </c>
      <c r="Q105">
        <v>2.4</v>
      </c>
      <c r="R105">
        <v>5.2</v>
      </c>
      <c r="S105">
        <v>2.8</v>
      </c>
      <c r="T105">
        <v>0.4</v>
      </c>
      <c r="U105">
        <v>0</v>
      </c>
      <c r="V105">
        <v>0.40322580645161288</v>
      </c>
      <c r="W105">
        <v>12.4</v>
      </c>
      <c r="X105">
        <v>0.875</v>
      </c>
      <c r="Y105">
        <v>4.8</v>
      </c>
      <c r="Z105">
        <v>1.8</v>
      </c>
      <c r="AA105">
        <v>0.18768126206645536</v>
      </c>
      <c r="AB105">
        <v>0.80281165562074996</v>
      </c>
      <c r="AC105">
        <v>-0.25429017288059474</v>
      </c>
      <c r="AD105">
        <v>-0.23016052163824779</v>
      </c>
      <c r="AE105">
        <v>-1.3866962932462048</v>
      </c>
      <c r="AF105">
        <v>-1.1576754038515964</v>
      </c>
      <c r="AG105">
        <v>-1.2365119369748765</v>
      </c>
      <c r="AH105">
        <v>0.9173259569747767</v>
      </c>
      <c r="AI105">
        <v>0.15137697516867457</v>
      </c>
    </row>
    <row r="106" spans="1:35" x14ac:dyDescent="0.2">
      <c r="A106">
        <v>9</v>
      </c>
      <c r="B106">
        <v>105</v>
      </c>
      <c r="C106" s="25">
        <v>0</v>
      </c>
      <c r="D106" s="25">
        <v>185</v>
      </c>
      <c r="E106" s="25">
        <v>44</v>
      </c>
      <c r="F106">
        <v>-0.16399789012526678</v>
      </c>
      <c r="G106">
        <v>-0.34212415314407768</v>
      </c>
      <c r="H106">
        <v>0.1781262630188109</v>
      </c>
      <c r="I106" t="s">
        <v>171</v>
      </c>
      <c r="J106" t="s">
        <v>32</v>
      </c>
      <c r="K106" t="s">
        <v>119</v>
      </c>
      <c r="L106" t="s">
        <v>259</v>
      </c>
      <c r="M106" s="26">
        <v>31.6</v>
      </c>
      <c r="N106" s="27">
        <v>5</v>
      </c>
      <c r="O106">
        <v>28.623333333333328</v>
      </c>
      <c r="P106">
        <v>9.4</v>
      </c>
      <c r="Q106">
        <v>1</v>
      </c>
      <c r="R106">
        <v>7.4</v>
      </c>
      <c r="S106">
        <v>2.2000000000000002</v>
      </c>
      <c r="T106">
        <v>1</v>
      </c>
      <c r="U106">
        <v>0.6</v>
      </c>
      <c r="V106">
        <v>0.36734693877551022</v>
      </c>
      <c r="W106">
        <v>9.8000000000000007</v>
      </c>
      <c r="X106">
        <v>1</v>
      </c>
      <c r="Y106">
        <v>1.2</v>
      </c>
      <c r="Z106">
        <v>2.4</v>
      </c>
      <c r="AA106">
        <v>-0.98180390394206229</v>
      </c>
      <c r="AB106">
        <v>-0.54364176274908371</v>
      </c>
      <c r="AC106">
        <v>0.52591809525074185</v>
      </c>
      <c r="AD106">
        <v>-0.505364346447014</v>
      </c>
      <c r="AE106">
        <v>-1.3816883209070051E-2</v>
      </c>
      <c r="AF106">
        <v>-0.20998291749154768</v>
      </c>
      <c r="AG106">
        <v>-1.4763127593338996</v>
      </c>
      <c r="AH106">
        <v>0.58070648771116873</v>
      </c>
      <c r="AI106">
        <v>-0.45481938808593197</v>
      </c>
    </row>
    <row r="107" spans="1:35" x14ac:dyDescent="0.2">
      <c r="A107">
        <v>9</v>
      </c>
      <c r="B107">
        <v>106</v>
      </c>
      <c r="C107" s="25">
        <v>128.5</v>
      </c>
      <c r="D107" s="25">
        <v>140</v>
      </c>
      <c r="E107" s="25">
        <v>63</v>
      </c>
      <c r="F107">
        <v>-0.16581397752119414</v>
      </c>
      <c r="G107">
        <v>-0.25848879440097705</v>
      </c>
      <c r="H107">
        <v>9.2674816879782906E-2</v>
      </c>
      <c r="I107" t="s">
        <v>188</v>
      </c>
      <c r="J107" t="s">
        <v>32</v>
      </c>
      <c r="K107" t="s">
        <v>53</v>
      </c>
      <c r="L107" t="s">
        <v>258</v>
      </c>
      <c r="M107" s="26">
        <v>19.899999999999999</v>
      </c>
      <c r="N107" s="27">
        <v>5</v>
      </c>
      <c r="O107">
        <v>32.083333333333329</v>
      </c>
      <c r="P107">
        <v>18.2</v>
      </c>
      <c r="Q107">
        <v>3</v>
      </c>
      <c r="R107">
        <v>3.6</v>
      </c>
      <c r="S107">
        <v>2.8</v>
      </c>
      <c r="T107">
        <v>0.8</v>
      </c>
      <c r="U107">
        <v>0.2</v>
      </c>
      <c r="V107">
        <v>0.45833333333333331</v>
      </c>
      <c r="W107">
        <v>14.4</v>
      </c>
      <c r="X107">
        <v>0.7142857142857143</v>
      </c>
      <c r="Y107">
        <v>2.8</v>
      </c>
      <c r="Z107">
        <v>2.8</v>
      </c>
      <c r="AA107">
        <v>0.44756685451279221</v>
      </c>
      <c r="AB107">
        <v>1.3798631206363929</v>
      </c>
      <c r="AC107">
        <v>-0.82171436788520313</v>
      </c>
      <c r="AD107">
        <v>-0.23016052163824779</v>
      </c>
      <c r="AE107">
        <v>-0.4714433532214482</v>
      </c>
      <c r="AF107">
        <v>-0.84177790839824673</v>
      </c>
      <c r="AG107">
        <v>-0.30675101003809768</v>
      </c>
      <c r="AH107">
        <v>-0.62303166665439835</v>
      </c>
      <c r="AI107">
        <v>-0.85895029692233638</v>
      </c>
    </row>
    <row r="108" spans="1:35" x14ac:dyDescent="0.2">
      <c r="A108">
        <v>9</v>
      </c>
      <c r="B108">
        <v>107</v>
      </c>
      <c r="C108" s="25">
        <v>143.6</v>
      </c>
      <c r="D108" s="25">
        <v>146</v>
      </c>
      <c r="E108" s="25">
        <v>73</v>
      </c>
      <c r="F108">
        <v>-0.16662233340680216</v>
      </c>
      <c r="G108">
        <v>-9.4957145717267585E-3</v>
      </c>
      <c r="H108">
        <v>-0.15712661883507539</v>
      </c>
      <c r="I108" t="s">
        <v>110</v>
      </c>
      <c r="J108" t="s">
        <v>32</v>
      </c>
      <c r="K108" t="s">
        <v>86</v>
      </c>
      <c r="L108" t="s">
        <v>258</v>
      </c>
      <c r="M108" s="26">
        <v>28.9</v>
      </c>
      <c r="N108" s="27">
        <v>5</v>
      </c>
      <c r="O108">
        <v>30.586666666666666</v>
      </c>
      <c r="P108">
        <v>15</v>
      </c>
      <c r="Q108">
        <v>2.2000000000000002</v>
      </c>
      <c r="R108">
        <v>5.8</v>
      </c>
      <c r="S108">
        <v>4.5999999999999996</v>
      </c>
      <c r="T108">
        <v>0.4</v>
      </c>
      <c r="U108">
        <v>0.2</v>
      </c>
      <c r="V108">
        <v>0.49180327868852458</v>
      </c>
      <c r="W108">
        <v>12.2</v>
      </c>
      <c r="X108">
        <v>0.8</v>
      </c>
      <c r="Y108">
        <v>1</v>
      </c>
      <c r="Z108">
        <v>1.2</v>
      </c>
      <c r="AA108">
        <v>-7.2204330379882109E-2</v>
      </c>
      <c r="AB108">
        <v>0.61046116728220245</v>
      </c>
      <c r="AC108">
        <v>-4.1506099753866751E-2</v>
      </c>
      <c r="AD108">
        <v>0.59545095278805127</v>
      </c>
      <c r="AE108">
        <v>-1.3866962932462048</v>
      </c>
      <c r="AF108">
        <v>-0.84177790839824673</v>
      </c>
      <c r="AG108">
        <v>0.32332156427879305</v>
      </c>
      <c r="AH108">
        <v>-3.0083822139668523E-2</v>
      </c>
      <c r="AI108">
        <v>0.75757333842328134</v>
      </c>
    </row>
    <row r="109" spans="1:35" x14ac:dyDescent="0.2">
      <c r="A109">
        <v>9</v>
      </c>
      <c r="B109">
        <v>108</v>
      </c>
      <c r="C109" s="25">
        <v>128</v>
      </c>
      <c r="D109" s="25">
        <v>125</v>
      </c>
      <c r="E109" s="25">
        <v>40</v>
      </c>
      <c r="F109">
        <v>-0.16708767332311009</v>
      </c>
      <c r="G109">
        <v>3.6979668150435487E-3</v>
      </c>
      <c r="H109">
        <v>-0.17078564013815364</v>
      </c>
      <c r="I109" t="s">
        <v>187</v>
      </c>
      <c r="J109" t="s">
        <v>32</v>
      </c>
      <c r="K109" t="s">
        <v>53</v>
      </c>
      <c r="L109" t="s">
        <v>259</v>
      </c>
      <c r="M109" s="26">
        <v>28.6</v>
      </c>
      <c r="N109" s="27">
        <v>5</v>
      </c>
      <c r="O109">
        <v>27.116666666666667</v>
      </c>
      <c r="P109">
        <v>11.8</v>
      </c>
      <c r="Q109">
        <v>2.2000000000000002</v>
      </c>
      <c r="R109">
        <v>7.8</v>
      </c>
      <c r="S109">
        <v>1.4</v>
      </c>
      <c r="T109">
        <v>0.6</v>
      </c>
      <c r="U109">
        <v>0.2</v>
      </c>
      <c r="V109">
        <v>0.60606060606060608</v>
      </c>
      <c r="W109">
        <v>6.6</v>
      </c>
      <c r="X109">
        <v>1</v>
      </c>
      <c r="Y109">
        <v>1.6</v>
      </c>
      <c r="Z109">
        <v>2</v>
      </c>
      <c r="AA109">
        <v>-0.59197551527255643</v>
      </c>
      <c r="AB109">
        <v>0.61046116728220245</v>
      </c>
      <c r="AC109">
        <v>0.66777414400189372</v>
      </c>
      <c r="AD109">
        <v>-0.87230277952536928</v>
      </c>
      <c r="AE109">
        <v>-0.92906982323382659</v>
      </c>
      <c r="AF109">
        <v>-0.84177790839824673</v>
      </c>
      <c r="AG109">
        <v>1.2535838938466901</v>
      </c>
      <c r="AH109">
        <v>0.78727700188413241</v>
      </c>
      <c r="AI109">
        <v>-5.0688479249527622E-2</v>
      </c>
    </row>
    <row r="110" spans="1:35" x14ac:dyDescent="0.2">
      <c r="A110">
        <v>10</v>
      </c>
      <c r="B110">
        <v>109</v>
      </c>
      <c r="C110" s="25">
        <v>138.19999999999999</v>
      </c>
      <c r="D110" s="25">
        <v>147</v>
      </c>
      <c r="E110" s="25">
        <v>64</v>
      </c>
      <c r="F110">
        <v>-0.16996443919424195</v>
      </c>
      <c r="G110">
        <v>0.15107474297534113</v>
      </c>
      <c r="H110">
        <v>-0.32103918216958305</v>
      </c>
      <c r="I110" t="s">
        <v>140</v>
      </c>
      <c r="J110" t="s">
        <v>32</v>
      </c>
      <c r="K110" t="s">
        <v>33</v>
      </c>
      <c r="L110" t="s">
        <v>259</v>
      </c>
      <c r="M110" s="26">
        <v>34.6</v>
      </c>
      <c r="N110" s="27">
        <v>5</v>
      </c>
      <c r="O110">
        <v>34.553333333333327</v>
      </c>
      <c r="P110">
        <v>9.8000000000000007</v>
      </c>
      <c r="Q110">
        <v>1.6</v>
      </c>
      <c r="R110">
        <v>3.8</v>
      </c>
      <c r="S110">
        <v>1.2</v>
      </c>
      <c r="T110">
        <v>2</v>
      </c>
      <c r="U110">
        <v>0.4</v>
      </c>
      <c r="V110">
        <v>0.5714285714285714</v>
      </c>
      <c r="W110">
        <v>7</v>
      </c>
      <c r="X110">
        <v>0.5</v>
      </c>
      <c r="Y110">
        <v>0.4</v>
      </c>
      <c r="Z110">
        <v>0.4</v>
      </c>
      <c r="AA110">
        <v>-0.91683250583047793</v>
      </c>
      <c r="AB110">
        <v>3.3409702266559399E-2</v>
      </c>
      <c r="AC110">
        <v>-0.75078634350962714</v>
      </c>
      <c r="AD110">
        <v>-0.96403738779495807</v>
      </c>
      <c r="AE110">
        <v>2.2743154668528214</v>
      </c>
      <c r="AF110">
        <v>-0.52588041294489718</v>
      </c>
      <c r="AG110">
        <v>0.98358860504167389</v>
      </c>
      <c r="AH110">
        <v>-0.33993959339911423</v>
      </c>
      <c r="AI110">
        <v>1.5658351560960901</v>
      </c>
    </row>
    <row r="111" spans="1:35" x14ac:dyDescent="0.2">
      <c r="A111">
        <v>10</v>
      </c>
      <c r="B111">
        <v>110</v>
      </c>
      <c r="C111" s="25">
        <v>141</v>
      </c>
      <c r="D111" s="25">
        <v>165</v>
      </c>
      <c r="E111" s="25">
        <v>41</v>
      </c>
      <c r="F111">
        <v>-0.17662873419860689</v>
      </c>
      <c r="G111">
        <v>-0.26443892044784856</v>
      </c>
      <c r="H111">
        <v>8.7810186249241667E-2</v>
      </c>
      <c r="I111" t="s">
        <v>250</v>
      </c>
      <c r="J111" t="s">
        <v>32</v>
      </c>
      <c r="K111" t="s">
        <v>51</v>
      </c>
      <c r="L111" t="s">
        <v>259</v>
      </c>
      <c r="M111" s="26">
        <v>22</v>
      </c>
      <c r="N111" s="27">
        <v>5</v>
      </c>
      <c r="O111">
        <v>34.26</v>
      </c>
      <c r="P111">
        <v>17.600000000000001</v>
      </c>
      <c r="Q111">
        <v>2.6</v>
      </c>
      <c r="R111">
        <v>4.4000000000000004</v>
      </c>
      <c r="S111">
        <v>2.6</v>
      </c>
      <c r="T111">
        <v>0</v>
      </c>
      <c r="U111">
        <v>0.4</v>
      </c>
      <c r="V111">
        <v>0.44776119402985076</v>
      </c>
      <c r="W111">
        <v>13.4</v>
      </c>
      <c r="X111">
        <v>0.9375</v>
      </c>
      <c r="Y111">
        <v>3.2</v>
      </c>
      <c r="Z111">
        <v>2.6</v>
      </c>
      <c r="AA111">
        <v>0.35010975734541611</v>
      </c>
      <c r="AB111">
        <v>0.99516214395929781</v>
      </c>
      <c r="AC111">
        <v>-0.53800227038289883</v>
      </c>
      <c r="AD111">
        <v>-0.32189512990783647</v>
      </c>
      <c r="AE111">
        <v>-2.3019492332709612</v>
      </c>
      <c r="AF111">
        <v>-0.52588041294489718</v>
      </c>
      <c r="AG111">
        <v>-0.48666430213625422</v>
      </c>
      <c r="AH111">
        <v>1.1060540058116317</v>
      </c>
      <c r="AI111">
        <v>-0.65688484250413437</v>
      </c>
    </row>
    <row r="112" spans="1:35" x14ac:dyDescent="0.2">
      <c r="A112">
        <v>10</v>
      </c>
      <c r="B112">
        <v>111</v>
      </c>
      <c r="C112" s="25">
        <v>39.5</v>
      </c>
      <c r="D112" s="25">
        <v>34</v>
      </c>
      <c r="E112" s="25">
        <v>95</v>
      </c>
      <c r="F112">
        <v>-0.18693979893672011</v>
      </c>
      <c r="G112">
        <v>-7.4422296438639124E-2</v>
      </c>
      <c r="H112">
        <v>-0.11251750249808098</v>
      </c>
      <c r="I112" t="s">
        <v>176</v>
      </c>
      <c r="J112" t="s">
        <v>32</v>
      </c>
      <c r="K112" t="s">
        <v>152</v>
      </c>
      <c r="L112" t="s">
        <v>259</v>
      </c>
      <c r="M112" s="26">
        <v>20.2</v>
      </c>
      <c r="N112" s="27">
        <v>5</v>
      </c>
      <c r="O112">
        <v>25.783333333333339</v>
      </c>
      <c r="P112">
        <v>19</v>
      </c>
      <c r="Q112">
        <v>3.8</v>
      </c>
      <c r="R112">
        <v>4.5999999999999996</v>
      </c>
      <c r="S112">
        <v>0.6</v>
      </c>
      <c r="T112">
        <v>0.4</v>
      </c>
      <c r="U112">
        <v>0.4</v>
      </c>
      <c r="V112">
        <v>0.47761194029850745</v>
      </c>
      <c r="W112">
        <v>13.4</v>
      </c>
      <c r="X112">
        <v>0.75</v>
      </c>
      <c r="Y112">
        <v>3.2</v>
      </c>
      <c r="Z112">
        <v>1.4</v>
      </c>
      <c r="AA112">
        <v>0.57750965073596094</v>
      </c>
      <c r="AB112">
        <v>2.1492650739905832</v>
      </c>
      <c r="AC112">
        <v>-0.46707424600732306</v>
      </c>
      <c r="AD112">
        <v>-1.2392412126037242</v>
      </c>
      <c r="AE112">
        <v>-1.3866962932462048</v>
      </c>
      <c r="AF112">
        <v>-0.52588041294489718</v>
      </c>
      <c r="AG112">
        <v>8.327004060420945E-2</v>
      </c>
      <c r="AH112">
        <v>-0.41646115248143573</v>
      </c>
      <c r="AI112">
        <v>0.55550788400507911</v>
      </c>
    </row>
    <row r="113" spans="1:35" x14ac:dyDescent="0.2">
      <c r="A113">
        <v>10</v>
      </c>
      <c r="B113">
        <v>112</v>
      </c>
      <c r="C113" s="25">
        <v>103.5</v>
      </c>
      <c r="D113" s="25">
        <v>127</v>
      </c>
      <c r="E113" s="25">
        <v>85</v>
      </c>
      <c r="F113">
        <v>-0.19078524472763708</v>
      </c>
      <c r="G113">
        <v>-0.3912267715219479</v>
      </c>
      <c r="H113">
        <v>0.20044152679431082</v>
      </c>
      <c r="I113" t="s">
        <v>380</v>
      </c>
      <c r="J113" t="s">
        <v>32</v>
      </c>
      <c r="K113" t="s">
        <v>106</v>
      </c>
      <c r="L113" t="s">
        <v>259</v>
      </c>
      <c r="M113" s="26">
        <v>19.5</v>
      </c>
      <c r="N113" s="27">
        <v>5</v>
      </c>
      <c r="O113">
        <v>30.060000000000002</v>
      </c>
      <c r="P113">
        <v>14.8</v>
      </c>
      <c r="Q113">
        <v>1</v>
      </c>
      <c r="R113">
        <v>4.8</v>
      </c>
      <c r="S113">
        <v>2.8</v>
      </c>
      <c r="T113">
        <v>1.6</v>
      </c>
      <c r="U113">
        <v>0.8</v>
      </c>
      <c r="V113">
        <v>0.40579710144927539</v>
      </c>
      <c r="W113">
        <v>13.8</v>
      </c>
      <c r="X113">
        <v>0.65</v>
      </c>
      <c r="Y113">
        <v>4</v>
      </c>
      <c r="Z113">
        <v>2.8</v>
      </c>
      <c r="AA113">
        <v>-0.10469002943567415</v>
      </c>
      <c r="AB113">
        <v>-0.54364176274908371</v>
      </c>
      <c r="AC113">
        <v>-0.39614622163174695</v>
      </c>
      <c r="AD113">
        <v>-0.23016052163824779</v>
      </c>
      <c r="AE113">
        <v>1.3590625268280649</v>
      </c>
      <c r="AF113">
        <v>0.10591457796180204</v>
      </c>
      <c r="AG113">
        <v>-1.3265939336817349</v>
      </c>
      <c r="AH113">
        <v>-1.5258352824285739</v>
      </c>
      <c r="AI113">
        <v>-0.85895029692233638</v>
      </c>
    </row>
    <row r="114" spans="1:35" x14ac:dyDescent="0.2">
      <c r="A114">
        <v>10</v>
      </c>
      <c r="B114">
        <v>113</v>
      </c>
      <c r="C114" s="25">
        <v>139.9</v>
      </c>
      <c r="D114" s="25">
        <v>161</v>
      </c>
      <c r="E114" s="25">
        <v>55</v>
      </c>
      <c r="F114">
        <v>-0.19311933584747329</v>
      </c>
      <c r="G114">
        <v>-0.35137004593992149</v>
      </c>
      <c r="H114">
        <v>0.1582507100924482</v>
      </c>
      <c r="I114" t="s">
        <v>146</v>
      </c>
      <c r="J114" t="s">
        <v>32</v>
      </c>
      <c r="K114" t="s">
        <v>47</v>
      </c>
      <c r="L114" t="s">
        <v>259</v>
      </c>
      <c r="M114" s="26">
        <v>25.3</v>
      </c>
      <c r="N114" s="27">
        <v>5</v>
      </c>
      <c r="O114">
        <v>30.8</v>
      </c>
      <c r="P114">
        <v>14.4</v>
      </c>
      <c r="Q114">
        <v>3.2</v>
      </c>
      <c r="R114">
        <v>5.8</v>
      </c>
      <c r="S114">
        <v>3</v>
      </c>
      <c r="T114">
        <v>0.4</v>
      </c>
      <c r="U114">
        <v>0</v>
      </c>
      <c r="V114">
        <v>0.41935483870967744</v>
      </c>
      <c r="W114">
        <v>12.4</v>
      </c>
      <c r="X114">
        <v>0.8</v>
      </c>
      <c r="Y114">
        <v>1</v>
      </c>
      <c r="Z114">
        <v>2.8</v>
      </c>
      <c r="AA114">
        <v>-0.16966142754725852</v>
      </c>
      <c r="AB114">
        <v>1.5722136089749408</v>
      </c>
      <c r="AC114">
        <v>-4.1506099753866751E-2</v>
      </c>
      <c r="AD114">
        <v>-0.13842591336865892</v>
      </c>
      <c r="AE114">
        <v>-1.3866962932462048</v>
      </c>
      <c r="AF114">
        <v>-1.1576754038515964</v>
      </c>
      <c r="AG114">
        <v>-0.95154476560464363</v>
      </c>
      <c r="AH114">
        <v>-3.0083822139668523E-2</v>
      </c>
      <c r="AI114">
        <v>-0.85895029692233638</v>
      </c>
    </row>
    <row r="115" spans="1:35" x14ac:dyDescent="0.2">
      <c r="A115">
        <v>10</v>
      </c>
      <c r="B115">
        <v>114</v>
      </c>
      <c r="C115" s="25">
        <v>143.69999999999999</v>
      </c>
      <c r="D115" s="25">
        <v>168</v>
      </c>
      <c r="E115" s="25">
        <v>38</v>
      </c>
      <c r="F115">
        <v>-0.20113366164862662</v>
      </c>
      <c r="G115">
        <v>-7.4559267344254679E-2</v>
      </c>
      <c r="H115">
        <v>-0.12657439430437195</v>
      </c>
      <c r="I115" t="s">
        <v>162</v>
      </c>
      <c r="J115" t="s">
        <v>32</v>
      </c>
      <c r="K115" t="s">
        <v>152</v>
      </c>
      <c r="L115" t="s">
        <v>259</v>
      </c>
      <c r="M115" s="26">
        <v>29.4</v>
      </c>
      <c r="N115" s="27">
        <v>5</v>
      </c>
      <c r="O115">
        <v>32.429999999999993</v>
      </c>
      <c r="P115">
        <v>14.6</v>
      </c>
      <c r="Q115">
        <v>3.2</v>
      </c>
      <c r="R115">
        <v>5.8</v>
      </c>
      <c r="S115">
        <v>2.4</v>
      </c>
      <c r="T115">
        <v>0.6</v>
      </c>
      <c r="U115">
        <v>0.4</v>
      </c>
      <c r="V115">
        <v>0.5</v>
      </c>
      <c r="W115">
        <v>10</v>
      </c>
      <c r="X115">
        <v>0.63636363636363635</v>
      </c>
      <c r="Y115">
        <v>2.2000000000000002</v>
      </c>
      <c r="Z115">
        <v>1.6</v>
      </c>
      <c r="AA115">
        <v>-0.13717572849146648</v>
      </c>
      <c r="AB115">
        <v>1.5722136089749408</v>
      </c>
      <c r="AC115">
        <v>-4.1506099753866751E-2</v>
      </c>
      <c r="AD115">
        <v>-0.41362973817742532</v>
      </c>
      <c r="AE115">
        <v>-0.92906982323382659</v>
      </c>
      <c r="AF115">
        <v>-0.52588041294489718</v>
      </c>
      <c r="AG115">
        <v>0.38345979585521772</v>
      </c>
      <c r="AH115">
        <v>-0.93288743791384487</v>
      </c>
      <c r="AI115">
        <v>0.35344242958687677</v>
      </c>
    </row>
    <row r="116" spans="1:35" x14ac:dyDescent="0.2">
      <c r="A116">
        <v>10</v>
      </c>
      <c r="B116">
        <v>115</v>
      </c>
      <c r="C116" s="25">
        <v>60.5</v>
      </c>
      <c r="D116" s="25">
        <v>67</v>
      </c>
      <c r="E116" s="25">
        <v>95</v>
      </c>
      <c r="F116">
        <v>-0.20592587841751003</v>
      </c>
      <c r="G116">
        <v>-0.11234299267946597</v>
      </c>
      <c r="H116">
        <v>-9.3582885738044061E-2</v>
      </c>
      <c r="I116" t="s">
        <v>200</v>
      </c>
      <c r="J116" t="s">
        <v>32</v>
      </c>
      <c r="K116" t="s">
        <v>106</v>
      </c>
      <c r="L116" t="s">
        <v>259</v>
      </c>
      <c r="M116" s="26">
        <v>25</v>
      </c>
      <c r="N116" s="27">
        <v>5</v>
      </c>
      <c r="O116">
        <v>30.856666666666666</v>
      </c>
      <c r="P116">
        <v>19</v>
      </c>
      <c r="Q116">
        <v>1.8</v>
      </c>
      <c r="R116">
        <v>7.8</v>
      </c>
      <c r="S116">
        <v>2.8</v>
      </c>
      <c r="T116">
        <v>1</v>
      </c>
      <c r="U116">
        <v>0.2</v>
      </c>
      <c r="V116">
        <v>0.50704225352112675</v>
      </c>
      <c r="W116">
        <v>14.2</v>
      </c>
      <c r="X116">
        <v>0.63636363636363635</v>
      </c>
      <c r="Y116">
        <v>4.4000000000000004</v>
      </c>
      <c r="Z116">
        <v>2.2000000000000002</v>
      </c>
      <c r="AA116">
        <v>0.57750965073596094</v>
      </c>
      <c r="AB116">
        <v>0.22576019060510702</v>
      </c>
      <c r="AC116">
        <v>0.66777414400189372</v>
      </c>
      <c r="AD116">
        <v>-0.23016052163824779</v>
      </c>
      <c r="AE116">
        <v>-1.3816883209070051E-2</v>
      </c>
      <c r="AF116">
        <v>-0.84177790839824673</v>
      </c>
      <c r="AG116">
        <v>0.68314814847510663</v>
      </c>
      <c r="AH116">
        <v>-1.8267698210199674</v>
      </c>
      <c r="AI116">
        <v>-0.25275393366773002</v>
      </c>
    </row>
    <row r="117" spans="1:35" x14ac:dyDescent="0.2">
      <c r="A117">
        <v>10</v>
      </c>
      <c r="B117">
        <v>116</v>
      </c>
      <c r="C117" s="25">
        <v>68.3</v>
      </c>
      <c r="D117" s="25">
        <v>65</v>
      </c>
      <c r="E117" s="25">
        <v>89</v>
      </c>
      <c r="F117">
        <v>-0.20673238292495652</v>
      </c>
      <c r="G117">
        <v>5.9287264892635944E-2</v>
      </c>
      <c r="H117">
        <v>-0.26601964781759246</v>
      </c>
      <c r="I117" t="s">
        <v>115</v>
      </c>
      <c r="J117" t="s">
        <v>1671</v>
      </c>
      <c r="K117" t="s">
        <v>57</v>
      </c>
      <c r="L117" t="s">
        <v>259</v>
      </c>
      <c r="M117" s="26">
        <v>26.2</v>
      </c>
      <c r="N117" s="27">
        <v>5</v>
      </c>
      <c r="O117">
        <v>28.383333333333336</v>
      </c>
      <c r="P117">
        <v>20.399999999999999</v>
      </c>
      <c r="Q117">
        <v>3.4</v>
      </c>
      <c r="R117">
        <v>2.8</v>
      </c>
      <c r="S117">
        <v>2</v>
      </c>
      <c r="T117">
        <v>0.4</v>
      </c>
      <c r="U117">
        <v>0.6</v>
      </c>
      <c r="V117">
        <v>0.53731343283582089</v>
      </c>
      <c r="W117">
        <v>13.4</v>
      </c>
      <c r="X117">
        <v>0.72222222222222221</v>
      </c>
      <c r="Y117">
        <v>3.6</v>
      </c>
      <c r="Z117">
        <v>1.2</v>
      </c>
      <c r="AA117">
        <v>0.80490954412650584</v>
      </c>
      <c r="AB117">
        <v>1.7645640973134882</v>
      </c>
      <c r="AC117">
        <v>-1.1054264653875074</v>
      </c>
      <c r="AD117">
        <v>-0.5970989547166029</v>
      </c>
      <c r="AE117">
        <v>-1.3866962932462048</v>
      </c>
      <c r="AF117">
        <v>-0.20998291749154768</v>
      </c>
      <c r="AG117">
        <v>1.2231387260851379</v>
      </c>
      <c r="AH117">
        <v>-0.71739569107282686</v>
      </c>
      <c r="AI117">
        <v>0.75757333842328134</v>
      </c>
    </row>
    <row r="118" spans="1:35" x14ac:dyDescent="0.2">
      <c r="A118">
        <v>10</v>
      </c>
      <c r="B118">
        <v>117</v>
      </c>
      <c r="C118" s="25">
        <v>144</v>
      </c>
      <c r="D118" s="25">
        <v>138</v>
      </c>
      <c r="E118" s="25">
        <v>20</v>
      </c>
      <c r="F118">
        <v>-0.20776069229103736</v>
      </c>
      <c r="G118">
        <v>-0.19645237041559513</v>
      </c>
      <c r="H118">
        <v>-1.1308321875442229E-2</v>
      </c>
      <c r="I118" t="s">
        <v>245</v>
      </c>
      <c r="J118" t="s">
        <v>32</v>
      </c>
      <c r="K118" t="s">
        <v>66</v>
      </c>
      <c r="L118" t="s">
        <v>259</v>
      </c>
      <c r="M118" s="26">
        <v>24.6</v>
      </c>
      <c r="N118" s="27">
        <v>5</v>
      </c>
      <c r="O118">
        <v>28.630000000000003</v>
      </c>
      <c r="P118">
        <v>11</v>
      </c>
      <c r="Q118">
        <v>1.6</v>
      </c>
      <c r="R118">
        <v>4.5999999999999996</v>
      </c>
      <c r="S118">
        <v>2.2000000000000002</v>
      </c>
      <c r="T118">
        <v>1.2</v>
      </c>
      <c r="U118">
        <v>0.4</v>
      </c>
      <c r="V118">
        <v>0.39130434782608697</v>
      </c>
      <c r="W118">
        <v>9.1999999999999993</v>
      </c>
      <c r="X118">
        <v>0.84615384615384615</v>
      </c>
      <c r="Y118">
        <v>2.6</v>
      </c>
      <c r="Z118">
        <v>1.2</v>
      </c>
      <c r="AA118">
        <v>-0.72191831149572516</v>
      </c>
      <c r="AB118">
        <v>3.3409702266559399E-2</v>
      </c>
      <c r="AC118">
        <v>-0.46707424600732306</v>
      </c>
      <c r="AD118">
        <v>-0.505364346447014</v>
      </c>
      <c r="AE118">
        <v>0.44380958680330812</v>
      </c>
      <c r="AF118">
        <v>-0.52588041294489718</v>
      </c>
      <c r="AG118">
        <v>-1.0713198261263754</v>
      </c>
      <c r="AH118">
        <v>0.28869318178783065</v>
      </c>
      <c r="AI118">
        <v>0.75757333842328134</v>
      </c>
    </row>
    <row r="119" spans="1:35" x14ac:dyDescent="0.2">
      <c r="A119">
        <v>10</v>
      </c>
      <c r="B119">
        <v>118</v>
      </c>
      <c r="C119" s="25">
        <v>91.7</v>
      </c>
      <c r="D119" s="25">
        <v>83</v>
      </c>
      <c r="E119" s="25">
        <v>79</v>
      </c>
      <c r="F119">
        <v>-0.21817352120982386</v>
      </c>
      <c r="G119">
        <v>-0.30708805385215232</v>
      </c>
      <c r="H119">
        <v>8.8914532642328459E-2</v>
      </c>
      <c r="I119" t="s">
        <v>136</v>
      </c>
      <c r="J119" t="s">
        <v>32</v>
      </c>
      <c r="K119" t="s">
        <v>44</v>
      </c>
      <c r="L119" t="s">
        <v>258</v>
      </c>
      <c r="M119" s="26">
        <v>31.5</v>
      </c>
      <c r="N119" s="27">
        <v>5</v>
      </c>
      <c r="O119">
        <v>33.073333333333338</v>
      </c>
      <c r="P119">
        <v>11</v>
      </c>
      <c r="Q119">
        <v>0.6</v>
      </c>
      <c r="R119">
        <v>3.8</v>
      </c>
      <c r="S119">
        <v>7.8</v>
      </c>
      <c r="T119">
        <v>0.8</v>
      </c>
      <c r="U119">
        <v>0.4</v>
      </c>
      <c r="V119">
        <v>0.3125</v>
      </c>
      <c r="W119">
        <v>9.6</v>
      </c>
      <c r="X119">
        <v>0.7857142857142857</v>
      </c>
      <c r="Y119">
        <v>5.6</v>
      </c>
      <c r="Z119">
        <v>1</v>
      </c>
      <c r="AA119">
        <v>-0.72191831149572516</v>
      </c>
      <c r="AB119">
        <v>-0.92834273942617906</v>
      </c>
      <c r="AC119">
        <v>-0.75078634350962714</v>
      </c>
      <c r="AD119">
        <v>2.0632046851014718</v>
      </c>
      <c r="AE119">
        <v>-0.4714433532214482</v>
      </c>
      <c r="AF119">
        <v>-0.52588041294489718</v>
      </c>
      <c r="AG119">
        <v>-2.1962166290420875</v>
      </c>
      <c r="AH119">
        <v>-0.19204817297236232</v>
      </c>
      <c r="AI119">
        <v>0.95963879284148357</v>
      </c>
    </row>
    <row r="120" spans="1:35" x14ac:dyDescent="0.2">
      <c r="A120">
        <v>10</v>
      </c>
      <c r="B120">
        <v>119</v>
      </c>
      <c r="C120" s="25">
        <v>0</v>
      </c>
      <c r="D120" s="25">
        <v>351</v>
      </c>
      <c r="E120" s="25">
        <v>2</v>
      </c>
      <c r="F120">
        <v>-0.2223593106616579</v>
      </c>
      <c r="G120">
        <v>-0.11860623063049795</v>
      </c>
      <c r="H120">
        <v>-0.10375308003115995</v>
      </c>
      <c r="I120" t="s">
        <v>388</v>
      </c>
      <c r="J120" t="s">
        <v>32</v>
      </c>
      <c r="K120" t="s">
        <v>59</v>
      </c>
      <c r="L120" t="s">
        <v>259</v>
      </c>
      <c r="M120" s="26">
        <v>22.4</v>
      </c>
      <c r="N120" s="27">
        <v>5</v>
      </c>
      <c r="O120">
        <v>25.54</v>
      </c>
      <c r="P120">
        <v>11.6</v>
      </c>
      <c r="Q120">
        <v>2.2000000000000002</v>
      </c>
      <c r="R120">
        <v>6.6</v>
      </c>
      <c r="S120">
        <v>1</v>
      </c>
      <c r="T120">
        <v>0.6</v>
      </c>
      <c r="U120">
        <v>1.2</v>
      </c>
      <c r="V120">
        <v>0.46808510638297873</v>
      </c>
      <c r="W120">
        <v>9.4</v>
      </c>
      <c r="X120">
        <v>0.6</v>
      </c>
      <c r="Y120">
        <v>1</v>
      </c>
      <c r="Z120">
        <v>1.4</v>
      </c>
      <c r="AA120">
        <v>-0.62446121432834878</v>
      </c>
      <c r="AB120">
        <v>0.61046116728220245</v>
      </c>
      <c r="AC120">
        <v>0.24220599774843737</v>
      </c>
      <c r="AD120">
        <v>-1.0557719960645469</v>
      </c>
      <c r="AE120">
        <v>-0.92906982323382659</v>
      </c>
      <c r="AF120">
        <v>0.73770956886850114</v>
      </c>
      <c r="AG120">
        <v>-6.6448785047955053E-2</v>
      </c>
      <c r="AH120">
        <v>-0.53758887490402418</v>
      </c>
      <c r="AI120">
        <v>0.55550788400507911</v>
      </c>
    </row>
    <row r="121" spans="1:35" x14ac:dyDescent="0.2">
      <c r="A121">
        <v>10</v>
      </c>
      <c r="B121">
        <v>120</v>
      </c>
      <c r="C121" s="25">
        <v>68.5</v>
      </c>
      <c r="D121" s="25">
        <v>66</v>
      </c>
      <c r="E121" s="25">
        <v>89</v>
      </c>
      <c r="F121">
        <v>-0.24192514981382904</v>
      </c>
      <c r="G121">
        <v>-1.5326036628683938E-2</v>
      </c>
      <c r="H121">
        <v>-0.22659911318514511</v>
      </c>
      <c r="I121" t="s">
        <v>175</v>
      </c>
      <c r="J121" t="s">
        <v>32</v>
      </c>
      <c r="K121" t="s">
        <v>152</v>
      </c>
      <c r="L121" t="s">
        <v>45</v>
      </c>
      <c r="M121" s="26">
        <v>27.6</v>
      </c>
      <c r="N121" s="27">
        <v>5</v>
      </c>
      <c r="O121">
        <v>26.833333333333336</v>
      </c>
      <c r="P121">
        <v>14.2</v>
      </c>
      <c r="Q121">
        <v>0.8</v>
      </c>
      <c r="R121">
        <v>9.8000000000000007</v>
      </c>
      <c r="S121">
        <v>1.6</v>
      </c>
      <c r="T121">
        <v>0.6</v>
      </c>
      <c r="U121">
        <v>0.8</v>
      </c>
      <c r="V121">
        <v>0.6</v>
      </c>
      <c r="W121">
        <v>10</v>
      </c>
      <c r="X121">
        <v>0.7</v>
      </c>
      <c r="Y121">
        <v>2</v>
      </c>
      <c r="Z121">
        <v>2.2000000000000002</v>
      </c>
      <c r="AA121">
        <v>-0.20214712660305084</v>
      </c>
      <c r="AB121">
        <v>-0.73599225108763133</v>
      </c>
      <c r="AC121">
        <v>1.3770543877576544</v>
      </c>
      <c r="AD121">
        <v>-0.78056817125578037</v>
      </c>
      <c r="AE121">
        <v>-0.92906982323382659</v>
      </c>
      <c r="AF121">
        <v>0.10591457796180204</v>
      </c>
      <c r="AG121">
        <v>1.8082956527063778</v>
      </c>
      <c r="AH121">
        <v>-0.52866764223597063</v>
      </c>
      <c r="AI121">
        <v>-0.25275393366773002</v>
      </c>
    </row>
    <row r="122" spans="1:35" x14ac:dyDescent="0.2">
      <c r="A122">
        <v>11</v>
      </c>
      <c r="B122">
        <v>121</v>
      </c>
      <c r="C122" s="25">
        <v>0</v>
      </c>
      <c r="D122" s="25">
        <v>690</v>
      </c>
      <c r="E122" s="25">
        <v>3</v>
      </c>
      <c r="F122">
        <v>-0.24280940124776057</v>
      </c>
      <c r="G122">
        <v>-4.058009413545887E-2</v>
      </c>
      <c r="H122">
        <v>-0.20222930711230169</v>
      </c>
      <c r="I122" t="s">
        <v>368</v>
      </c>
      <c r="J122" t="s">
        <v>32</v>
      </c>
      <c r="K122" t="s">
        <v>69</v>
      </c>
      <c r="L122" t="s">
        <v>259</v>
      </c>
      <c r="M122" s="26">
        <v>23.7</v>
      </c>
      <c r="N122" s="27">
        <v>5</v>
      </c>
      <c r="O122">
        <v>24.063333333333333</v>
      </c>
      <c r="P122">
        <v>11.6</v>
      </c>
      <c r="Q122">
        <v>2.6</v>
      </c>
      <c r="R122">
        <v>2.2000000000000002</v>
      </c>
      <c r="S122">
        <v>0.8</v>
      </c>
      <c r="T122">
        <v>1.2</v>
      </c>
      <c r="U122">
        <v>0.4</v>
      </c>
      <c r="V122">
        <v>0.45454545454545453</v>
      </c>
      <c r="W122">
        <v>8.8000000000000007</v>
      </c>
      <c r="X122">
        <v>1</v>
      </c>
      <c r="Y122">
        <v>1</v>
      </c>
      <c r="Z122">
        <v>0.4</v>
      </c>
      <c r="AA122">
        <v>-0.62446121432834878</v>
      </c>
      <c r="AB122">
        <v>0.99516214395929781</v>
      </c>
      <c r="AC122">
        <v>-1.3182105385142353</v>
      </c>
      <c r="AD122">
        <v>-1.1475066043341355</v>
      </c>
      <c r="AE122">
        <v>0.44380958680330812</v>
      </c>
      <c r="AF122">
        <v>-0.52588041294489718</v>
      </c>
      <c r="AG122">
        <v>-0.23139019458089613</v>
      </c>
      <c r="AH122">
        <v>0.47742123062468689</v>
      </c>
      <c r="AI122">
        <v>1.5658351560960901</v>
      </c>
    </row>
    <row r="123" spans="1:35" x14ac:dyDescent="0.2">
      <c r="A123">
        <v>11</v>
      </c>
      <c r="B123">
        <v>122</v>
      </c>
      <c r="C123" s="25">
        <v>79.400000000000006</v>
      </c>
      <c r="D123" s="25">
        <v>71</v>
      </c>
      <c r="E123" s="25">
        <v>87</v>
      </c>
      <c r="F123">
        <v>-0.2526524446172031</v>
      </c>
      <c r="G123">
        <v>-3.8832931678995472E-2</v>
      </c>
      <c r="H123">
        <v>-0.21381951293820761</v>
      </c>
      <c r="I123" t="s">
        <v>243</v>
      </c>
      <c r="J123" t="s">
        <v>32</v>
      </c>
      <c r="K123" t="s">
        <v>88</v>
      </c>
      <c r="L123" t="s">
        <v>259</v>
      </c>
      <c r="M123" s="26">
        <v>20.6</v>
      </c>
      <c r="N123" s="27">
        <v>5</v>
      </c>
      <c r="O123">
        <v>31.029999999999994</v>
      </c>
      <c r="P123">
        <v>11</v>
      </c>
      <c r="Q123">
        <v>0.2</v>
      </c>
      <c r="R123">
        <v>10</v>
      </c>
      <c r="S123">
        <v>1.2</v>
      </c>
      <c r="T123">
        <v>1.4</v>
      </c>
      <c r="U123">
        <v>0.8</v>
      </c>
      <c r="V123">
        <v>0.55263157894736847</v>
      </c>
      <c r="W123">
        <v>7.6</v>
      </c>
      <c r="X123">
        <v>0.66666666666666663</v>
      </c>
      <c r="Y123">
        <v>3.6</v>
      </c>
      <c r="Z123">
        <v>1.4</v>
      </c>
      <c r="AA123">
        <v>-0.72191831149572516</v>
      </c>
      <c r="AB123">
        <v>-1.3130437161032744</v>
      </c>
      <c r="AC123">
        <v>1.4479824121332303</v>
      </c>
      <c r="AD123">
        <v>-0.96403738779495807</v>
      </c>
      <c r="AE123">
        <v>0.90143605681568628</v>
      </c>
      <c r="AF123">
        <v>0.10591457796180204</v>
      </c>
      <c r="AG123">
        <v>0.86356284320438348</v>
      </c>
      <c r="AH123">
        <v>-1.2249007438371826</v>
      </c>
      <c r="AI123">
        <v>0.55550788400507911</v>
      </c>
    </row>
    <row r="124" spans="1:35" x14ac:dyDescent="0.2">
      <c r="A124">
        <v>11</v>
      </c>
      <c r="B124">
        <v>123</v>
      </c>
      <c r="C124" s="25">
        <v>98.6</v>
      </c>
      <c r="D124" s="25">
        <v>103</v>
      </c>
      <c r="E124" s="25">
        <v>71</v>
      </c>
      <c r="F124">
        <v>-0.25500811195460471</v>
      </c>
      <c r="G124">
        <v>-0.20303718168373697</v>
      </c>
      <c r="H124">
        <v>-5.1970930270867743E-2</v>
      </c>
      <c r="I124" t="s">
        <v>172</v>
      </c>
      <c r="J124" t="s">
        <v>1673</v>
      </c>
      <c r="K124" t="s">
        <v>62</v>
      </c>
      <c r="L124" t="s">
        <v>45</v>
      </c>
      <c r="M124" s="26">
        <v>30.2</v>
      </c>
      <c r="N124" s="27">
        <v>5</v>
      </c>
      <c r="O124">
        <v>22.369999999999997</v>
      </c>
      <c r="P124">
        <v>13.6</v>
      </c>
      <c r="Q124">
        <v>0.6</v>
      </c>
      <c r="R124">
        <v>6.4</v>
      </c>
      <c r="S124">
        <v>1</v>
      </c>
      <c r="T124">
        <v>0.8</v>
      </c>
      <c r="U124">
        <v>0.8</v>
      </c>
      <c r="V124">
        <v>0.47368421052631576</v>
      </c>
      <c r="W124">
        <v>11.4</v>
      </c>
      <c r="X124">
        <v>0.91666666666666663</v>
      </c>
      <c r="Y124">
        <v>2.4</v>
      </c>
      <c r="Z124">
        <v>2</v>
      </c>
      <c r="AA124">
        <v>-0.29960422377042722</v>
      </c>
      <c r="AB124">
        <v>-0.92834273942617906</v>
      </c>
      <c r="AC124">
        <v>0.17127797337286157</v>
      </c>
      <c r="AD124">
        <v>-1.0557719960645469</v>
      </c>
      <c r="AE124">
        <v>-0.4714433532214482</v>
      </c>
      <c r="AF124">
        <v>0.10591457796180204</v>
      </c>
      <c r="AG124">
        <v>8.4106277781277033E-3</v>
      </c>
      <c r="AH124">
        <v>0.69291297746570457</v>
      </c>
      <c r="AI124">
        <v>-5.0688479249527622E-2</v>
      </c>
    </row>
    <row r="125" spans="1:35" x14ac:dyDescent="0.2">
      <c r="A125">
        <v>11</v>
      </c>
      <c r="B125">
        <v>124</v>
      </c>
      <c r="C125" s="25">
        <v>89</v>
      </c>
      <c r="D125" s="25">
        <v>88</v>
      </c>
      <c r="E125" s="25">
        <v>84</v>
      </c>
      <c r="F125">
        <v>-0.25696148304060895</v>
      </c>
      <c r="G125">
        <v>-0.21386355267542353</v>
      </c>
      <c r="H125">
        <v>-4.3097930365185416E-2</v>
      </c>
      <c r="I125" t="s">
        <v>84</v>
      </c>
      <c r="J125" t="s">
        <v>32</v>
      </c>
      <c r="K125" t="s">
        <v>69</v>
      </c>
      <c r="L125" t="s">
        <v>258</v>
      </c>
      <c r="M125" s="26">
        <v>29.1</v>
      </c>
      <c r="N125" s="27">
        <v>5</v>
      </c>
      <c r="O125">
        <v>27.863333333333333</v>
      </c>
      <c r="P125">
        <v>13.6</v>
      </c>
      <c r="Q125">
        <v>1.2</v>
      </c>
      <c r="R125">
        <v>3</v>
      </c>
      <c r="S125">
        <v>7.2</v>
      </c>
      <c r="T125">
        <v>0.6</v>
      </c>
      <c r="U125">
        <v>0</v>
      </c>
      <c r="V125">
        <v>0.43333333333333335</v>
      </c>
      <c r="W125">
        <v>12</v>
      </c>
      <c r="X125">
        <v>0.83333333333333337</v>
      </c>
      <c r="Y125">
        <v>2.4</v>
      </c>
      <c r="Z125">
        <v>1.4</v>
      </c>
      <c r="AA125">
        <v>-0.29960422377042722</v>
      </c>
      <c r="AB125">
        <v>-0.35129127441053609</v>
      </c>
      <c r="AC125">
        <v>-1.0344984410119313</v>
      </c>
      <c r="AD125">
        <v>1.7880008602927058</v>
      </c>
      <c r="AE125">
        <v>-0.92906982323382659</v>
      </c>
      <c r="AF125">
        <v>-1.1576754038515964</v>
      </c>
      <c r="AG125">
        <v>-0.68154947679962796</v>
      </c>
      <c r="AH125">
        <v>0.18540792470134904</v>
      </c>
      <c r="AI125">
        <v>0.55550788400507911</v>
      </c>
    </row>
    <row r="126" spans="1:35" x14ac:dyDescent="0.2">
      <c r="A126">
        <v>11</v>
      </c>
      <c r="B126">
        <v>125</v>
      </c>
      <c r="C126" s="25">
        <v>88.2</v>
      </c>
      <c r="D126" s="25">
        <v>87</v>
      </c>
      <c r="E126" s="25">
        <v>85</v>
      </c>
      <c r="F126">
        <v>-0.25849895283578828</v>
      </c>
      <c r="G126">
        <v>0.33059601528989041</v>
      </c>
      <c r="H126">
        <v>-0.58909496812567874</v>
      </c>
      <c r="I126" t="s">
        <v>366</v>
      </c>
      <c r="J126" t="s">
        <v>32</v>
      </c>
      <c r="K126" t="s">
        <v>47</v>
      </c>
      <c r="L126" t="s">
        <v>45</v>
      </c>
      <c r="M126" s="26">
        <v>21.6</v>
      </c>
      <c r="N126" s="27">
        <v>5</v>
      </c>
      <c r="O126">
        <v>29.713333333333331</v>
      </c>
      <c r="P126">
        <v>18</v>
      </c>
      <c r="Q126">
        <v>0</v>
      </c>
      <c r="R126">
        <v>14.2</v>
      </c>
      <c r="S126">
        <v>1.6</v>
      </c>
      <c r="T126">
        <v>1.2</v>
      </c>
      <c r="U126">
        <v>0.8</v>
      </c>
      <c r="V126">
        <v>0.75555555555555554</v>
      </c>
      <c r="W126">
        <v>9</v>
      </c>
      <c r="X126">
        <v>0.61111111111111116</v>
      </c>
      <c r="Y126">
        <v>7.2</v>
      </c>
      <c r="Z126">
        <v>0.8</v>
      </c>
      <c r="AA126">
        <v>0.41508115545700019</v>
      </c>
      <c r="AB126">
        <v>-1.505394204441822</v>
      </c>
      <c r="AC126">
        <v>2.9374709240203267</v>
      </c>
      <c r="AD126">
        <v>-0.78056817125578037</v>
      </c>
      <c r="AE126">
        <v>0.44380958680330812</v>
      </c>
      <c r="AF126">
        <v>0.10591457796180204</v>
      </c>
      <c r="AG126">
        <v>3.6231525601998458</v>
      </c>
      <c r="AH126">
        <v>-3.4258065383953524</v>
      </c>
      <c r="AI126">
        <v>1.1617042472596857</v>
      </c>
    </row>
    <row r="127" spans="1:35" x14ac:dyDescent="0.2">
      <c r="A127">
        <v>11</v>
      </c>
      <c r="B127">
        <v>126</v>
      </c>
      <c r="C127" s="25">
        <v>135.6</v>
      </c>
      <c r="D127" s="25">
        <v>278</v>
      </c>
      <c r="E127" s="25">
        <v>8</v>
      </c>
      <c r="F127">
        <v>-0.25894311569960482</v>
      </c>
      <c r="G127">
        <v>-7.126380101919351E-2</v>
      </c>
      <c r="H127">
        <v>-0.18767931468041132</v>
      </c>
      <c r="I127" t="s">
        <v>223</v>
      </c>
      <c r="J127" t="s">
        <v>32</v>
      </c>
      <c r="K127" t="s">
        <v>113</v>
      </c>
      <c r="L127" t="s">
        <v>258</v>
      </c>
      <c r="M127" s="26">
        <v>31.3</v>
      </c>
      <c r="N127" s="27">
        <v>5</v>
      </c>
      <c r="O127">
        <v>26.656666666666666</v>
      </c>
      <c r="P127">
        <v>10.4</v>
      </c>
      <c r="Q127">
        <v>2.6</v>
      </c>
      <c r="R127">
        <v>1.2</v>
      </c>
      <c r="S127">
        <v>3.2</v>
      </c>
      <c r="T127">
        <v>1</v>
      </c>
      <c r="U127">
        <v>0.4</v>
      </c>
      <c r="V127">
        <v>0.51428571428571423</v>
      </c>
      <c r="W127">
        <v>7</v>
      </c>
      <c r="X127">
        <v>1</v>
      </c>
      <c r="Y127">
        <v>0.6</v>
      </c>
      <c r="Z127">
        <v>1.2</v>
      </c>
      <c r="AA127">
        <v>-0.81937540866310155</v>
      </c>
      <c r="AB127">
        <v>0.99516214395929781</v>
      </c>
      <c r="AC127">
        <v>-1.6728506603921156</v>
      </c>
      <c r="AD127">
        <v>-4.6691305099070046E-2</v>
      </c>
      <c r="AE127">
        <v>-1.3816883209070051E-2</v>
      </c>
      <c r="AF127">
        <v>-0.52588041294489718</v>
      </c>
      <c r="AG127">
        <v>0.41365426230121077</v>
      </c>
      <c r="AH127">
        <v>0.27085071645172321</v>
      </c>
      <c r="AI127">
        <v>0.75757333842328134</v>
      </c>
    </row>
    <row r="128" spans="1:35" x14ac:dyDescent="0.2">
      <c r="A128">
        <v>11</v>
      </c>
      <c r="B128">
        <v>127</v>
      </c>
      <c r="C128" s="25">
        <v>0</v>
      </c>
      <c r="D128" s="25">
        <v>277</v>
      </c>
      <c r="E128" s="25">
        <v>5</v>
      </c>
      <c r="F128">
        <v>-0.25954256071493897</v>
      </c>
      <c r="G128">
        <v>1.6413290091945611E-2</v>
      </c>
      <c r="H128">
        <v>-0.27595585080688456</v>
      </c>
      <c r="I128" t="s">
        <v>365</v>
      </c>
      <c r="J128" t="s">
        <v>32</v>
      </c>
      <c r="K128" t="s">
        <v>75</v>
      </c>
      <c r="L128" t="s">
        <v>258</v>
      </c>
      <c r="M128" s="26">
        <v>30.6</v>
      </c>
      <c r="N128" s="27">
        <v>5</v>
      </c>
      <c r="O128">
        <v>25.413333333333334</v>
      </c>
      <c r="P128">
        <v>10.8</v>
      </c>
      <c r="Q128">
        <v>2</v>
      </c>
      <c r="R128">
        <v>3.4</v>
      </c>
      <c r="S128">
        <v>2.6</v>
      </c>
      <c r="T128">
        <v>1</v>
      </c>
      <c r="U128">
        <v>0.2</v>
      </c>
      <c r="V128">
        <v>0.51515151515151514</v>
      </c>
      <c r="W128">
        <v>6.6</v>
      </c>
      <c r="X128">
        <v>0.90909090909090906</v>
      </c>
      <c r="Y128">
        <v>2.2000000000000002</v>
      </c>
      <c r="Z128">
        <v>0.4</v>
      </c>
      <c r="AA128">
        <v>-0.75440401055151718</v>
      </c>
      <c r="AB128">
        <v>0.41811067894365467</v>
      </c>
      <c r="AC128">
        <v>-0.89264239226077924</v>
      </c>
      <c r="AD128">
        <v>-0.32189512990783647</v>
      </c>
      <c r="AE128">
        <v>-1.3816883209070051E-2</v>
      </c>
      <c r="AF128">
        <v>-0.84177790839824673</v>
      </c>
      <c r="AG128">
        <v>0.39868237973599352</v>
      </c>
      <c r="AH128">
        <v>0.5896277203792224</v>
      </c>
      <c r="AI128">
        <v>1.5658351560960901</v>
      </c>
    </row>
    <row r="129" spans="1:35" x14ac:dyDescent="0.2">
      <c r="A129">
        <v>11</v>
      </c>
      <c r="B129">
        <v>128</v>
      </c>
      <c r="C129" s="25">
        <v>0</v>
      </c>
      <c r="D129" s="25">
        <v>415</v>
      </c>
      <c r="E129" s="25">
        <v>5</v>
      </c>
      <c r="F129">
        <v>-0.26766327191648071</v>
      </c>
      <c r="G129">
        <v>-8.0659366321715019E-3</v>
      </c>
      <c r="H129">
        <v>-0.25959733528430923</v>
      </c>
      <c r="I129" t="s">
        <v>489</v>
      </c>
      <c r="J129" t="s">
        <v>32</v>
      </c>
      <c r="K129" t="s">
        <v>64</v>
      </c>
      <c r="L129" t="s">
        <v>258</v>
      </c>
      <c r="M129" s="26">
        <v>28.7</v>
      </c>
      <c r="N129" s="27">
        <v>5</v>
      </c>
      <c r="O129">
        <v>21.016666666666666</v>
      </c>
      <c r="P129">
        <v>13</v>
      </c>
      <c r="Q129">
        <v>1.6</v>
      </c>
      <c r="R129">
        <v>2.2000000000000002</v>
      </c>
      <c r="S129">
        <v>3</v>
      </c>
      <c r="T129">
        <v>1</v>
      </c>
      <c r="U129">
        <v>0.4</v>
      </c>
      <c r="V129">
        <v>0.55813953488372092</v>
      </c>
      <c r="W129">
        <v>8.6</v>
      </c>
      <c r="X129">
        <v>0.9</v>
      </c>
      <c r="Y129">
        <v>2</v>
      </c>
      <c r="Z129">
        <v>1.2</v>
      </c>
      <c r="AA129">
        <v>-0.39706132093780366</v>
      </c>
      <c r="AB129">
        <v>3.3409702266559399E-2</v>
      </c>
      <c r="AC129">
        <v>-1.3182105385142353</v>
      </c>
      <c r="AD129">
        <v>-0.13842591336865892</v>
      </c>
      <c r="AE129">
        <v>-1.3816883209070051E-2</v>
      </c>
      <c r="AF129">
        <v>-0.52588041294489718</v>
      </c>
      <c r="AG129">
        <v>1.0434761353025401</v>
      </c>
      <c r="AH129">
        <v>0.48634246329274072</v>
      </c>
      <c r="AI129">
        <v>0.75757333842328134</v>
      </c>
    </row>
    <row r="130" spans="1:35" x14ac:dyDescent="0.2">
      <c r="A130">
        <v>11</v>
      </c>
      <c r="B130">
        <v>129</v>
      </c>
      <c r="C130" s="25">
        <v>46.4</v>
      </c>
      <c r="D130" s="25">
        <v>38</v>
      </c>
      <c r="E130" s="25">
        <v>79</v>
      </c>
      <c r="F130">
        <v>-0.27150933294212715</v>
      </c>
      <c r="G130">
        <v>-3.0277730058661856E-2</v>
      </c>
      <c r="H130">
        <v>-0.24123160288346529</v>
      </c>
      <c r="I130" t="s">
        <v>210</v>
      </c>
      <c r="J130" t="s">
        <v>1676</v>
      </c>
      <c r="K130" t="s">
        <v>88</v>
      </c>
      <c r="L130" t="s">
        <v>259</v>
      </c>
      <c r="M130" s="26">
        <v>26.5</v>
      </c>
      <c r="N130" s="27">
        <v>5</v>
      </c>
      <c r="O130">
        <v>24.943333333333332</v>
      </c>
      <c r="P130">
        <v>14.4</v>
      </c>
      <c r="Q130">
        <v>2.4</v>
      </c>
      <c r="R130">
        <v>3.8</v>
      </c>
      <c r="S130">
        <v>2.4</v>
      </c>
      <c r="T130">
        <v>1</v>
      </c>
      <c r="U130">
        <v>0.4</v>
      </c>
      <c r="V130">
        <v>0.52</v>
      </c>
      <c r="W130">
        <v>10</v>
      </c>
      <c r="X130">
        <v>0.66666666666666663</v>
      </c>
      <c r="Y130">
        <v>2.4</v>
      </c>
      <c r="Z130">
        <v>1</v>
      </c>
      <c r="AA130">
        <v>-0.16966142754725852</v>
      </c>
      <c r="AB130">
        <v>0.80281165562074996</v>
      </c>
      <c r="AC130">
        <v>-0.75078634350962714</v>
      </c>
      <c r="AD130">
        <v>-0.41362973817742532</v>
      </c>
      <c r="AE130">
        <v>-1.3816883209070051E-2</v>
      </c>
      <c r="AF130">
        <v>-0.52588041294489718</v>
      </c>
      <c r="AG130">
        <v>0.66842696722545003</v>
      </c>
      <c r="AH130">
        <v>-0.82960218082736192</v>
      </c>
      <c r="AI130">
        <v>0.95963879284148357</v>
      </c>
    </row>
    <row r="131" spans="1:35" x14ac:dyDescent="0.2">
      <c r="A131">
        <v>11</v>
      </c>
      <c r="B131">
        <v>130</v>
      </c>
      <c r="C131" s="25">
        <v>0</v>
      </c>
      <c r="D131" s="25">
        <v>584</v>
      </c>
      <c r="E131" s="25">
        <v>3</v>
      </c>
      <c r="F131">
        <v>-0.27776200522631339</v>
      </c>
      <c r="G131">
        <v>2.3194490947505933E-2</v>
      </c>
      <c r="H131">
        <v>-0.30095649617381931</v>
      </c>
      <c r="I131" t="s">
        <v>450</v>
      </c>
      <c r="J131" t="s">
        <v>32</v>
      </c>
      <c r="K131" t="s">
        <v>62</v>
      </c>
      <c r="L131" t="s">
        <v>258</v>
      </c>
      <c r="M131" s="26">
        <v>22.5</v>
      </c>
      <c r="N131" s="27">
        <v>5</v>
      </c>
      <c r="O131">
        <v>22.73</v>
      </c>
      <c r="P131">
        <v>13.4</v>
      </c>
      <c r="Q131">
        <v>2.4</v>
      </c>
      <c r="R131">
        <v>3.8</v>
      </c>
      <c r="S131">
        <v>3.8</v>
      </c>
      <c r="T131">
        <v>0.2</v>
      </c>
      <c r="U131">
        <v>0.4</v>
      </c>
      <c r="V131">
        <v>0.56818181818181823</v>
      </c>
      <c r="W131">
        <v>8.8000000000000007</v>
      </c>
      <c r="X131">
        <v>1</v>
      </c>
      <c r="Y131">
        <v>1</v>
      </c>
      <c r="Z131">
        <v>1</v>
      </c>
      <c r="AA131">
        <v>-0.3320899228262193</v>
      </c>
      <c r="AB131">
        <v>0.80281165562074996</v>
      </c>
      <c r="AC131">
        <v>-0.75078634350962714</v>
      </c>
      <c r="AD131">
        <v>0.22851251970969616</v>
      </c>
      <c r="AE131">
        <v>-1.8443227632585832</v>
      </c>
      <c r="AF131">
        <v>-0.52588041294489718</v>
      </c>
      <c r="AG131">
        <v>1.1934456622702638</v>
      </c>
      <c r="AH131">
        <v>0.47742123062468689</v>
      </c>
      <c r="AI131">
        <v>0.95963879284148357</v>
      </c>
    </row>
    <row r="132" spans="1:35" x14ac:dyDescent="0.2">
      <c r="A132">
        <v>11</v>
      </c>
      <c r="B132">
        <v>131</v>
      </c>
      <c r="C132" s="25">
        <v>63.6</v>
      </c>
      <c r="D132" s="25">
        <v>62</v>
      </c>
      <c r="E132" s="25">
        <v>94</v>
      </c>
      <c r="F132">
        <v>-0.28177214094995418</v>
      </c>
      <c r="G132">
        <v>-0.19711333237677076</v>
      </c>
      <c r="H132">
        <v>-8.4658808573183419E-2</v>
      </c>
      <c r="I132" t="s">
        <v>74</v>
      </c>
      <c r="J132" t="s">
        <v>32</v>
      </c>
      <c r="K132" t="s">
        <v>75</v>
      </c>
      <c r="L132" t="s">
        <v>258</v>
      </c>
      <c r="M132" s="26">
        <v>27</v>
      </c>
      <c r="N132" s="27">
        <v>5</v>
      </c>
      <c r="O132">
        <v>24.716666666666669</v>
      </c>
      <c r="P132">
        <v>15.4</v>
      </c>
      <c r="Q132">
        <v>1.4</v>
      </c>
      <c r="R132">
        <v>4.4000000000000004</v>
      </c>
      <c r="S132">
        <v>6.6</v>
      </c>
      <c r="T132">
        <v>0.4</v>
      </c>
      <c r="U132">
        <v>0</v>
      </c>
      <c r="V132">
        <v>0.5074626865671642</v>
      </c>
      <c r="W132">
        <v>13.4</v>
      </c>
      <c r="X132">
        <v>0.66666666666666663</v>
      </c>
      <c r="Y132">
        <v>0.6</v>
      </c>
      <c r="Z132">
        <v>2.4</v>
      </c>
      <c r="AA132">
        <v>-7.2329322682977452E-3</v>
      </c>
      <c r="AB132">
        <v>-0.15894078607198844</v>
      </c>
      <c r="AC132">
        <v>-0.53800227038289883</v>
      </c>
      <c r="AD132">
        <v>1.5127970354839391</v>
      </c>
      <c r="AE132">
        <v>-1.3866962932462048</v>
      </c>
      <c r="AF132">
        <v>-1.1576754038515964</v>
      </c>
      <c r="AG132">
        <v>0.65320438334467434</v>
      </c>
      <c r="AH132">
        <v>-0.23665433631263222</v>
      </c>
      <c r="AI132">
        <v>-0.45481938808593197</v>
      </c>
    </row>
    <row r="133" spans="1:35" x14ac:dyDescent="0.2">
      <c r="A133">
        <v>11</v>
      </c>
      <c r="B133">
        <v>132</v>
      </c>
      <c r="C133" s="25">
        <v>0</v>
      </c>
      <c r="D133" s="25">
        <v>242</v>
      </c>
      <c r="E133" s="25">
        <v>16</v>
      </c>
      <c r="F133">
        <v>-0.28618544170263255</v>
      </c>
      <c r="G133">
        <v>-2.5001344840912296E-2</v>
      </c>
      <c r="H133">
        <v>-0.26118409686172023</v>
      </c>
      <c r="I133" t="s">
        <v>238</v>
      </c>
      <c r="J133" t="s">
        <v>32</v>
      </c>
      <c r="K133" t="s">
        <v>49</v>
      </c>
      <c r="L133" t="s">
        <v>259</v>
      </c>
      <c r="M133" s="26">
        <v>27.7</v>
      </c>
      <c r="N133" s="27">
        <v>5</v>
      </c>
      <c r="O133">
        <v>25.2</v>
      </c>
      <c r="P133">
        <v>8.6</v>
      </c>
      <c r="Q133">
        <v>0</v>
      </c>
      <c r="R133">
        <v>9.1999999999999993</v>
      </c>
      <c r="S133">
        <v>1.6</v>
      </c>
      <c r="T133">
        <v>0.8</v>
      </c>
      <c r="U133">
        <v>1</v>
      </c>
      <c r="V133">
        <v>0.5625</v>
      </c>
      <c r="W133">
        <v>6.4</v>
      </c>
      <c r="X133">
        <v>0.875</v>
      </c>
      <c r="Y133">
        <v>1.6</v>
      </c>
      <c r="Z133">
        <v>1</v>
      </c>
      <c r="AA133">
        <v>-1.111746700165231</v>
      </c>
      <c r="AB133">
        <v>-1.505394204441822</v>
      </c>
      <c r="AC133">
        <v>1.1642703146309259</v>
      </c>
      <c r="AD133">
        <v>-0.78056817125578037</v>
      </c>
      <c r="AE133">
        <v>-0.4714433532214482</v>
      </c>
      <c r="AF133">
        <v>0.42181207341515159</v>
      </c>
      <c r="AG133">
        <v>0.81864719550873344</v>
      </c>
      <c r="AH133">
        <v>0.27977194911977649</v>
      </c>
      <c r="AI133">
        <v>0.95963879284148357</v>
      </c>
    </row>
    <row r="134" spans="1:35" x14ac:dyDescent="0.2">
      <c r="A134">
        <v>12</v>
      </c>
      <c r="B134">
        <v>133</v>
      </c>
      <c r="C134" s="25">
        <v>63</v>
      </c>
      <c r="D134" s="25">
        <v>57</v>
      </c>
      <c r="E134" s="25">
        <v>76</v>
      </c>
      <c r="F134">
        <v>-0.28876111143605954</v>
      </c>
      <c r="G134">
        <v>7.1311498615436522E-2</v>
      </c>
      <c r="H134">
        <v>-0.36007261005149604</v>
      </c>
      <c r="I134" t="s">
        <v>253</v>
      </c>
      <c r="J134" t="s">
        <v>1683</v>
      </c>
      <c r="K134" t="s">
        <v>73</v>
      </c>
      <c r="L134" t="s">
        <v>259</v>
      </c>
      <c r="M134" s="26">
        <v>28.4</v>
      </c>
      <c r="N134" s="27">
        <v>5</v>
      </c>
      <c r="O134">
        <v>24.07</v>
      </c>
      <c r="P134">
        <v>9.8000000000000007</v>
      </c>
      <c r="Q134">
        <v>0.2</v>
      </c>
      <c r="R134">
        <v>11.4</v>
      </c>
      <c r="S134">
        <v>2.4</v>
      </c>
      <c r="T134">
        <v>0.8</v>
      </c>
      <c r="U134">
        <v>0.6</v>
      </c>
      <c r="V134">
        <v>0.63888888888888884</v>
      </c>
      <c r="W134">
        <v>7.2</v>
      </c>
      <c r="X134">
        <v>0.5</v>
      </c>
      <c r="Y134">
        <v>0.8</v>
      </c>
      <c r="Z134">
        <v>1</v>
      </c>
      <c r="AA134">
        <v>-0.91683250583047793</v>
      </c>
      <c r="AB134">
        <v>-1.3130437161032744</v>
      </c>
      <c r="AC134">
        <v>1.9444785827622626</v>
      </c>
      <c r="AD134">
        <v>-0.41362973817742532</v>
      </c>
      <c r="AE134">
        <v>-0.4714433532214482</v>
      </c>
      <c r="AF134">
        <v>-0.20998291749154768</v>
      </c>
      <c r="AG134">
        <v>1.7034924747498621</v>
      </c>
      <c r="AH134">
        <v>-0.64087413199050602</v>
      </c>
      <c r="AI134">
        <v>0.95963879284148357</v>
      </c>
    </row>
    <row r="135" spans="1:35" x14ac:dyDescent="0.2">
      <c r="A135">
        <v>12</v>
      </c>
      <c r="B135">
        <v>134</v>
      </c>
      <c r="C135" s="25">
        <v>142.1</v>
      </c>
      <c r="D135" s="25">
        <v>208</v>
      </c>
      <c r="E135" s="25">
        <v>39</v>
      </c>
      <c r="F135">
        <v>-0.29006234408597659</v>
      </c>
      <c r="G135">
        <v>-3.8659927698514361E-2</v>
      </c>
      <c r="H135">
        <v>-0.25140241638746225</v>
      </c>
      <c r="I135" t="s">
        <v>234</v>
      </c>
      <c r="J135" t="s">
        <v>32</v>
      </c>
      <c r="K135" t="s">
        <v>78</v>
      </c>
      <c r="L135" t="s">
        <v>258</v>
      </c>
      <c r="M135" s="26">
        <v>21.5</v>
      </c>
      <c r="N135" s="27">
        <v>5</v>
      </c>
      <c r="O135">
        <v>27.669999999999998</v>
      </c>
      <c r="P135">
        <v>15</v>
      </c>
      <c r="Q135">
        <v>0.6</v>
      </c>
      <c r="R135">
        <v>2.4</v>
      </c>
      <c r="S135">
        <v>4.4000000000000004</v>
      </c>
      <c r="T135">
        <v>1.4</v>
      </c>
      <c r="U135">
        <v>0</v>
      </c>
      <c r="V135">
        <v>0.57627118644067798</v>
      </c>
      <c r="W135">
        <v>11.8</v>
      </c>
      <c r="X135">
        <v>0.8</v>
      </c>
      <c r="Y135">
        <v>1</v>
      </c>
      <c r="Z135">
        <v>2</v>
      </c>
      <c r="AA135">
        <v>-7.2204330379882109E-2</v>
      </c>
      <c r="AB135">
        <v>-0.92834273942617906</v>
      </c>
      <c r="AC135">
        <v>-1.2472825141386594</v>
      </c>
      <c r="AD135">
        <v>0.50371634451846281</v>
      </c>
      <c r="AE135">
        <v>0.90143605681568628</v>
      </c>
      <c r="AF135">
        <v>-1.1576754038515964</v>
      </c>
      <c r="AG135">
        <v>1.7331855385647346</v>
      </c>
      <c r="AH135">
        <v>-3.0083822139668523E-2</v>
      </c>
      <c r="AI135">
        <v>-5.0688479249527622E-2</v>
      </c>
    </row>
    <row r="136" spans="1:35" x14ac:dyDescent="0.2">
      <c r="A136">
        <v>12</v>
      </c>
      <c r="B136">
        <v>135</v>
      </c>
      <c r="C136" s="25">
        <v>136</v>
      </c>
      <c r="D136" s="25">
        <v>188</v>
      </c>
      <c r="E136" s="25">
        <v>45</v>
      </c>
      <c r="F136">
        <v>-0.29118549341993333</v>
      </c>
      <c r="G136">
        <v>-0.10564828828202116</v>
      </c>
      <c r="H136">
        <v>-0.18553720513791216</v>
      </c>
      <c r="I136" t="s">
        <v>133</v>
      </c>
      <c r="J136" t="s">
        <v>32</v>
      </c>
      <c r="K136" t="s">
        <v>33</v>
      </c>
      <c r="L136" t="s">
        <v>258</v>
      </c>
      <c r="M136" s="26">
        <v>26.5</v>
      </c>
      <c r="N136" s="27">
        <v>5</v>
      </c>
      <c r="O136">
        <v>27.060000000000002</v>
      </c>
      <c r="P136">
        <v>11.4</v>
      </c>
      <c r="Q136">
        <v>2.2000000000000002</v>
      </c>
      <c r="R136">
        <v>3</v>
      </c>
      <c r="S136">
        <v>1.8</v>
      </c>
      <c r="T136">
        <v>1.4</v>
      </c>
      <c r="U136">
        <v>0</v>
      </c>
      <c r="V136">
        <v>0.44736842105263158</v>
      </c>
      <c r="W136">
        <v>7.6</v>
      </c>
      <c r="X136">
        <v>0.8</v>
      </c>
      <c r="Y136">
        <v>3</v>
      </c>
      <c r="Z136">
        <v>0.6</v>
      </c>
      <c r="AA136">
        <v>-0.6569469133841408</v>
      </c>
      <c r="AB136">
        <v>0.61046116728220245</v>
      </c>
      <c r="AC136">
        <v>-1.0344984410119313</v>
      </c>
      <c r="AD136">
        <v>-0.68883356298619158</v>
      </c>
      <c r="AE136">
        <v>0.90143605681568628</v>
      </c>
      <c r="AF136">
        <v>-1.1576754038515964</v>
      </c>
      <c r="AG136">
        <v>-0.27630584227654537</v>
      </c>
      <c r="AH136">
        <v>-1.2241356803561674E-2</v>
      </c>
      <c r="AI136">
        <v>1.363769701677888</v>
      </c>
    </row>
    <row r="137" spans="1:35" x14ac:dyDescent="0.2">
      <c r="A137">
        <v>12</v>
      </c>
      <c r="B137">
        <v>136</v>
      </c>
      <c r="C137" s="25">
        <v>136</v>
      </c>
      <c r="D137" s="25">
        <v>269</v>
      </c>
      <c r="E137" s="25">
        <v>43</v>
      </c>
      <c r="F137">
        <v>-0.29575639399581533</v>
      </c>
      <c r="G137">
        <v>-0.21234649756438492</v>
      </c>
      <c r="H137">
        <v>-8.3409896431430403E-2</v>
      </c>
      <c r="I137" t="s">
        <v>127</v>
      </c>
      <c r="J137" t="s">
        <v>32</v>
      </c>
      <c r="K137" t="s">
        <v>73</v>
      </c>
      <c r="L137" t="s">
        <v>258</v>
      </c>
      <c r="M137" s="26">
        <v>24.7</v>
      </c>
      <c r="N137" s="27">
        <v>5</v>
      </c>
      <c r="O137">
        <v>25.25333333333333</v>
      </c>
      <c r="P137">
        <v>10.8</v>
      </c>
      <c r="Q137">
        <v>2</v>
      </c>
      <c r="R137">
        <v>5</v>
      </c>
      <c r="S137">
        <v>1.6</v>
      </c>
      <c r="T137">
        <v>1.6</v>
      </c>
      <c r="U137">
        <v>0</v>
      </c>
      <c r="V137">
        <v>0.43902439024390244</v>
      </c>
      <c r="W137">
        <v>8.1999999999999993</v>
      </c>
      <c r="X137">
        <v>0.66666666666666663</v>
      </c>
      <c r="Y137">
        <v>2.4</v>
      </c>
      <c r="Z137">
        <v>1.4</v>
      </c>
      <c r="AA137">
        <v>-0.75440401055151718</v>
      </c>
      <c r="AB137">
        <v>0.41811067894365467</v>
      </c>
      <c r="AC137">
        <v>-0.32521819725617085</v>
      </c>
      <c r="AD137">
        <v>-0.78056817125578037</v>
      </c>
      <c r="AE137">
        <v>1.3590625268280649</v>
      </c>
      <c r="AF137">
        <v>-1.1576754038515964</v>
      </c>
      <c r="AG137">
        <v>-0.396331604113836</v>
      </c>
      <c r="AH137">
        <v>-0.82960218082736192</v>
      </c>
      <c r="AI137">
        <v>0.55550788400507911</v>
      </c>
    </row>
    <row r="138" spans="1:35" x14ac:dyDescent="0.2">
      <c r="A138">
        <v>12</v>
      </c>
      <c r="B138">
        <v>137</v>
      </c>
      <c r="C138" s="25">
        <v>101.2</v>
      </c>
      <c r="D138" s="25">
        <v>97</v>
      </c>
      <c r="E138" s="25">
        <v>40</v>
      </c>
      <c r="F138">
        <v>-0.29626719071767937</v>
      </c>
      <c r="G138">
        <v>-9.713025739950111E-2</v>
      </c>
      <c r="H138">
        <v>-0.19913693331817828</v>
      </c>
      <c r="I138" t="s">
        <v>390</v>
      </c>
      <c r="J138" t="s">
        <v>32</v>
      </c>
      <c r="K138" t="s">
        <v>69</v>
      </c>
      <c r="L138" t="s">
        <v>259</v>
      </c>
      <c r="M138" s="26">
        <v>23.2</v>
      </c>
      <c r="N138" s="27">
        <v>5</v>
      </c>
      <c r="O138">
        <v>22.45333333333333</v>
      </c>
      <c r="P138">
        <v>8</v>
      </c>
      <c r="Q138">
        <v>0.2</v>
      </c>
      <c r="R138">
        <v>3.6</v>
      </c>
      <c r="S138">
        <v>1.2</v>
      </c>
      <c r="T138">
        <v>1.6</v>
      </c>
      <c r="U138">
        <v>0.2</v>
      </c>
      <c r="V138">
        <v>0.42307692307692307</v>
      </c>
      <c r="W138">
        <v>5.2</v>
      </c>
      <c r="X138">
        <v>1</v>
      </c>
      <c r="Y138">
        <v>3.4</v>
      </c>
      <c r="Z138">
        <v>0.4</v>
      </c>
      <c r="AA138">
        <v>-1.2092037973326075</v>
      </c>
      <c r="AB138">
        <v>-1.3130437161032744</v>
      </c>
      <c r="AC138">
        <v>-0.82171436788520313</v>
      </c>
      <c r="AD138">
        <v>-0.96403738779495807</v>
      </c>
      <c r="AE138">
        <v>1.3590625268280649</v>
      </c>
      <c r="AF138">
        <v>-0.84177790839824673</v>
      </c>
      <c r="AG138">
        <v>-0.36613713766784428</v>
      </c>
      <c r="AH138">
        <v>1.7168443156624689</v>
      </c>
      <c r="AI138">
        <v>1.5658351560960901</v>
      </c>
    </row>
    <row r="139" spans="1:35" x14ac:dyDescent="0.2">
      <c r="A139">
        <v>12</v>
      </c>
      <c r="B139">
        <v>138</v>
      </c>
      <c r="C139" s="25">
        <v>124.6</v>
      </c>
      <c r="D139" s="25">
        <v>122</v>
      </c>
      <c r="E139" s="25">
        <v>66</v>
      </c>
      <c r="F139">
        <v>-0.30251541800301063</v>
      </c>
      <c r="G139">
        <v>-0.40069583040090229</v>
      </c>
      <c r="H139">
        <v>9.8180412397891659E-2</v>
      </c>
      <c r="I139" t="s">
        <v>189</v>
      </c>
      <c r="J139" t="s">
        <v>32</v>
      </c>
      <c r="K139" t="s">
        <v>66</v>
      </c>
      <c r="L139" t="s">
        <v>258</v>
      </c>
      <c r="M139" s="26">
        <v>20.9</v>
      </c>
      <c r="N139" s="27">
        <v>5</v>
      </c>
      <c r="O139">
        <v>31.126666666666672</v>
      </c>
      <c r="P139">
        <v>18</v>
      </c>
      <c r="Q139">
        <v>0.6</v>
      </c>
      <c r="R139">
        <v>3.6</v>
      </c>
      <c r="S139">
        <v>2.6</v>
      </c>
      <c r="T139">
        <v>1</v>
      </c>
      <c r="U139">
        <v>0</v>
      </c>
      <c r="V139">
        <v>0.4358974358974359</v>
      </c>
      <c r="W139">
        <v>15.6</v>
      </c>
      <c r="X139">
        <v>0.86363636363636365</v>
      </c>
      <c r="Y139">
        <v>4.4000000000000004</v>
      </c>
      <c r="Z139">
        <v>2.6</v>
      </c>
      <c r="AA139">
        <v>0.41508115545700019</v>
      </c>
      <c r="AB139">
        <v>-0.92834273942617906</v>
      </c>
      <c r="AC139">
        <v>-0.82171436788520313</v>
      </c>
      <c r="AD139">
        <v>-0.32189512990783647</v>
      </c>
      <c r="AE139">
        <v>-1.3816883209070051E-2</v>
      </c>
      <c r="AF139">
        <v>-1.1576754038515964</v>
      </c>
      <c r="AG139">
        <v>-0.83176970508291181</v>
      </c>
      <c r="AH139">
        <v>0.71075544280181058</v>
      </c>
      <c r="AI139">
        <v>-0.65688484250413437</v>
      </c>
    </row>
    <row r="140" spans="1:35" x14ac:dyDescent="0.2">
      <c r="A140">
        <v>12</v>
      </c>
      <c r="B140">
        <v>139</v>
      </c>
      <c r="C140" s="25">
        <v>137.80000000000001</v>
      </c>
      <c r="D140" s="25">
        <v>139</v>
      </c>
      <c r="E140" s="25">
        <v>48</v>
      </c>
      <c r="F140">
        <v>-0.30596938797039996</v>
      </c>
      <c r="G140">
        <v>-0.31192405372958454</v>
      </c>
      <c r="H140">
        <v>5.9546657591845742E-3</v>
      </c>
      <c r="I140" t="s">
        <v>215</v>
      </c>
      <c r="J140" t="s">
        <v>32</v>
      </c>
      <c r="K140" t="s">
        <v>59</v>
      </c>
      <c r="L140" t="s">
        <v>45</v>
      </c>
      <c r="M140" s="26">
        <v>26.3</v>
      </c>
      <c r="N140" s="27">
        <v>5</v>
      </c>
      <c r="O140">
        <v>25.176666666666666</v>
      </c>
      <c r="P140">
        <v>4.4000000000000004</v>
      </c>
      <c r="Q140">
        <v>0</v>
      </c>
      <c r="R140">
        <v>6.6</v>
      </c>
      <c r="S140">
        <v>2.6</v>
      </c>
      <c r="T140">
        <v>1.6</v>
      </c>
      <c r="U140">
        <v>0.8</v>
      </c>
      <c r="V140">
        <v>0.30769230769230771</v>
      </c>
      <c r="W140">
        <v>5.2</v>
      </c>
      <c r="X140">
        <v>0.75</v>
      </c>
      <c r="Y140">
        <v>1.6</v>
      </c>
      <c r="Z140">
        <v>1.4</v>
      </c>
      <c r="AA140">
        <v>-1.7939463803368663</v>
      </c>
      <c r="AB140">
        <v>-1.505394204441822</v>
      </c>
      <c r="AC140">
        <v>0.24220599774843737</v>
      </c>
      <c r="AD140">
        <v>-0.32189512990783647</v>
      </c>
      <c r="AE140">
        <v>1.3590625268280649</v>
      </c>
      <c r="AF140">
        <v>0.10591457796180204</v>
      </c>
      <c r="AG140">
        <v>-1.2210386517785405</v>
      </c>
      <c r="AH140">
        <v>-0.22773310364457905</v>
      </c>
      <c r="AI140">
        <v>0.55550788400507911</v>
      </c>
    </row>
    <row r="141" spans="1:35" x14ac:dyDescent="0.2">
      <c r="A141">
        <v>12</v>
      </c>
      <c r="B141">
        <v>140</v>
      </c>
      <c r="C141" s="25">
        <v>0</v>
      </c>
      <c r="D141" s="25">
        <v>357</v>
      </c>
      <c r="E141" s="25">
        <v>21</v>
      </c>
      <c r="F141">
        <v>-0.31401161070504563</v>
      </c>
      <c r="G141">
        <v>-0.16840114986016666</v>
      </c>
      <c r="H141">
        <v>-0.14561046084487897</v>
      </c>
      <c r="I141" t="s">
        <v>195</v>
      </c>
      <c r="J141" t="s">
        <v>32</v>
      </c>
      <c r="K141" t="s">
        <v>106</v>
      </c>
      <c r="L141" t="s">
        <v>258</v>
      </c>
      <c r="M141" s="26">
        <v>21.3</v>
      </c>
      <c r="N141" s="27">
        <v>5</v>
      </c>
      <c r="O141">
        <v>30.086666666666666</v>
      </c>
      <c r="P141">
        <v>9</v>
      </c>
      <c r="Q141">
        <v>1</v>
      </c>
      <c r="R141">
        <v>1.6</v>
      </c>
      <c r="S141">
        <v>4.8</v>
      </c>
      <c r="T141">
        <v>1.4</v>
      </c>
      <c r="U141">
        <v>0.2</v>
      </c>
      <c r="V141">
        <v>0.41463414634146339</v>
      </c>
      <c r="W141">
        <v>8.1999999999999993</v>
      </c>
      <c r="X141">
        <v>0.8571428571428571</v>
      </c>
      <c r="Y141">
        <v>1.4</v>
      </c>
      <c r="Z141">
        <v>0.6</v>
      </c>
      <c r="AA141">
        <v>-1.0467753020536468</v>
      </c>
      <c r="AB141">
        <v>-0.54364176274908371</v>
      </c>
      <c r="AC141">
        <v>-1.5309946116409634</v>
      </c>
      <c r="AD141">
        <v>0.68718556105764006</v>
      </c>
      <c r="AE141">
        <v>0.90143605681568628</v>
      </c>
      <c r="AF141">
        <v>-0.84177790839824673</v>
      </c>
      <c r="AG141">
        <v>-0.68129877548406825</v>
      </c>
      <c r="AH141">
        <v>0.17648669203329528</v>
      </c>
      <c r="AI141">
        <v>1.363769701677888</v>
      </c>
    </row>
    <row r="142" spans="1:35" x14ac:dyDescent="0.2">
      <c r="A142">
        <v>12</v>
      </c>
      <c r="B142">
        <v>141</v>
      </c>
      <c r="C142" s="25">
        <v>137.19999999999999</v>
      </c>
      <c r="D142" s="25">
        <v>203</v>
      </c>
      <c r="E142" s="25">
        <v>20</v>
      </c>
      <c r="F142">
        <v>-0.32014561677251718</v>
      </c>
      <c r="G142">
        <v>-0.2603259997582586</v>
      </c>
      <c r="H142">
        <v>-5.9819617014258586E-2</v>
      </c>
      <c r="I142" t="s">
        <v>464</v>
      </c>
      <c r="J142" t="s">
        <v>32</v>
      </c>
      <c r="K142" t="s">
        <v>78</v>
      </c>
      <c r="L142" t="s">
        <v>45</v>
      </c>
      <c r="M142" s="26">
        <v>21.5</v>
      </c>
      <c r="N142" s="27">
        <v>5</v>
      </c>
      <c r="O142">
        <v>19.080000000000002</v>
      </c>
      <c r="P142">
        <v>7</v>
      </c>
      <c r="Q142">
        <v>1.2</v>
      </c>
      <c r="R142">
        <v>6.4</v>
      </c>
      <c r="S142">
        <v>1.2</v>
      </c>
      <c r="T142">
        <v>0.4</v>
      </c>
      <c r="U142">
        <v>2</v>
      </c>
      <c r="V142">
        <v>0.46666666666666667</v>
      </c>
      <c r="W142">
        <v>6</v>
      </c>
      <c r="X142">
        <v>0.5</v>
      </c>
      <c r="Y142">
        <v>0.4</v>
      </c>
      <c r="Z142">
        <v>2</v>
      </c>
      <c r="AA142">
        <v>-1.3716322926115683</v>
      </c>
      <c r="AB142">
        <v>-0.35129127441053609</v>
      </c>
      <c r="AC142">
        <v>0.17127797337286157</v>
      </c>
      <c r="AD142">
        <v>-0.96403738779495807</v>
      </c>
      <c r="AE142">
        <v>-1.3866962932462048</v>
      </c>
      <c r="AF142">
        <v>2.0012995506818996</v>
      </c>
      <c r="AG142">
        <v>-5.1226201167179623E-2</v>
      </c>
      <c r="AH142">
        <v>-0.33993959339911423</v>
      </c>
      <c r="AI142">
        <v>-5.0688479249527622E-2</v>
      </c>
    </row>
    <row r="143" spans="1:35" x14ac:dyDescent="0.2">
      <c r="A143">
        <v>12</v>
      </c>
      <c r="B143">
        <v>142</v>
      </c>
      <c r="C143" s="25">
        <v>117</v>
      </c>
      <c r="D143" s="25">
        <v>105</v>
      </c>
      <c r="E143" s="25">
        <v>60</v>
      </c>
      <c r="F143">
        <v>-0.32148840243605747</v>
      </c>
      <c r="G143">
        <v>-0.59452801022533719</v>
      </c>
      <c r="H143">
        <v>0.27303960778927971</v>
      </c>
      <c r="I143" t="s">
        <v>170</v>
      </c>
      <c r="J143" t="s">
        <v>32</v>
      </c>
      <c r="K143" t="s">
        <v>53</v>
      </c>
      <c r="L143" t="s">
        <v>259</v>
      </c>
      <c r="M143" s="26">
        <v>23.7</v>
      </c>
      <c r="N143" s="27">
        <v>5</v>
      </c>
      <c r="O143">
        <v>35.603333333333339</v>
      </c>
      <c r="P143">
        <v>10.4</v>
      </c>
      <c r="Q143">
        <v>0.4</v>
      </c>
      <c r="R143">
        <v>8</v>
      </c>
      <c r="S143">
        <v>4</v>
      </c>
      <c r="T143">
        <v>1</v>
      </c>
      <c r="U143">
        <v>0.4</v>
      </c>
      <c r="V143">
        <v>0.34426229508196721</v>
      </c>
      <c r="W143">
        <v>12.2</v>
      </c>
      <c r="X143">
        <v>0.66666666666666663</v>
      </c>
      <c r="Y143">
        <v>2.4</v>
      </c>
      <c r="Z143">
        <v>2.8</v>
      </c>
      <c r="AA143">
        <v>-0.81937540866310155</v>
      </c>
      <c r="AB143">
        <v>-1.1206932277647266</v>
      </c>
      <c r="AC143">
        <v>0.73870216837746983</v>
      </c>
      <c r="AD143">
        <v>0.32024712797928501</v>
      </c>
      <c r="AE143">
        <v>-1.3816883209070051E-2</v>
      </c>
      <c r="AF143">
        <v>-0.52588041294489718</v>
      </c>
      <c r="AG143">
        <v>-2.2413829780532959</v>
      </c>
      <c r="AH143">
        <v>-0.82960218082736192</v>
      </c>
      <c r="AI143">
        <v>-0.85895029692233638</v>
      </c>
    </row>
    <row r="144" spans="1:35" x14ac:dyDescent="0.2">
      <c r="A144">
        <v>12</v>
      </c>
      <c r="B144">
        <v>143</v>
      </c>
      <c r="C144" s="25">
        <v>0</v>
      </c>
      <c r="D144" s="25">
        <v>210</v>
      </c>
      <c r="E144" s="25">
        <v>4</v>
      </c>
      <c r="F144">
        <v>-0.32239503174995437</v>
      </c>
      <c r="G144">
        <v>-0.15464388120492753</v>
      </c>
      <c r="H144">
        <v>-0.16775115054502684</v>
      </c>
      <c r="I144" t="s">
        <v>262</v>
      </c>
      <c r="J144" t="s">
        <v>32</v>
      </c>
      <c r="K144" t="s">
        <v>55</v>
      </c>
      <c r="L144" t="s">
        <v>258</v>
      </c>
      <c r="M144" s="26">
        <v>23.3</v>
      </c>
      <c r="N144" s="27">
        <v>5</v>
      </c>
      <c r="O144">
        <v>27.823333333333334</v>
      </c>
      <c r="P144">
        <v>9.1999999999999993</v>
      </c>
      <c r="Q144">
        <v>0.8</v>
      </c>
      <c r="R144">
        <v>4.2</v>
      </c>
      <c r="S144">
        <v>3.8</v>
      </c>
      <c r="T144">
        <v>1.4</v>
      </c>
      <c r="U144">
        <v>1</v>
      </c>
      <c r="V144">
        <v>0.54054054054054057</v>
      </c>
      <c r="W144">
        <v>7.4</v>
      </c>
      <c r="X144">
        <v>0.33333333333333331</v>
      </c>
      <c r="Y144">
        <v>1.2</v>
      </c>
      <c r="Z144">
        <v>1.8</v>
      </c>
      <c r="AA144">
        <v>-1.0142896029978548</v>
      </c>
      <c r="AB144">
        <v>-0.73599225108763133</v>
      </c>
      <c r="AC144">
        <v>-0.60893029475847493</v>
      </c>
      <c r="AD144">
        <v>0.22851251970969616</v>
      </c>
      <c r="AE144">
        <v>0.90143605681568628</v>
      </c>
      <c r="AF144">
        <v>0.42181207341515159</v>
      </c>
      <c r="AG144">
        <v>0.71359331623665789</v>
      </c>
      <c r="AH144">
        <v>-1.4493137233462532</v>
      </c>
      <c r="AI144">
        <v>0.15137697516867457</v>
      </c>
    </row>
    <row r="145" spans="1:35" x14ac:dyDescent="0.2">
      <c r="A145">
        <v>12</v>
      </c>
      <c r="B145">
        <v>144</v>
      </c>
      <c r="C145" s="25">
        <v>87.1</v>
      </c>
      <c r="D145" s="25">
        <v>80</v>
      </c>
      <c r="E145" s="25">
        <v>59</v>
      </c>
      <c r="F145">
        <v>-0.3329333332315203</v>
      </c>
      <c r="G145">
        <v>-0.28703106270846579</v>
      </c>
      <c r="H145">
        <v>-4.5902270523054511E-2</v>
      </c>
      <c r="I145" t="s">
        <v>244</v>
      </c>
      <c r="J145" t="s">
        <v>32</v>
      </c>
      <c r="K145" t="s">
        <v>81</v>
      </c>
      <c r="L145" t="s">
        <v>259</v>
      </c>
      <c r="M145" s="26">
        <v>32.200000000000003</v>
      </c>
      <c r="N145" s="27">
        <v>5</v>
      </c>
      <c r="O145">
        <v>26.973333333333336</v>
      </c>
      <c r="P145">
        <v>7.2</v>
      </c>
      <c r="Q145">
        <v>1.4</v>
      </c>
      <c r="R145">
        <v>4.8</v>
      </c>
      <c r="S145">
        <v>3.2</v>
      </c>
      <c r="T145">
        <v>1.4</v>
      </c>
      <c r="U145">
        <v>0</v>
      </c>
      <c r="V145">
        <v>0.40625</v>
      </c>
      <c r="W145">
        <v>6.4</v>
      </c>
      <c r="X145">
        <v>0.75</v>
      </c>
      <c r="Y145">
        <v>0.8</v>
      </c>
      <c r="Z145">
        <v>1.6</v>
      </c>
      <c r="AA145">
        <v>-1.3391465935557758</v>
      </c>
      <c r="AB145">
        <v>-0.15894078607198844</v>
      </c>
      <c r="AC145">
        <v>-0.39614622163174695</v>
      </c>
      <c r="AD145">
        <v>-4.6691305099070046E-2</v>
      </c>
      <c r="AE145">
        <v>0.90143605681568628</v>
      </c>
      <c r="AF145">
        <v>-1.1576754038515964</v>
      </c>
      <c r="AG145">
        <v>-0.60618866134242688</v>
      </c>
      <c r="AH145">
        <v>-0.13336907922615071</v>
      </c>
      <c r="AI145">
        <v>0.35344242958687677</v>
      </c>
    </row>
    <row r="146" spans="1:35" x14ac:dyDescent="0.2">
      <c r="A146">
        <v>13</v>
      </c>
      <c r="B146">
        <v>145</v>
      </c>
      <c r="C146" s="25">
        <v>130.5</v>
      </c>
      <c r="D146" s="25">
        <v>137</v>
      </c>
      <c r="E146" s="25">
        <v>71</v>
      </c>
      <c r="F146">
        <v>-0.33544483029082922</v>
      </c>
      <c r="G146">
        <v>-0.3831356284896914</v>
      </c>
      <c r="H146">
        <v>4.7690798198862183E-2</v>
      </c>
      <c r="I146" t="s">
        <v>139</v>
      </c>
      <c r="J146" t="s">
        <v>32</v>
      </c>
      <c r="K146" t="s">
        <v>55</v>
      </c>
      <c r="L146" t="s">
        <v>258</v>
      </c>
      <c r="M146" s="26">
        <v>31.1</v>
      </c>
      <c r="N146" s="27">
        <v>5</v>
      </c>
      <c r="O146">
        <v>22.7</v>
      </c>
      <c r="P146">
        <v>12.8</v>
      </c>
      <c r="Q146">
        <v>1.2</v>
      </c>
      <c r="R146">
        <v>2</v>
      </c>
      <c r="S146">
        <v>4.8</v>
      </c>
      <c r="T146">
        <v>0.6</v>
      </c>
      <c r="U146">
        <v>0.4</v>
      </c>
      <c r="V146">
        <v>0.4</v>
      </c>
      <c r="W146">
        <v>12</v>
      </c>
      <c r="X146">
        <v>0.90909090909090906</v>
      </c>
      <c r="Y146">
        <v>2.2000000000000002</v>
      </c>
      <c r="Z146">
        <v>1.8</v>
      </c>
      <c r="AA146">
        <v>-0.42954701999359568</v>
      </c>
      <c r="AB146">
        <v>-0.35129127441053609</v>
      </c>
      <c r="AC146">
        <v>-1.3891385628898116</v>
      </c>
      <c r="AD146">
        <v>0.68718556105764006</v>
      </c>
      <c r="AE146">
        <v>-0.92906982323382659</v>
      </c>
      <c r="AF146">
        <v>-0.52588041294489718</v>
      </c>
      <c r="AG146">
        <v>-1.251483819540093</v>
      </c>
      <c r="AH146">
        <v>0.5896277203792224</v>
      </c>
      <c r="AI146">
        <v>0.15137697516867457</v>
      </c>
    </row>
    <row r="147" spans="1:35" x14ac:dyDescent="0.2">
      <c r="A147">
        <v>13</v>
      </c>
      <c r="B147">
        <v>146</v>
      </c>
      <c r="C147" s="25">
        <v>0</v>
      </c>
      <c r="D147" s="25">
        <v>416</v>
      </c>
      <c r="E147" s="25">
        <v>15</v>
      </c>
      <c r="F147">
        <v>-0.34421376076658455</v>
      </c>
      <c r="G147">
        <v>-0.2676882112155155</v>
      </c>
      <c r="H147">
        <v>-7.652554955106905E-2</v>
      </c>
      <c r="I147" t="s">
        <v>377</v>
      </c>
      <c r="J147" t="s">
        <v>32</v>
      </c>
      <c r="K147" t="s">
        <v>71</v>
      </c>
      <c r="L147" t="s">
        <v>258</v>
      </c>
      <c r="M147" s="26">
        <v>22.8</v>
      </c>
      <c r="N147" s="27">
        <v>5</v>
      </c>
      <c r="O147">
        <v>27.423333333333336</v>
      </c>
      <c r="P147">
        <v>10.199999999999999</v>
      </c>
      <c r="Q147">
        <v>0.8</v>
      </c>
      <c r="R147">
        <v>5.8</v>
      </c>
      <c r="S147">
        <v>2</v>
      </c>
      <c r="T147">
        <v>1.4</v>
      </c>
      <c r="U147">
        <v>0</v>
      </c>
      <c r="V147">
        <v>0.39622641509433965</v>
      </c>
      <c r="W147">
        <v>10.6</v>
      </c>
      <c r="X147">
        <v>0.83333333333333337</v>
      </c>
      <c r="Y147">
        <v>1.2</v>
      </c>
      <c r="Z147">
        <v>0.8</v>
      </c>
      <c r="AA147">
        <v>-0.8518611077188939</v>
      </c>
      <c r="AB147">
        <v>-0.73599225108763133</v>
      </c>
      <c r="AC147">
        <v>-4.1506099753866751E-2</v>
      </c>
      <c r="AD147">
        <v>-0.5970989547166029</v>
      </c>
      <c r="AE147">
        <v>0.90143605681568628</v>
      </c>
      <c r="AF147">
        <v>-1.1576754038515964</v>
      </c>
      <c r="AG147">
        <v>-1.1614018228332337</v>
      </c>
      <c r="AH147">
        <v>7.3201434946813332E-2</v>
      </c>
      <c r="AI147">
        <v>1.1617042472596857</v>
      </c>
    </row>
    <row r="148" spans="1:35" x14ac:dyDescent="0.2">
      <c r="A148">
        <v>13</v>
      </c>
      <c r="B148">
        <v>147</v>
      </c>
      <c r="C148" s="25">
        <v>137.80000000000001</v>
      </c>
      <c r="D148" s="25">
        <v>216</v>
      </c>
      <c r="E148" s="25">
        <v>7</v>
      </c>
      <c r="F148">
        <v>-0.34545510837234766</v>
      </c>
      <c r="G148">
        <v>-9.0320387101678196E-2</v>
      </c>
      <c r="H148">
        <v>-0.2551347212706695</v>
      </c>
      <c r="I148" t="s">
        <v>447</v>
      </c>
      <c r="J148" t="s">
        <v>32</v>
      </c>
      <c r="K148" t="s">
        <v>42</v>
      </c>
      <c r="L148" t="s">
        <v>258</v>
      </c>
      <c r="M148" s="26">
        <v>26.8</v>
      </c>
      <c r="N148" s="27">
        <v>5</v>
      </c>
      <c r="O148">
        <v>30.243333333333332</v>
      </c>
      <c r="P148">
        <v>12.2</v>
      </c>
      <c r="Q148">
        <v>2.8</v>
      </c>
      <c r="R148">
        <v>2.6</v>
      </c>
      <c r="S148">
        <v>1.6</v>
      </c>
      <c r="T148">
        <v>0.8</v>
      </c>
      <c r="U148">
        <v>0.4</v>
      </c>
      <c r="V148">
        <v>0.51282051282051277</v>
      </c>
      <c r="W148">
        <v>7.8</v>
      </c>
      <c r="X148">
        <v>0.77777777777777779</v>
      </c>
      <c r="Y148">
        <v>1.8</v>
      </c>
      <c r="Z148">
        <v>0.8</v>
      </c>
      <c r="AA148">
        <v>-0.5270041171609724</v>
      </c>
      <c r="AB148">
        <v>1.1875126322978451</v>
      </c>
      <c r="AC148">
        <v>-1.1763544897630833</v>
      </c>
      <c r="AD148">
        <v>-0.78056817125578037</v>
      </c>
      <c r="AE148">
        <v>-0.4714433532214482</v>
      </c>
      <c r="AF148">
        <v>-0.52588041294489718</v>
      </c>
      <c r="AG148">
        <v>0.44359802743164384</v>
      </c>
      <c r="AH148">
        <v>-0.12444784655809719</v>
      </c>
      <c r="AI148">
        <v>1.1617042472596857</v>
      </c>
    </row>
    <row r="149" spans="1:35" x14ac:dyDescent="0.2">
      <c r="A149">
        <v>13</v>
      </c>
      <c r="B149">
        <v>148</v>
      </c>
      <c r="C149" s="25">
        <v>136.80000000000001</v>
      </c>
      <c r="D149" s="25">
        <v>162</v>
      </c>
      <c r="E149" s="25">
        <v>29</v>
      </c>
      <c r="F149">
        <v>-0.34604752365896757</v>
      </c>
      <c r="G149">
        <v>-0.40293118484106522</v>
      </c>
      <c r="H149">
        <v>5.6883661182097645E-2</v>
      </c>
      <c r="I149" t="s">
        <v>373</v>
      </c>
      <c r="J149" t="s">
        <v>32</v>
      </c>
      <c r="K149" t="s">
        <v>42</v>
      </c>
      <c r="L149" t="s">
        <v>258</v>
      </c>
      <c r="M149" s="26">
        <v>33.799999999999997</v>
      </c>
      <c r="N149" s="27">
        <v>5</v>
      </c>
      <c r="O149">
        <v>22.94</v>
      </c>
      <c r="P149">
        <v>8.6</v>
      </c>
      <c r="Q149">
        <v>1.4</v>
      </c>
      <c r="R149">
        <v>3</v>
      </c>
      <c r="S149">
        <v>6</v>
      </c>
      <c r="T149">
        <v>1.2</v>
      </c>
      <c r="U149">
        <v>0</v>
      </c>
      <c r="V149">
        <v>0.39534883720930231</v>
      </c>
      <c r="W149">
        <v>8.6</v>
      </c>
      <c r="X149">
        <v>0.5</v>
      </c>
      <c r="Y149">
        <v>0.8</v>
      </c>
      <c r="Z149">
        <v>2.2000000000000002</v>
      </c>
      <c r="AA149">
        <v>-1.111746700165231</v>
      </c>
      <c r="AB149">
        <v>-0.15894078607198844</v>
      </c>
      <c r="AC149">
        <v>-1.0344984410119313</v>
      </c>
      <c r="AD149">
        <v>1.2375932106751728</v>
      </c>
      <c r="AE149">
        <v>0.44380958680330812</v>
      </c>
      <c r="AF149">
        <v>-1.1576754038515964</v>
      </c>
      <c r="AG149">
        <v>-0.95129406428908458</v>
      </c>
      <c r="AH149">
        <v>-0.64087413199050602</v>
      </c>
      <c r="AI149">
        <v>-0.25275393366773002</v>
      </c>
    </row>
    <row r="150" spans="1:35" x14ac:dyDescent="0.2">
      <c r="A150">
        <v>13</v>
      </c>
      <c r="B150">
        <v>149</v>
      </c>
      <c r="C150" s="25">
        <v>135.1</v>
      </c>
      <c r="D150" s="25">
        <v>183</v>
      </c>
      <c r="E150" s="25">
        <v>45</v>
      </c>
      <c r="F150">
        <v>-0.35083908847028672</v>
      </c>
      <c r="G150">
        <v>-0.39843602542153966</v>
      </c>
      <c r="H150">
        <v>4.7596936951252944E-2</v>
      </c>
      <c r="I150" t="s">
        <v>203</v>
      </c>
      <c r="J150" t="s">
        <v>32</v>
      </c>
      <c r="K150" t="s">
        <v>88</v>
      </c>
      <c r="L150" t="s">
        <v>258</v>
      </c>
      <c r="M150" s="26">
        <v>19.8</v>
      </c>
      <c r="N150" s="27">
        <v>5</v>
      </c>
      <c r="O150">
        <v>26.386666666666667</v>
      </c>
      <c r="P150">
        <v>12.4</v>
      </c>
      <c r="Q150">
        <v>2</v>
      </c>
      <c r="R150">
        <v>2.6</v>
      </c>
      <c r="S150">
        <v>1.4</v>
      </c>
      <c r="T150">
        <v>1.2</v>
      </c>
      <c r="U150">
        <v>0</v>
      </c>
      <c r="V150">
        <v>0.39285714285714285</v>
      </c>
      <c r="W150">
        <v>11.2</v>
      </c>
      <c r="X150">
        <v>0.88888888888888884</v>
      </c>
      <c r="Y150">
        <v>1.8</v>
      </c>
      <c r="Z150">
        <v>1.8</v>
      </c>
      <c r="AA150">
        <v>-0.49451841810518005</v>
      </c>
      <c r="AB150">
        <v>0.41811067894365467</v>
      </c>
      <c r="AC150">
        <v>-1.1763544897630833</v>
      </c>
      <c r="AD150">
        <v>-0.87230277952536928</v>
      </c>
      <c r="AE150">
        <v>0.44380958680330812</v>
      </c>
      <c r="AF150">
        <v>-1.1576754038515964</v>
      </c>
      <c r="AG150">
        <v>-1.2814275846705245</v>
      </c>
      <c r="AH150">
        <v>0.38305720620625905</v>
      </c>
      <c r="AI150">
        <v>0.15137697516867457</v>
      </c>
    </row>
    <row r="151" spans="1:35" x14ac:dyDescent="0.2">
      <c r="A151">
        <v>13</v>
      </c>
      <c r="B151">
        <v>150</v>
      </c>
      <c r="C151" s="25">
        <v>127.1</v>
      </c>
      <c r="D151" s="25">
        <v>113</v>
      </c>
      <c r="E151" s="25">
        <v>33</v>
      </c>
      <c r="F151">
        <v>-0.35255402280274417</v>
      </c>
      <c r="G151">
        <v>-0.23477274229927486</v>
      </c>
      <c r="H151">
        <v>-0.11778128050346931</v>
      </c>
      <c r="I151" t="s">
        <v>229</v>
      </c>
      <c r="J151" t="s">
        <v>1677</v>
      </c>
      <c r="K151" t="s">
        <v>51</v>
      </c>
      <c r="L151" t="s">
        <v>258</v>
      </c>
      <c r="M151" s="26">
        <v>21.3</v>
      </c>
      <c r="N151" s="27">
        <v>5</v>
      </c>
      <c r="O151">
        <v>25.033333333333339</v>
      </c>
      <c r="P151">
        <v>12.4</v>
      </c>
      <c r="Q151">
        <v>2.4</v>
      </c>
      <c r="R151">
        <v>4</v>
      </c>
      <c r="S151">
        <v>2.4</v>
      </c>
      <c r="T151">
        <v>0.6</v>
      </c>
      <c r="U151">
        <v>0.4</v>
      </c>
      <c r="V151">
        <v>0.48888888888888887</v>
      </c>
      <c r="W151">
        <v>9</v>
      </c>
      <c r="X151">
        <v>0.75</v>
      </c>
      <c r="Y151">
        <v>1.6</v>
      </c>
      <c r="Z151">
        <v>1.8</v>
      </c>
      <c r="AA151">
        <v>-0.49451841810518005</v>
      </c>
      <c r="AB151">
        <v>0.80281165562074996</v>
      </c>
      <c r="AC151">
        <v>-0.67985831913405104</v>
      </c>
      <c r="AD151">
        <v>-0.41362973817742532</v>
      </c>
      <c r="AE151">
        <v>-0.92906982323382659</v>
      </c>
      <c r="AF151">
        <v>-0.52588041294489718</v>
      </c>
      <c r="AG151">
        <v>0.20354650375706093</v>
      </c>
      <c r="AH151">
        <v>-0.22773310364457905</v>
      </c>
      <c r="AI151">
        <v>0.15137697516867457</v>
      </c>
    </row>
    <row r="152" spans="1:35" x14ac:dyDescent="0.2">
      <c r="A152">
        <v>13</v>
      </c>
      <c r="B152">
        <v>151</v>
      </c>
      <c r="C152" s="25">
        <v>124.3</v>
      </c>
      <c r="D152" s="25">
        <v>233</v>
      </c>
      <c r="E152" s="25">
        <v>73</v>
      </c>
      <c r="F152">
        <v>-0.35796131288604593</v>
      </c>
      <c r="G152">
        <v>-0.23977622122571279</v>
      </c>
      <c r="H152">
        <v>-0.11818509166033314</v>
      </c>
      <c r="I152" t="s">
        <v>114</v>
      </c>
      <c r="J152" t="s">
        <v>32</v>
      </c>
      <c r="K152" t="s">
        <v>53</v>
      </c>
      <c r="L152" t="s">
        <v>258</v>
      </c>
      <c r="M152" s="26">
        <v>24.3</v>
      </c>
      <c r="N152" s="27">
        <v>5</v>
      </c>
      <c r="O152">
        <v>26.009999999999998</v>
      </c>
      <c r="P152">
        <v>13.2</v>
      </c>
      <c r="Q152">
        <v>2.4</v>
      </c>
      <c r="R152">
        <v>2</v>
      </c>
      <c r="S152">
        <v>3.6</v>
      </c>
      <c r="T152">
        <v>0.6</v>
      </c>
      <c r="U152">
        <v>0.4</v>
      </c>
      <c r="V152">
        <v>0.5</v>
      </c>
      <c r="W152">
        <v>10.4</v>
      </c>
      <c r="X152">
        <v>0.66666666666666663</v>
      </c>
      <c r="Y152">
        <v>0.6</v>
      </c>
      <c r="Z152">
        <v>2</v>
      </c>
      <c r="AA152">
        <v>-0.36457562188201159</v>
      </c>
      <c r="AB152">
        <v>0.80281165562074996</v>
      </c>
      <c r="AC152">
        <v>-1.3891385628898116</v>
      </c>
      <c r="AD152">
        <v>0.13677791144010748</v>
      </c>
      <c r="AE152">
        <v>-0.92906982323382659</v>
      </c>
      <c r="AF152">
        <v>-0.52588041294489718</v>
      </c>
      <c r="AG152">
        <v>0.3984316784204342</v>
      </c>
      <c r="AH152">
        <v>-0.23665433631263222</v>
      </c>
      <c r="AI152">
        <v>-5.0688479249527622E-2</v>
      </c>
    </row>
    <row r="153" spans="1:35" x14ac:dyDescent="0.2">
      <c r="A153">
        <v>13</v>
      </c>
      <c r="B153">
        <v>152</v>
      </c>
      <c r="C153" s="25">
        <v>138</v>
      </c>
      <c r="D153" s="25">
        <v>149</v>
      </c>
      <c r="E153" s="25">
        <v>71</v>
      </c>
      <c r="F153">
        <v>-0.36241830295063077</v>
      </c>
      <c r="G153">
        <v>-0.19079157536225452</v>
      </c>
      <c r="H153">
        <v>-0.17162672758837624</v>
      </c>
      <c r="I153" t="s">
        <v>143</v>
      </c>
      <c r="J153" t="s">
        <v>32</v>
      </c>
      <c r="K153" t="s">
        <v>62</v>
      </c>
      <c r="L153" t="s">
        <v>259</v>
      </c>
      <c r="M153" s="26">
        <v>22.4</v>
      </c>
      <c r="N153" s="27">
        <v>5</v>
      </c>
      <c r="O153">
        <v>28.703333333333337</v>
      </c>
      <c r="P153">
        <v>13</v>
      </c>
      <c r="Q153">
        <v>2</v>
      </c>
      <c r="R153">
        <v>5.6</v>
      </c>
      <c r="S153">
        <v>1.2</v>
      </c>
      <c r="T153">
        <v>1</v>
      </c>
      <c r="U153">
        <v>0.4</v>
      </c>
      <c r="V153">
        <v>0.52</v>
      </c>
      <c r="W153">
        <v>10</v>
      </c>
      <c r="X153">
        <v>0.5</v>
      </c>
      <c r="Y153">
        <v>1.2</v>
      </c>
      <c r="Z153">
        <v>1.8</v>
      </c>
      <c r="AA153">
        <v>-0.39706132093780366</v>
      </c>
      <c r="AB153">
        <v>0.41811067894365467</v>
      </c>
      <c r="AC153">
        <v>-0.11243412412944286</v>
      </c>
      <c r="AD153">
        <v>-0.96403738779495807</v>
      </c>
      <c r="AE153">
        <v>-1.3816883209070051E-2</v>
      </c>
      <c r="AF153">
        <v>-0.52588041294489718</v>
      </c>
      <c r="AG153">
        <v>0.66842696722545003</v>
      </c>
      <c r="AH153">
        <v>-0.94180867058189788</v>
      </c>
      <c r="AI153">
        <v>0.15137697516867457</v>
      </c>
    </row>
    <row r="154" spans="1:35" x14ac:dyDescent="0.2">
      <c r="A154">
        <v>13</v>
      </c>
      <c r="B154">
        <v>153</v>
      </c>
      <c r="C154" s="25">
        <v>0</v>
      </c>
      <c r="D154" s="25">
        <v>288</v>
      </c>
      <c r="E154" s="25">
        <v>9</v>
      </c>
      <c r="F154">
        <v>-0.3672566850070712</v>
      </c>
      <c r="G154">
        <v>-1.7374519812693508E-2</v>
      </c>
      <c r="H154">
        <v>-0.3498821651943777</v>
      </c>
      <c r="I154" t="s">
        <v>408</v>
      </c>
      <c r="J154" t="s">
        <v>32</v>
      </c>
      <c r="K154" t="s">
        <v>39</v>
      </c>
      <c r="L154" t="s">
        <v>259</v>
      </c>
      <c r="M154" s="26">
        <v>26.6</v>
      </c>
      <c r="N154" s="27">
        <v>5</v>
      </c>
      <c r="O154">
        <v>27.416666666666668</v>
      </c>
      <c r="P154">
        <v>11.2</v>
      </c>
      <c r="Q154">
        <v>1.6</v>
      </c>
      <c r="R154">
        <v>6</v>
      </c>
      <c r="S154">
        <v>1.4</v>
      </c>
      <c r="T154">
        <v>0.6</v>
      </c>
      <c r="U154">
        <v>0.4</v>
      </c>
      <c r="V154">
        <v>0.55555555555555558</v>
      </c>
      <c r="W154">
        <v>7.2</v>
      </c>
      <c r="X154">
        <v>0.88888888888888884</v>
      </c>
      <c r="Y154">
        <v>1.8</v>
      </c>
      <c r="Z154">
        <v>0.4</v>
      </c>
      <c r="AA154">
        <v>-0.68943261243993315</v>
      </c>
      <c r="AB154">
        <v>3.3409702266559399E-2</v>
      </c>
      <c r="AC154">
        <v>2.9421924621709356E-2</v>
      </c>
      <c r="AD154">
        <v>-0.87230277952536928</v>
      </c>
      <c r="AE154">
        <v>-0.92906982323382659</v>
      </c>
      <c r="AF154">
        <v>-0.52588041294489718</v>
      </c>
      <c r="AG154">
        <v>0.84859096063916672</v>
      </c>
      <c r="AH154">
        <v>0.38305720620625905</v>
      </c>
      <c r="AI154">
        <v>1.5658351560960901</v>
      </c>
    </row>
    <row r="155" spans="1:35" x14ac:dyDescent="0.2">
      <c r="A155">
        <v>13</v>
      </c>
      <c r="B155">
        <v>154</v>
      </c>
      <c r="C155" s="25">
        <v>0</v>
      </c>
      <c r="D155" s="25">
        <v>0</v>
      </c>
      <c r="E155" s="25">
        <v>56</v>
      </c>
      <c r="F155">
        <v>-0.37131302040677888</v>
      </c>
      <c r="G155">
        <v>-0.4092058619141084</v>
      </c>
      <c r="H155">
        <v>3.7892841507329522E-2</v>
      </c>
      <c r="I155" t="s">
        <v>642</v>
      </c>
      <c r="J155" t="s">
        <v>32</v>
      </c>
      <c r="K155" t="s">
        <v>37</v>
      </c>
      <c r="L155" t="s">
        <v>259</v>
      </c>
      <c r="M155" s="26">
        <v>35.5</v>
      </c>
      <c r="N155" s="27">
        <v>5</v>
      </c>
      <c r="O155">
        <v>29.283333333333331</v>
      </c>
      <c r="P155">
        <v>16.600000000000001</v>
      </c>
      <c r="Q155">
        <v>1.8</v>
      </c>
      <c r="R155">
        <v>5</v>
      </c>
      <c r="S155">
        <v>1.8</v>
      </c>
      <c r="T155">
        <v>0.6</v>
      </c>
      <c r="U155">
        <v>0.2</v>
      </c>
      <c r="V155">
        <v>0.45333333333333331</v>
      </c>
      <c r="W155">
        <v>15</v>
      </c>
      <c r="X155">
        <v>0.75</v>
      </c>
      <c r="Y155">
        <v>1.6</v>
      </c>
      <c r="Z155">
        <v>2.6</v>
      </c>
      <c r="AA155">
        <v>0.18768126206645536</v>
      </c>
      <c r="AB155">
        <v>0.22576019060510702</v>
      </c>
      <c r="AC155">
        <v>-0.32521819725617085</v>
      </c>
      <c r="AD155">
        <v>-0.68883356298619158</v>
      </c>
      <c r="AE155">
        <v>-0.92906982323382659</v>
      </c>
      <c r="AF155">
        <v>-0.84177790839824673</v>
      </c>
      <c r="AG155">
        <v>-0.42677677187538909</v>
      </c>
      <c r="AH155">
        <v>-0.22773310364457905</v>
      </c>
      <c r="AI155">
        <v>-0.65688484250413437</v>
      </c>
    </row>
    <row r="156" spans="1:35" x14ac:dyDescent="0.2">
      <c r="A156">
        <v>13</v>
      </c>
      <c r="B156">
        <v>155</v>
      </c>
      <c r="C156" s="25">
        <v>68.599999999999994</v>
      </c>
      <c r="D156" s="25">
        <v>69</v>
      </c>
      <c r="E156" s="25">
        <v>90</v>
      </c>
      <c r="F156">
        <v>-0.37509734082337431</v>
      </c>
      <c r="G156">
        <v>0.16500546933938784</v>
      </c>
      <c r="H156">
        <v>-0.54010281016276218</v>
      </c>
      <c r="I156" t="s">
        <v>129</v>
      </c>
      <c r="J156" t="s">
        <v>32</v>
      </c>
      <c r="K156" t="s">
        <v>64</v>
      </c>
      <c r="L156" t="s">
        <v>45</v>
      </c>
      <c r="M156" s="26">
        <v>22.3</v>
      </c>
      <c r="N156" s="27">
        <v>5</v>
      </c>
      <c r="O156">
        <v>27.559999999999995</v>
      </c>
      <c r="P156">
        <v>15.8</v>
      </c>
      <c r="Q156">
        <v>0.6</v>
      </c>
      <c r="R156">
        <v>8.1999999999999993</v>
      </c>
      <c r="S156">
        <v>3</v>
      </c>
      <c r="T156">
        <v>0.4</v>
      </c>
      <c r="U156">
        <v>0.6</v>
      </c>
      <c r="V156">
        <v>0.72340425531914898</v>
      </c>
      <c r="W156">
        <v>9.4</v>
      </c>
      <c r="X156">
        <v>0.66666666666666663</v>
      </c>
      <c r="Y156">
        <v>2.4</v>
      </c>
      <c r="Z156">
        <v>1.2</v>
      </c>
      <c r="AA156">
        <v>5.7738465843286617E-2</v>
      </c>
      <c r="AB156">
        <v>-0.92834273942617906</v>
      </c>
      <c r="AC156">
        <v>0.8096301927530456</v>
      </c>
      <c r="AD156">
        <v>-0.13842591336865892</v>
      </c>
      <c r="AE156">
        <v>-1.3866962932462048</v>
      </c>
      <c r="AF156">
        <v>-0.20998291749154768</v>
      </c>
      <c r="AG156">
        <v>3.3531572713948297</v>
      </c>
      <c r="AH156">
        <v>-0.82960218082736192</v>
      </c>
      <c r="AI156">
        <v>0.75757333842328134</v>
      </c>
    </row>
    <row r="157" spans="1:35" x14ac:dyDescent="0.2">
      <c r="A157">
        <v>13</v>
      </c>
      <c r="B157">
        <v>156</v>
      </c>
      <c r="C157" s="25">
        <v>142.80000000000001</v>
      </c>
      <c r="D157" s="25">
        <v>179</v>
      </c>
      <c r="E157" s="25">
        <v>15</v>
      </c>
      <c r="F157">
        <v>-0.38200089118258357</v>
      </c>
      <c r="G157">
        <v>-0.45785464811364879</v>
      </c>
      <c r="H157">
        <v>7.5853756931065219E-2</v>
      </c>
      <c r="I157" t="s">
        <v>456</v>
      </c>
      <c r="J157" t="s">
        <v>32</v>
      </c>
      <c r="K157" t="s">
        <v>44</v>
      </c>
      <c r="L157" t="s">
        <v>258</v>
      </c>
      <c r="M157" s="26">
        <v>20.8</v>
      </c>
      <c r="N157" s="27">
        <v>5</v>
      </c>
      <c r="O157">
        <v>24.86</v>
      </c>
      <c r="P157">
        <v>10</v>
      </c>
      <c r="Q157">
        <v>1.2</v>
      </c>
      <c r="R157">
        <v>3.8</v>
      </c>
      <c r="S157">
        <v>2.6</v>
      </c>
      <c r="T157">
        <v>0.8</v>
      </c>
      <c r="U157">
        <v>1.2</v>
      </c>
      <c r="V157">
        <v>0.32758620689655171</v>
      </c>
      <c r="W157">
        <v>11.6</v>
      </c>
      <c r="X157">
        <v>0.66666666666666663</v>
      </c>
      <c r="Y157">
        <v>1.8</v>
      </c>
      <c r="Z157">
        <v>1</v>
      </c>
      <c r="AA157">
        <v>-0.88434680677468591</v>
      </c>
      <c r="AB157">
        <v>-0.35129127441053609</v>
      </c>
      <c r="AC157">
        <v>-0.75078634350962714</v>
      </c>
      <c r="AD157">
        <v>-0.32189512990783647</v>
      </c>
      <c r="AE157">
        <v>-0.4714433532214482</v>
      </c>
      <c r="AF157">
        <v>0.73770956886850114</v>
      </c>
      <c r="AG157">
        <v>-2.4063243875862375</v>
      </c>
      <c r="AH157">
        <v>-0.63195289932245247</v>
      </c>
      <c r="AI157">
        <v>0.95963879284148357</v>
      </c>
    </row>
    <row r="158" spans="1:35" x14ac:dyDescent="0.2">
      <c r="A158">
        <v>14</v>
      </c>
      <c r="B158">
        <v>157</v>
      </c>
      <c r="C158" s="25">
        <v>0</v>
      </c>
      <c r="D158" s="25">
        <v>407</v>
      </c>
      <c r="E158" s="25">
        <v>3</v>
      </c>
      <c r="F158">
        <v>-0.38451567813429849</v>
      </c>
      <c r="G158">
        <v>-0.28883347522939345</v>
      </c>
      <c r="H158">
        <v>-9.5682202904905034E-2</v>
      </c>
      <c r="I158" t="s">
        <v>419</v>
      </c>
      <c r="J158" t="s">
        <v>32</v>
      </c>
      <c r="K158" t="s">
        <v>49</v>
      </c>
      <c r="L158" t="s">
        <v>258</v>
      </c>
      <c r="M158" s="26">
        <v>30.4</v>
      </c>
      <c r="N158" s="27">
        <v>5</v>
      </c>
      <c r="O158">
        <v>24.82</v>
      </c>
      <c r="P158">
        <v>10.8</v>
      </c>
      <c r="Q158">
        <v>1.2</v>
      </c>
      <c r="R158">
        <v>2</v>
      </c>
      <c r="S158">
        <v>4</v>
      </c>
      <c r="T158">
        <v>0.8</v>
      </c>
      <c r="U158">
        <v>0.2</v>
      </c>
      <c r="V158">
        <v>0.45</v>
      </c>
      <c r="W158">
        <v>8</v>
      </c>
      <c r="X158">
        <v>0.92307692307692313</v>
      </c>
      <c r="Y158">
        <v>2.6</v>
      </c>
      <c r="Z158">
        <v>1.6</v>
      </c>
      <c r="AA158">
        <v>-0.75440401055151718</v>
      </c>
      <c r="AB158">
        <v>-0.35129127441053609</v>
      </c>
      <c r="AC158">
        <v>-1.3891385628898116</v>
      </c>
      <c r="AD158">
        <v>0.32024712797928501</v>
      </c>
      <c r="AE158">
        <v>-0.4714433532214482</v>
      </c>
      <c r="AF158">
        <v>-0.84177790839824673</v>
      </c>
      <c r="AG158">
        <v>-0.26133395971132878</v>
      </c>
      <c r="AH158">
        <v>0.79619823455218564</v>
      </c>
      <c r="AI158">
        <v>0.35344242958687677</v>
      </c>
    </row>
    <row r="159" spans="1:35" x14ac:dyDescent="0.2">
      <c r="A159">
        <v>14</v>
      </c>
      <c r="B159">
        <v>158</v>
      </c>
      <c r="C159" s="25">
        <v>100</v>
      </c>
      <c r="D159" s="25">
        <v>93</v>
      </c>
      <c r="E159" s="25">
        <v>75</v>
      </c>
      <c r="F159">
        <v>-0.38727155721283152</v>
      </c>
      <c r="G159">
        <v>-0.30181171204350216</v>
      </c>
      <c r="H159">
        <v>-8.5459845169329363E-2</v>
      </c>
      <c r="I159" t="s">
        <v>177</v>
      </c>
      <c r="J159" t="s">
        <v>32</v>
      </c>
      <c r="K159" t="s">
        <v>75</v>
      </c>
      <c r="L159" t="s">
        <v>259</v>
      </c>
      <c r="M159" s="26">
        <v>26.2</v>
      </c>
      <c r="N159" s="27">
        <v>5</v>
      </c>
      <c r="O159">
        <v>33.493333333333339</v>
      </c>
      <c r="P159">
        <v>17</v>
      </c>
      <c r="Q159">
        <v>1.6</v>
      </c>
      <c r="R159">
        <v>3.8</v>
      </c>
      <c r="S159">
        <v>0.4</v>
      </c>
      <c r="T159">
        <v>0.8</v>
      </c>
      <c r="U159">
        <v>0.4</v>
      </c>
      <c r="V159">
        <v>0.46575342465753422</v>
      </c>
      <c r="W159">
        <v>14.6</v>
      </c>
      <c r="X159">
        <v>0.81818181818181823</v>
      </c>
      <c r="Y159">
        <v>2.2000000000000002</v>
      </c>
      <c r="Z159">
        <v>1.8</v>
      </c>
      <c r="AA159">
        <v>0.25265266017803945</v>
      </c>
      <c r="AB159">
        <v>3.3409702266559399E-2</v>
      </c>
      <c r="AC159">
        <v>-0.75078634350962714</v>
      </c>
      <c r="AD159">
        <v>-1.3309758208733131</v>
      </c>
      <c r="AE159">
        <v>-0.4714433532214482</v>
      </c>
      <c r="AF159">
        <v>-0.52588041294489718</v>
      </c>
      <c r="AG159">
        <v>-0.15678148307037357</v>
      </c>
      <c r="AH159">
        <v>8.2122667614866626E-2</v>
      </c>
      <c r="AI159">
        <v>0.15137697516867457</v>
      </c>
    </row>
    <row r="160" spans="1:35" x14ac:dyDescent="0.2">
      <c r="A160">
        <v>14</v>
      </c>
      <c r="B160">
        <v>159</v>
      </c>
      <c r="C160" s="25">
        <v>126.2</v>
      </c>
      <c r="D160" s="25">
        <v>121</v>
      </c>
      <c r="E160" s="25">
        <v>73</v>
      </c>
      <c r="F160">
        <v>-0.3958029748213413</v>
      </c>
      <c r="G160">
        <v>-0.11265285274040646</v>
      </c>
      <c r="H160">
        <v>-0.28315012208093482</v>
      </c>
      <c r="I160" t="s">
        <v>167</v>
      </c>
      <c r="J160" t="s">
        <v>32</v>
      </c>
      <c r="K160" t="s">
        <v>119</v>
      </c>
      <c r="L160" t="s">
        <v>259</v>
      </c>
      <c r="M160" s="26">
        <v>27.5</v>
      </c>
      <c r="N160" s="27">
        <v>5</v>
      </c>
      <c r="O160">
        <v>35.806666666666665</v>
      </c>
      <c r="P160">
        <v>18.600000000000001</v>
      </c>
      <c r="Q160">
        <v>1.6</v>
      </c>
      <c r="R160">
        <v>4.5999999999999996</v>
      </c>
      <c r="S160">
        <v>2</v>
      </c>
      <c r="T160">
        <v>0.2</v>
      </c>
      <c r="U160">
        <v>0.4</v>
      </c>
      <c r="V160">
        <v>0.56603773584905659</v>
      </c>
      <c r="W160">
        <v>10.6</v>
      </c>
      <c r="X160">
        <v>0.80645161290322576</v>
      </c>
      <c r="Y160">
        <v>6.2</v>
      </c>
      <c r="Z160">
        <v>1.6</v>
      </c>
      <c r="AA160">
        <v>0.51253825262437691</v>
      </c>
      <c r="AB160">
        <v>3.3409702266559399E-2</v>
      </c>
      <c r="AC160">
        <v>-0.46707424600732306</v>
      </c>
      <c r="AD160">
        <v>-0.5970989547166029</v>
      </c>
      <c r="AE160">
        <v>-1.8443227632585832</v>
      </c>
      <c r="AF160">
        <v>-0.52588041294489718</v>
      </c>
      <c r="AG160">
        <v>1.4033027194988543</v>
      </c>
      <c r="AH160">
        <v>0.11780759828708111</v>
      </c>
      <c r="AI160">
        <v>0.35344242958687677</v>
      </c>
    </row>
    <row r="161" spans="1:35" x14ac:dyDescent="0.2">
      <c r="A161">
        <v>14</v>
      </c>
      <c r="B161">
        <v>160</v>
      </c>
      <c r="C161" s="25">
        <v>145.30000000000001</v>
      </c>
      <c r="D161" s="25">
        <v>142</v>
      </c>
      <c r="E161" s="25">
        <v>25</v>
      </c>
      <c r="F161">
        <v>-0.41659754884187056</v>
      </c>
      <c r="G161">
        <v>-0.46288983465740852</v>
      </c>
      <c r="H161">
        <v>4.6292285815537959E-2</v>
      </c>
      <c r="I161" t="s">
        <v>360</v>
      </c>
      <c r="J161" t="s">
        <v>32</v>
      </c>
      <c r="K161" t="s">
        <v>78</v>
      </c>
      <c r="L161" t="s">
        <v>258</v>
      </c>
      <c r="M161" s="26">
        <v>32.1</v>
      </c>
      <c r="N161" s="27">
        <v>5</v>
      </c>
      <c r="O161">
        <v>25.676666666666666</v>
      </c>
      <c r="P161">
        <v>9</v>
      </c>
      <c r="Q161">
        <v>1.6</v>
      </c>
      <c r="R161">
        <v>2.2000000000000002</v>
      </c>
      <c r="S161">
        <v>5.4</v>
      </c>
      <c r="T161">
        <v>0.8</v>
      </c>
      <c r="U161">
        <v>0</v>
      </c>
      <c r="V161">
        <v>0.35</v>
      </c>
      <c r="W161">
        <v>8</v>
      </c>
      <c r="X161">
        <v>0.81818181818181823</v>
      </c>
      <c r="Y161">
        <v>2.2000000000000002</v>
      </c>
      <c r="Z161">
        <v>1.8</v>
      </c>
      <c r="AA161">
        <v>-1.0467753020536468</v>
      </c>
      <c r="AB161">
        <v>3.3409702266559399E-2</v>
      </c>
      <c r="AC161">
        <v>-1.3182105385142353</v>
      </c>
      <c r="AD161">
        <v>0.96238938586640665</v>
      </c>
      <c r="AE161">
        <v>-0.4714433532214482</v>
      </c>
      <c r="AF161">
        <v>-1.1576754038515964</v>
      </c>
      <c r="AG161">
        <v>-1.4012026451922575</v>
      </c>
      <c r="AH161">
        <v>8.2122667614866626E-2</v>
      </c>
      <c r="AI161">
        <v>0.15137697516867457</v>
      </c>
    </row>
    <row r="162" spans="1:35" x14ac:dyDescent="0.2">
      <c r="A162">
        <v>14</v>
      </c>
      <c r="B162">
        <v>161</v>
      </c>
      <c r="C162" s="25">
        <v>142.9</v>
      </c>
      <c r="D162" s="25">
        <v>166</v>
      </c>
      <c r="E162" s="25">
        <v>11</v>
      </c>
      <c r="F162">
        <v>-0.41748033970821041</v>
      </c>
      <c r="G162">
        <v>-7.2207053784888106E-2</v>
      </c>
      <c r="H162">
        <v>-0.34527328592332229</v>
      </c>
      <c r="I162" t="s">
        <v>451</v>
      </c>
      <c r="J162" t="s">
        <v>32</v>
      </c>
      <c r="K162" t="s">
        <v>113</v>
      </c>
      <c r="L162" t="s">
        <v>45</v>
      </c>
      <c r="M162" s="26">
        <v>24.1</v>
      </c>
      <c r="N162" s="27">
        <v>5</v>
      </c>
      <c r="O162">
        <v>23.979999999999997</v>
      </c>
      <c r="P162">
        <v>6.8</v>
      </c>
      <c r="Q162">
        <v>0</v>
      </c>
      <c r="R162">
        <v>7.2</v>
      </c>
      <c r="S162">
        <v>1.2</v>
      </c>
      <c r="T162">
        <v>0.4</v>
      </c>
      <c r="U162">
        <v>2.2000000000000002</v>
      </c>
      <c r="V162">
        <v>0.6</v>
      </c>
      <c r="W162">
        <v>5</v>
      </c>
      <c r="X162">
        <v>0.66666666666666663</v>
      </c>
      <c r="Y162">
        <v>1.2</v>
      </c>
      <c r="Z162">
        <v>0.6</v>
      </c>
      <c r="AA162">
        <v>-1.4041179916673605</v>
      </c>
      <c r="AB162">
        <v>-1.505394204441822</v>
      </c>
      <c r="AC162">
        <v>0.45499007087516569</v>
      </c>
      <c r="AD162">
        <v>-0.96403738779495807</v>
      </c>
      <c r="AE162">
        <v>-1.3866962932462048</v>
      </c>
      <c r="AF162">
        <v>2.3171970461352491</v>
      </c>
      <c r="AG162">
        <v>0.90872919221559167</v>
      </c>
      <c r="AH162">
        <v>-0.43430361781754212</v>
      </c>
      <c r="AI162">
        <v>1.363769701677888</v>
      </c>
    </row>
    <row r="163" spans="1:35" x14ac:dyDescent="0.2">
      <c r="A163">
        <v>14</v>
      </c>
      <c r="B163">
        <v>162</v>
      </c>
      <c r="C163" s="25">
        <v>129.30000000000001</v>
      </c>
      <c r="D163" s="25">
        <v>214</v>
      </c>
      <c r="E163" s="25">
        <v>84</v>
      </c>
      <c r="F163">
        <v>-0.4221225855060835</v>
      </c>
      <c r="G163">
        <v>-0.29879495466139872</v>
      </c>
      <c r="H163">
        <v>-0.12332763084468479</v>
      </c>
      <c r="I163" t="s">
        <v>145</v>
      </c>
      <c r="J163" t="s">
        <v>32</v>
      </c>
      <c r="K163" t="s">
        <v>66</v>
      </c>
      <c r="L163" t="s">
        <v>45</v>
      </c>
      <c r="M163" s="26">
        <v>28.7</v>
      </c>
      <c r="N163" s="27">
        <v>5</v>
      </c>
      <c r="O163">
        <v>30.04</v>
      </c>
      <c r="P163">
        <v>12.8</v>
      </c>
      <c r="Q163">
        <v>0</v>
      </c>
      <c r="R163">
        <v>9.4</v>
      </c>
      <c r="S163">
        <v>2.4</v>
      </c>
      <c r="T163">
        <v>0.6</v>
      </c>
      <c r="U163">
        <v>0.8</v>
      </c>
      <c r="V163">
        <v>0.51020408163265307</v>
      </c>
      <c r="W163">
        <v>9.8000000000000007</v>
      </c>
      <c r="X163">
        <v>0.7</v>
      </c>
      <c r="Y163">
        <v>4</v>
      </c>
      <c r="Z163">
        <v>2.2000000000000002</v>
      </c>
      <c r="AA163">
        <v>-0.42954701999359568</v>
      </c>
      <c r="AB163">
        <v>-1.505394204441822</v>
      </c>
      <c r="AC163">
        <v>1.2351983390065022</v>
      </c>
      <c r="AD163">
        <v>-0.41362973817742532</v>
      </c>
      <c r="AE163">
        <v>-0.92906982323382659</v>
      </c>
      <c r="AF163">
        <v>0.10591457796180204</v>
      </c>
      <c r="AG163">
        <v>0.51845744025772567</v>
      </c>
      <c r="AH163">
        <v>-1.0183302296642189</v>
      </c>
      <c r="AI163">
        <v>-0.25275393366773002</v>
      </c>
    </row>
    <row r="164" spans="1:35" x14ac:dyDescent="0.2">
      <c r="A164">
        <v>14</v>
      </c>
      <c r="B164">
        <v>163</v>
      </c>
      <c r="C164" s="25">
        <v>110.2</v>
      </c>
      <c r="D164" s="25">
        <v>96</v>
      </c>
      <c r="E164" s="25">
        <v>34</v>
      </c>
      <c r="F164">
        <v>-0.42295534584414657</v>
      </c>
      <c r="G164">
        <v>-0.26625194516607781</v>
      </c>
      <c r="H164">
        <v>-0.15670340067806876</v>
      </c>
      <c r="I164" t="s">
        <v>375</v>
      </c>
      <c r="J164" t="s">
        <v>32</v>
      </c>
      <c r="K164" t="s">
        <v>96</v>
      </c>
      <c r="L164" t="s">
        <v>258</v>
      </c>
      <c r="M164" s="26">
        <v>31</v>
      </c>
      <c r="N164" s="27">
        <v>5</v>
      </c>
      <c r="O164">
        <v>23.869999999999997</v>
      </c>
      <c r="P164">
        <v>5.6</v>
      </c>
      <c r="Q164">
        <v>1</v>
      </c>
      <c r="R164">
        <v>3.8</v>
      </c>
      <c r="S164">
        <v>3.6</v>
      </c>
      <c r="T164">
        <v>0.8</v>
      </c>
      <c r="U164">
        <v>0.6</v>
      </c>
      <c r="V164">
        <v>0.47368421052631576</v>
      </c>
      <c r="W164">
        <v>3.8</v>
      </c>
      <c r="X164">
        <v>1</v>
      </c>
      <c r="Y164">
        <v>1</v>
      </c>
      <c r="Z164">
        <v>1.4</v>
      </c>
      <c r="AA164">
        <v>-1.5990321860021133</v>
      </c>
      <c r="AB164">
        <v>-0.54364176274908371</v>
      </c>
      <c r="AC164">
        <v>-0.75078634350962714</v>
      </c>
      <c r="AD164">
        <v>0.13677791144010748</v>
      </c>
      <c r="AE164">
        <v>-0.4714433532214482</v>
      </c>
      <c r="AF164">
        <v>-0.20998291749154768</v>
      </c>
      <c r="AG164">
        <v>8.91203040924635E-3</v>
      </c>
      <c r="AH164">
        <v>0.47742123062468689</v>
      </c>
      <c r="AI164">
        <v>0.55550788400507911</v>
      </c>
    </row>
    <row r="165" spans="1:35" x14ac:dyDescent="0.2">
      <c r="A165">
        <v>14</v>
      </c>
      <c r="B165">
        <v>164</v>
      </c>
      <c r="C165" s="25">
        <v>58.9</v>
      </c>
      <c r="D165" s="25">
        <v>52</v>
      </c>
      <c r="E165" s="25">
        <v>90</v>
      </c>
      <c r="F165">
        <v>-0.4310169632734005</v>
      </c>
      <c r="G165">
        <v>-0.46597878320594904</v>
      </c>
      <c r="H165">
        <v>3.4961819932548543E-2</v>
      </c>
      <c r="I165" t="s">
        <v>178</v>
      </c>
      <c r="J165" t="s">
        <v>1674</v>
      </c>
      <c r="K165" t="s">
        <v>78</v>
      </c>
      <c r="L165" t="s">
        <v>259</v>
      </c>
      <c r="M165" s="26">
        <v>24.2</v>
      </c>
      <c r="N165" s="27">
        <v>5</v>
      </c>
      <c r="O165">
        <v>30.21</v>
      </c>
      <c r="P165">
        <v>12</v>
      </c>
      <c r="Q165">
        <v>1.4</v>
      </c>
      <c r="R165">
        <v>6.8</v>
      </c>
      <c r="S165">
        <v>3.2</v>
      </c>
      <c r="T165">
        <v>0.2</v>
      </c>
      <c r="U165">
        <v>0.6</v>
      </c>
      <c r="V165">
        <v>0.3392857142857143</v>
      </c>
      <c r="W165">
        <v>11.2</v>
      </c>
      <c r="X165">
        <v>0.75</v>
      </c>
      <c r="Y165">
        <v>4</v>
      </c>
      <c r="Z165">
        <v>1</v>
      </c>
      <c r="AA165">
        <v>-0.55948981621676441</v>
      </c>
      <c r="AB165">
        <v>-0.15894078607198844</v>
      </c>
      <c r="AC165">
        <v>0.31313402212401348</v>
      </c>
      <c r="AD165">
        <v>-4.6691305099070046E-2</v>
      </c>
      <c r="AE165">
        <v>-1.8443227632585832</v>
      </c>
      <c r="AF165">
        <v>-0.20998291749154768</v>
      </c>
      <c r="AG165">
        <v>-2.1363290987812213</v>
      </c>
      <c r="AH165">
        <v>-0.51082517689986295</v>
      </c>
      <c r="AI165">
        <v>0.95963879284148357</v>
      </c>
    </row>
    <row r="166" spans="1:35" x14ac:dyDescent="0.2">
      <c r="A166">
        <v>14</v>
      </c>
      <c r="B166">
        <v>165</v>
      </c>
      <c r="C166" s="25">
        <v>0</v>
      </c>
      <c r="D166" s="25">
        <v>399</v>
      </c>
      <c r="E166" s="25">
        <v>7</v>
      </c>
      <c r="F166">
        <v>-0.43346446327088545</v>
      </c>
      <c r="G166">
        <v>3.6678815035058074E-3</v>
      </c>
      <c r="H166">
        <v>-0.43713234477439128</v>
      </c>
      <c r="I166" t="s">
        <v>474</v>
      </c>
      <c r="J166" t="s">
        <v>32</v>
      </c>
      <c r="K166" t="s">
        <v>37</v>
      </c>
      <c r="L166" t="s">
        <v>259</v>
      </c>
      <c r="M166" s="26">
        <v>23.7</v>
      </c>
      <c r="N166" s="27">
        <v>5</v>
      </c>
      <c r="O166">
        <v>21.169999999999998</v>
      </c>
      <c r="P166">
        <v>10</v>
      </c>
      <c r="Q166">
        <v>0.4</v>
      </c>
      <c r="R166">
        <v>6.2</v>
      </c>
      <c r="S166">
        <v>1.2</v>
      </c>
      <c r="T166">
        <v>0.4</v>
      </c>
      <c r="U166">
        <v>1.4</v>
      </c>
      <c r="V166">
        <v>0.63888888888888884</v>
      </c>
      <c r="W166">
        <v>7.2</v>
      </c>
      <c r="X166">
        <v>1</v>
      </c>
      <c r="Y166">
        <v>0.4</v>
      </c>
      <c r="Z166">
        <v>0.6</v>
      </c>
      <c r="AA166">
        <v>-0.88434680677468591</v>
      </c>
      <c r="AB166">
        <v>-1.1206932277647266</v>
      </c>
      <c r="AC166">
        <v>0.10034994899728547</v>
      </c>
      <c r="AD166">
        <v>-0.96403738779495807</v>
      </c>
      <c r="AE166">
        <v>-1.3866962932462048</v>
      </c>
      <c r="AF166">
        <v>1.0536070643218507</v>
      </c>
      <c r="AG166">
        <v>1.7034924747498621</v>
      </c>
      <c r="AH166">
        <v>0.16756545936524134</v>
      </c>
      <c r="AI166">
        <v>1.363769701677888</v>
      </c>
    </row>
    <row r="167" spans="1:35" x14ac:dyDescent="0.2">
      <c r="A167">
        <v>14</v>
      </c>
      <c r="B167">
        <v>166</v>
      </c>
      <c r="C167" s="25">
        <v>111.4</v>
      </c>
      <c r="D167" s="25">
        <v>102</v>
      </c>
      <c r="E167" s="25">
        <v>44</v>
      </c>
      <c r="F167">
        <v>-0.43353223809878816</v>
      </c>
      <c r="G167">
        <v>-0.24472621276061465</v>
      </c>
      <c r="H167">
        <v>-0.18880602533817351</v>
      </c>
      <c r="I167" t="s">
        <v>221</v>
      </c>
      <c r="J167" t="s">
        <v>32</v>
      </c>
      <c r="K167" t="s">
        <v>78</v>
      </c>
      <c r="L167" t="s">
        <v>258</v>
      </c>
      <c r="M167" s="26">
        <v>28.8</v>
      </c>
      <c r="N167" s="27">
        <v>5</v>
      </c>
      <c r="O167">
        <v>26.4</v>
      </c>
      <c r="P167">
        <v>14.8</v>
      </c>
      <c r="Q167">
        <v>2</v>
      </c>
      <c r="R167">
        <v>3</v>
      </c>
      <c r="S167">
        <v>0.6</v>
      </c>
      <c r="T167">
        <v>1</v>
      </c>
      <c r="U167">
        <v>0.2</v>
      </c>
      <c r="V167">
        <v>0.44262295081967212</v>
      </c>
      <c r="W167">
        <v>12.2</v>
      </c>
      <c r="X167">
        <v>0.76923076923076927</v>
      </c>
      <c r="Y167">
        <v>2.6</v>
      </c>
      <c r="Z167">
        <v>0.6</v>
      </c>
      <c r="AA167">
        <v>-0.10469002943567415</v>
      </c>
      <c r="AB167">
        <v>0.41811067894365467</v>
      </c>
      <c r="AC167">
        <v>-1.0344984410119313</v>
      </c>
      <c r="AD167">
        <v>-1.2392412126037242</v>
      </c>
      <c r="AE167">
        <v>-1.3816883209070051E-2</v>
      </c>
      <c r="AF167">
        <v>-0.84177790839824673</v>
      </c>
      <c r="AG167">
        <v>-0.53157994983190315</v>
      </c>
      <c r="AH167">
        <v>-0.2188118709765253</v>
      </c>
      <c r="AI167">
        <v>1.363769701677888</v>
      </c>
    </row>
    <row r="168" spans="1:35" x14ac:dyDescent="0.2">
      <c r="A168">
        <v>14</v>
      </c>
      <c r="B168">
        <v>167</v>
      </c>
      <c r="C168" s="25">
        <v>88</v>
      </c>
      <c r="D168" s="25">
        <v>84</v>
      </c>
      <c r="E168" s="25">
        <v>81</v>
      </c>
      <c r="F168">
        <v>-0.43997936921919439</v>
      </c>
      <c r="G168">
        <v>-0.35109653377184247</v>
      </c>
      <c r="H168">
        <v>-8.8882835447351927E-2</v>
      </c>
      <c r="I168" t="s">
        <v>141</v>
      </c>
      <c r="J168" t="s">
        <v>32</v>
      </c>
      <c r="K168" t="s">
        <v>113</v>
      </c>
      <c r="L168" t="s">
        <v>258</v>
      </c>
      <c r="M168" s="26">
        <v>23.2</v>
      </c>
      <c r="N168" s="27">
        <v>5</v>
      </c>
      <c r="O168">
        <v>22.536666666666662</v>
      </c>
      <c r="P168">
        <v>9</v>
      </c>
      <c r="Q168">
        <v>0.4</v>
      </c>
      <c r="R168">
        <v>5.2</v>
      </c>
      <c r="S168">
        <v>2.6</v>
      </c>
      <c r="T168">
        <v>1.6</v>
      </c>
      <c r="U168">
        <v>0</v>
      </c>
      <c r="V168">
        <v>0.45454545454545453</v>
      </c>
      <c r="W168">
        <v>8.8000000000000007</v>
      </c>
      <c r="X168">
        <v>0.6</v>
      </c>
      <c r="Y168">
        <v>1</v>
      </c>
      <c r="Z168">
        <v>1.8</v>
      </c>
      <c r="AA168">
        <v>-1.0467753020536468</v>
      </c>
      <c r="AB168">
        <v>-1.1206932277647266</v>
      </c>
      <c r="AC168">
        <v>-0.25429017288059474</v>
      </c>
      <c r="AD168">
        <v>-0.32189512990783647</v>
      </c>
      <c r="AE168">
        <v>1.3590625268280649</v>
      </c>
      <c r="AF168">
        <v>-1.1576754038515964</v>
      </c>
      <c r="AG168">
        <v>-0.23139019458089613</v>
      </c>
      <c r="AH168">
        <v>-0.53758887490402418</v>
      </c>
      <c r="AI168">
        <v>0.15137697516867457</v>
      </c>
    </row>
    <row r="169" spans="1:35" x14ac:dyDescent="0.2">
      <c r="A169">
        <v>14</v>
      </c>
      <c r="B169">
        <v>168</v>
      </c>
      <c r="C169" s="25">
        <v>86.2</v>
      </c>
      <c r="D169" s="25">
        <v>94</v>
      </c>
      <c r="E169" s="25">
        <v>79</v>
      </c>
      <c r="F169">
        <v>-0.44029640508186596</v>
      </c>
      <c r="G169">
        <v>-0.60614710678729755</v>
      </c>
      <c r="H169">
        <v>0.16585070170543159</v>
      </c>
      <c r="I169" t="s">
        <v>111</v>
      </c>
      <c r="J169" t="s">
        <v>159</v>
      </c>
      <c r="K169" t="s">
        <v>73</v>
      </c>
      <c r="L169" t="s">
        <v>258</v>
      </c>
      <c r="M169" s="26">
        <v>22.1</v>
      </c>
      <c r="N169" s="27">
        <v>5</v>
      </c>
      <c r="O169">
        <v>21.716666666666669</v>
      </c>
      <c r="P169">
        <v>10</v>
      </c>
      <c r="Q169">
        <v>2</v>
      </c>
      <c r="R169">
        <v>3</v>
      </c>
      <c r="S169">
        <v>3.8</v>
      </c>
      <c r="T169">
        <v>0.6</v>
      </c>
      <c r="U169">
        <v>0.2</v>
      </c>
      <c r="V169">
        <v>0.36363636363636365</v>
      </c>
      <c r="W169">
        <v>11</v>
      </c>
      <c r="X169">
        <v>0</v>
      </c>
      <c r="Y169">
        <v>0</v>
      </c>
      <c r="Z169">
        <v>2.6</v>
      </c>
      <c r="AA169">
        <v>-0.88434680677468591</v>
      </c>
      <c r="AB169">
        <v>0.41811067894365467</v>
      </c>
      <c r="AC169">
        <v>-1.0344984410119313</v>
      </c>
      <c r="AD169">
        <v>0.22851251970969616</v>
      </c>
      <c r="AE169">
        <v>-0.92906982323382659</v>
      </c>
      <c r="AF169">
        <v>-0.84177790839824673</v>
      </c>
      <c r="AG169">
        <v>-1.7163642830084815</v>
      </c>
      <c r="AH169">
        <v>-3.9005054807722372E-2</v>
      </c>
      <c r="AI169">
        <v>-0.65688484250413437</v>
      </c>
    </row>
    <row r="170" spans="1:35" x14ac:dyDescent="0.2">
      <c r="A170">
        <v>15</v>
      </c>
      <c r="B170">
        <v>169</v>
      </c>
      <c r="C170" s="25">
        <v>141.1</v>
      </c>
      <c r="D170" s="25">
        <v>213</v>
      </c>
      <c r="E170" s="25">
        <v>34</v>
      </c>
      <c r="F170">
        <v>-0.44031003009981784</v>
      </c>
      <c r="G170">
        <v>-0.34988173292088531</v>
      </c>
      <c r="H170">
        <v>-9.0428297178932526E-2</v>
      </c>
      <c r="I170" t="s">
        <v>180</v>
      </c>
      <c r="J170" t="s">
        <v>32</v>
      </c>
      <c r="K170" t="s">
        <v>66</v>
      </c>
      <c r="L170" t="s">
        <v>258</v>
      </c>
      <c r="M170" s="26">
        <v>27.5</v>
      </c>
      <c r="N170" s="27">
        <v>5</v>
      </c>
      <c r="O170">
        <v>21.04666666666667</v>
      </c>
      <c r="P170">
        <v>14.2</v>
      </c>
      <c r="Q170">
        <v>2.6</v>
      </c>
      <c r="R170">
        <v>2.6</v>
      </c>
      <c r="S170">
        <v>2.4</v>
      </c>
      <c r="T170">
        <v>0.2</v>
      </c>
      <c r="U170">
        <v>0.2</v>
      </c>
      <c r="V170">
        <v>0.40384615384615385</v>
      </c>
      <c r="W170">
        <v>10.4</v>
      </c>
      <c r="X170">
        <v>0.84210526315789469</v>
      </c>
      <c r="Y170">
        <v>3.8</v>
      </c>
      <c r="Z170">
        <v>1</v>
      </c>
      <c r="AA170">
        <v>-0.20214712660305084</v>
      </c>
      <c r="AB170">
        <v>0.99516214395929781</v>
      </c>
      <c r="AC170">
        <v>-1.1763544897630833</v>
      </c>
      <c r="AD170">
        <v>-0.41362973817742532</v>
      </c>
      <c r="AE170">
        <v>-1.8443227632585832</v>
      </c>
      <c r="AF170">
        <v>-0.84177790839824673</v>
      </c>
      <c r="AG170">
        <v>-1.0264041784307263</v>
      </c>
      <c r="AH170">
        <v>0.40089967154236689</v>
      </c>
      <c r="AI170">
        <v>0.95963879284148357</v>
      </c>
    </row>
    <row r="171" spans="1:35" x14ac:dyDescent="0.2">
      <c r="A171">
        <v>15</v>
      </c>
      <c r="B171">
        <v>170</v>
      </c>
      <c r="C171" s="25">
        <v>140.6</v>
      </c>
      <c r="D171" s="25">
        <v>182</v>
      </c>
      <c r="E171" s="25">
        <v>22</v>
      </c>
      <c r="F171">
        <v>-0.44054965041395183</v>
      </c>
      <c r="G171">
        <v>-0.34744304763779799</v>
      </c>
      <c r="H171">
        <v>-9.3106602776153846E-2</v>
      </c>
      <c r="I171" t="s">
        <v>225</v>
      </c>
      <c r="J171" t="s">
        <v>32</v>
      </c>
      <c r="K171" t="s">
        <v>62</v>
      </c>
      <c r="L171" t="s">
        <v>259</v>
      </c>
      <c r="M171" s="26">
        <v>26.5</v>
      </c>
      <c r="N171" s="27">
        <v>5</v>
      </c>
      <c r="O171">
        <v>29.326666666666664</v>
      </c>
      <c r="P171">
        <v>13.8</v>
      </c>
      <c r="Q171">
        <v>1.8</v>
      </c>
      <c r="R171">
        <v>3</v>
      </c>
      <c r="S171">
        <v>2.4</v>
      </c>
      <c r="T171">
        <v>0.6</v>
      </c>
      <c r="U171">
        <v>0.2</v>
      </c>
      <c r="V171">
        <v>0.45</v>
      </c>
      <c r="W171">
        <v>12</v>
      </c>
      <c r="X171">
        <v>0.8571428571428571</v>
      </c>
      <c r="Y171">
        <v>1.4</v>
      </c>
      <c r="Z171">
        <v>1.6</v>
      </c>
      <c r="AA171">
        <v>-0.26711852471463493</v>
      </c>
      <c r="AB171">
        <v>0.22576019060510702</v>
      </c>
      <c r="AC171">
        <v>-1.0344984410119313</v>
      </c>
      <c r="AD171">
        <v>-0.41362973817742532</v>
      </c>
      <c r="AE171">
        <v>-0.92906982323382659</v>
      </c>
      <c r="AF171">
        <v>-0.84177790839824673</v>
      </c>
      <c r="AG171">
        <v>-0.39658230542939599</v>
      </c>
      <c r="AH171">
        <v>0.17648669203329528</v>
      </c>
      <c r="AI171">
        <v>0.35344242958687677</v>
      </c>
    </row>
    <row r="172" spans="1:35" x14ac:dyDescent="0.2">
      <c r="A172">
        <v>15</v>
      </c>
      <c r="B172">
        <v>171</v>
      </c>
      <c r="C172" s="25">
        <v>140.5</v>
      </c>
      <c r="D172" s="25">
        <v>204</v>
      </c>
      <c r="E172" s="25">
        <v>17</v>
      </c>
      <c r="F172">
        <v>-0.44341999257214304</v>
      </c>
      <c r="G172">
        <v>-3.0747699472425886E-2</v>
      </c>
      <c r="H172">
        <v>-0.41267229309971715</v>
      </c>
      <c r="I172" t="s">
        <v>214</v>
      </c>
      <c r="J172" t="s">
        <v>32</v>
      </c>
      <c r="K172" t="s">
        <v>37</v>
      </c>
      <c r="L172" t="s">
        <v>258</v>
      </c>
      <c r="M172" s="26">
        <v>27.1</v>
      </c>
      <c r="N172" s="27">
        <v>5</v>
      </c>
      <c r="O172">
        <v>30.560000000000002</v>
      </c>
      <c r="P172">
        <v>12</v>
      </c>
      <c r="Q172">
        <v>1.4</v>
      </c>
      <c r="R172">
        <v>4.4000000000000004</v>
      </c>
      <c r="S172">
        <v>3</v>
      </c>
      <c r="T172">
        <v>1</v>
      </c>
      <c r="U172">
        <v>0</v>
      </c>
      <c r="V172">
        <v>0.59523809523809523</v>
      </c>
      <c r="W172">
        <v>8.4</v>
      </c>
      <c r="X172">
        <v>0.6</v>
      </c>
      <c r="Y172">
        <v>1</v>
      </c>
      <c r="Z172">
        <v>0.6</v>
      </c>
      <c r="AA172">
        <v>-0.55948981621676441</v>
      </c>
      <c r="AB172">
        <v>-0.15894078607198844</v>
      </c>
      <c r="AC172">
        <v>-0.53800227038289883</v>
      </c>
      <c r="AD172">
        <v>-0.13842591336865892</v>
      </c>
      <c r="AE172">
        <v>-1.3816883209070051E-2</v>
      </c>
      <c r="AF172">
        <v>-1.1576754038515964</v>
      </c>
      <c r="AG172">
        <v>1.4634409510752802</v>
      </c>
      <c r="AH172">
        <v>-0.53758887490402418</v>
      </c>
      <c r="AI172">
        <v>1.363769701677888</v>
      </c>
    </row>
    <row r="173" spans="1:35" x14ac:dyDescent="0.2">
      <c r="A173">
        <v>15</v>
      </c>
      <c r="B173">
        <v>172</v>
      </c>
      <c r="C173" s="25">
        <v>0</v>
      </c>
      <c r="D173" s="25">
        <v>232</v>
      </c>
      <c r="E173" s="25">
        <v>32</v>
      </c>
      <c r="F173">
        <v>-0.4469222087833401</v>
      </c>
      <c r="G173">
        <v>-0.13808669134036572</v>
      </c>
      <c r="H173">
        <v>-0.30883551744297438</v>
      </c>
      <c r="I173" t="s">
        <v>183</v>
      </c>
      <c r="J173" t="s">
        <v>32</v>
      </c>
      <c r="K173" t="s">
        <v>64</v>
      </c>
      <c r="L173" t="s">
        <v>45</v>
      </c>
      <c r="M173" s="26">
        <v>22.6</v>
      </c>
      <c r="N173" s="27">
        <v>5</v>
      </c>
      <c r="O173">
        <v>20.32</v>
      </c>
      <c r="P173">
        <v>11.4</v>
      </c>
      <c r="Q173">
        <v>1.2</v>
      </c>
      <c r="R173">
        <v>5</v>
      </c>
      <c r="S173">
        <v>2.8</v>
      </c>
      <c r="T173">
        <v>0.8</v>
      </c>
      <c r="U173">
        <v>0</v>
      </c>
      <c r="V173">
        <v>0.67567567567567566</v>
      </c>
      <c r="W173">
        <v>7.4</v>
      </c>
      <c r="X173">
        <v>1</v>
      </c>
      <c r="Y173">
        <v>0.2</v>
      </c>
      <c r="Z173">
        <v>2.2000000000000002</v>
      </c>
      <c r="AA173">
        <v>-0.6569469133841408</v>
      </c>
      <c r="AB173">
        <v>-0.35129127441053609</v>
      </c>
      <c r="AC173">
        <v>-0.32521819725617085</v>
      </c>
      <c r="AD173">
        <v>-0.23016052163824779</v>
      </c>
      <c r="AE173">
        <v>-0.4714433532214482</v>
      </c>
      <c r="AF173">
        <v>-1.1576754038515964</v>
      </c>
      <c r="AG173">
        <v>2.1384291730878191</v>
      </c>
      <c r="AH173">
        <v>6.4280202278759482E-2</v>
      </c>
      <c r="AI173">
        <v>-0.25275393366773002</v>
      </c>
    </row>
    <row r="174" spans="1:35" x14ac:dyDescent="0.2">
      <c r="A174">
        <v>15</v>
      </c>
      <c r="B174">
        <v>173</v>
      </c>
      <c r="C174" s="25">
        <v>141.19999999999999</v>
      </c>
      <c r="D174" s="25">
        <v>198</v>
      </c>
      <c r="E174" s="25">
        <v>5</v>
      </c>
      <c r="F174">
        <v>-0.44711857154937584</v>
      </c>
      <c r="G174">
        <v>-0.14857593922063964</v>
      </c>
      <c r="H174">
        <v>-0.29854263232873623</v>
      </c>
      <c r="I174" t="s">
        <v>399</v>
      </c>
      <c r="J174" t="s">
        <v>32</v>
      </c>
      <c r="K174" t="s">
        <v>57</v>
      </c>
      <c r="L174" t="s">
        <v>259</v>
      </c>
      <c r="M174" s="26">
        <v>22.7</v>
      </c>
      <c r="N174" s="27">
        <v>5</v>
      </c>
      <c r="O174">
        <v>15.456666666666667</v>
      </c>
      <c r="P174">
        <v>6</v>
      </c>
      <c r="Q174">
        <v>1</v>
      </c>
      <c r="R174">
        <v>1.2</v>
      </c>
      <c r="S174">
        <v>0.8</v>
      </c>
      <c r="T174">
        <v>1.8</v>
      </c>
      <c r="U174">
        <v>0.4</v>
      </c>
      <c r="V174">
        <v>0.55555555555555558</v>
      </c>
      <c r="W174">
        <v>3.6</v>
      </c>
      <c r="X174">
        <v>1</v>
      </c>
      <c r="Y174">
        <v>1</v>
      </c>
      <c r="Z174">
        <v>0.6</v>
      </c>
      <c r="AA174">
        <v>-1.534060787890529</v>
      </c>
      <c r="AB174">
        <v>-0.54364176274908371</v>
      </c>
      <c r="AC174">
        <v>-1.6728506603921156</v>
      </c>
      <c r="AD174">
        <v>-1.1475066043341355</v>
      </c>
      <c r="AE174">
        <v>1.8166889968404432</v>
      </c>
      <c r="AF174">
        <v>-0.52588041294489718</v>
      </c>
      <c r="AG174">
        <v>0.42887684618198629</v>
      </c>
      <c r="AH174">
        <v>0.47742123062468689</v>
      </c>
      <c r="AI174">
        <v>1.363769701677888</v>
      </c>
    </row>
    <row r="175" spans="1:35" x14ac:dyDescent="0.2">
      <c r="A175">
        <v>15</v>
      </c>
      <c r="B175">
        <v>174</v>
      </c>
      <c r="C175" s="25">
        <v>140.69999999999999</v>
      </c>
      <c r="D175" s="25">
        <v>211</v>
      </c>
      <c r="E175" s="25">
        <v>5</v>
      </c>
      <c r="F175">
        <v>-0.45040946424659595</v>
      </c>
      <c r="G175">
        <v>-0.22097988097294541</v>
      </c>
      <c r="H175">
        <v>-0.22942958327365054</v>
      </c>
      <c r="I175" t="s">
        <v>417</v>
      </c>
      <c r="J175" t="s">
        <v>32</v>
      </c>
      <c r="K175" t="s">
        <v>71</v>
      </c>
      <c r="L175" t="s">
        <v>258</v>
      </c>
      <c r="M175" s="26">
        <v>33.1</v>
      </c>
      <c r="N175" s="27">
        <v>5</v>
      </c>
      <c r="O175">
        <v>27.75</v>
      </c>
      <c r="P175">
        <v>12.8</v>
      </c>
      <c r="Q175">
        <v>3</v>
      </c>
      <c r="R175">
        <v>2</v>
      </c>
      <c r="S175">
        <v>2.2000000000000002</v>
      </c>
      <c r="T175">
        <v>0.2</v>
      </c>
      <c r="U175">
        <v>0.2</v>
      </c>
      <c r="V175">
        <v>0.52380952380952384</v>
      </c>
      <c r="W175">
        <v>8.4</v>
      </c>
      <c r="X175">
        <v>1</v>
      </c>
      <c r="Y175">
        <v>1</v>
      </c>
      <c r="Z175">
        <v>1.4</v>
      </c>
      <c r="AA175">
        <v>-0.42954701999359568</v>
      </c>
      <c r="AB175">
        <v>1.3798631206363929</v>
      </c>
      <c r="AC175">
        <v>-1.3891385628898116</v>
      </c>
      <c r="AD175">
        <v>-0.505364346447014</v>
      </c>
      <c r="AE175">
        <v>-1.8443227632585832</v>
      </c>
      <c r="AF175">
        <v>-0.84177790839824673</v>
      </c>
      <c r="AG175">
        <v>0.60853943696458423</v>
      </c>
      <c r="AH175">
        <v>0.47742123062468689</v>
      </c>
      <c r="AI175">
        <v>0.55550788400507911</v>
      </c>
    </row>
    <row r="176" spans="1:35" x14ac:dyDescent="0.2">
      <c r="A176">
        <v>15</v>
      </c>
      <c r="B176">
        <v>175</v>
      </c>
      <c r="C176" s="25">
        <v>30.4</v>
      </c>
      <c r="D176" s="25">
        <v>25</v>
      </c>
      <c r="E176" s="25">
        <v>92</v>
      </c>
      <c r="F176">
        <v>-0.4551555435428033</v>
      </c>
      <c r="G176">
        <v>-0.17551931160240178</v>
      </c>
      <c r="H176">
        <v>-0.27963623194040155</v>
      </c>
      <c r="I176" t="s">
        <v>197</v>
      </c>
      <c r="J176" t="s">
        <v>32</v>
      </c>
      <c r="K176" t="s">
        <v>106</v>
      </c>
      <c r="L176" t="s">
        <v>45</v>
      </c>
      <c r="M176" s="26">
        <v>21.7</v>
      </c>
      <c r="N176" s="27">
        <v>5</v>
      </c>
      <c r="O176">
        <v>20.700000000000003</v>
      </c>
      <c r="P176">
        <v>6.2</v>
      </c>
      <c r="Q176">
        <v>0</v>
      </c>
      <c r="R176">
        <v>5</v>
      </c>
      <c r="S176">
        <v>0.8</v>
      </c>
      <c r="T176">
        <v>0.6</v>
      </c>
      <c r="U176">
        <v>2.6</v>
      </c>
      <c r="V176">
        <v>0.6470588235294118</v>
      </c>
      <c r="W176">
        <v>3.4</v>
      </c>
      <c r="X176">
        <v>0.69230769230769229</v>
      </c>
      <c r="Y176">
        <v>2.6</v>
      </c>
      <c r="Z176">
        <v>1.2</v>
      </c>
      <c r="AA176">
        <v>-1.5015750888347368</v>
      </c>
      <c r="AB176">
        <v>-1.505394204441822</v>
      </c>
      <c r="AC176">
        <v>-0.32521819725617085</v>
      </c>
      <c r="AD176">
        <v>-1.1475066043341355</v>
      </c>
      <c r="AE176">
        <v>-0.92906982323382659</v>
      </c>
      <c r="AF176">
        <v>2.9489920370419482</v>
      </c>
      <c r="AG176">
        <v>0.84884166195472599</v>
      </c>
      <c r="AH176">
        <v>-0.72631692374088053</v>
      </c>
      <c r="AI176">
        <v>0.75757333842328134</v>
      </c>
    </row>
    <row r="177" spans="1:35" x14ac:dyDescent="0.2">
      <c r="A177">
        <v>15</v>
      </c>
      <c r="B177">
        <v>176</v>
      </c>
      <c r="C177" s="25">
        <v>0</v>
      </c>
      <c r="D177" s="25">
        <v>336</v>
      </c>
      <c r="E177" s="25">
        <v>1</v>
      </c>
      <c r="F177">
        <v>-0.4571471709293356</v>
      </c>
      <c r="G177">
        <v>-0.22429084070950311</v>
      </c>
      <c r="H177">
        <v>-0.23285633021983249</v>
      </c>
      <c r="I177" t="s">
        <v>235</v>
      </c>
      <c r="J177" t="s">
        <v>32</v>
      </c>
      <c r="K177" t="s">
        <v>39</v>
      </c>
      <c r="L177" t="s">
        <v>258</v>
      </c>
      <c r="M177" s="26">
        <v>35.4</v>
      </c>
      <c r="N177" s="27">
        <v>3</v>
      </c>
      <c r="O177">
        <v>14.700000000000001</v>
      </c>
      <c r="P177">
        <v>11.666666666666666</v>
      </c>
      <c r="Q177">
        <v>2.3333333333333335</v>
      </c>
      <c r="R177">
        <v>1.3333333333333333</v>
      </c>
      <c r="S177">
        <v>2</v>
      </c>
      <c r="T177">
        <v>0.66666666666666663</v>
      </c>
      <c r="U177">
        <v>0.33333333333333331</v>
      </c>
      <c r="V177">
        <v>0.52</v>
      </c>
      <c r="W177">
        <v>8.3333333333333339</v>
      </c>
      <c r="X177">
        <v>1</v>
      </c>
      <c r="Y177">
        <v>0.66666666666666663</v>
      </c>
      <c r="Z177">
        <v>1.3333333333333333</v>
      </c>
      <c r="AA177">
        <v>-0.61363264797641814</v>
      </c>
      <c r="AB177">
        <v>0.73869482617456761</v>
      </c>
      <c r="AC177">
        <v>-1.6255653108083985</v>
      </c>
      <c r="AD177">
        <v>-0.5970989547166029</v>
      </c>
      <c r="AE177">
        <v>-0.77652766656303396</v>
      </c>
      <c r="AF177">
        <v>-0.63117957809601377</v>
      </c>
      <c r="AG177">
        <v>0.55854959464200804</v>
      </c>
      <c r="AH177">
        <v>0.30527913548055047</v>
      </c>
      <c r="AI177">
        <v>0.62286303547781319</v>
      </c>
    </row>
    <row r="178" spans="1:35" x14ac:dyDescent="0.2">
      <c r="A178">
        <v>15</v>
      </c>
      <c r="B178">
        <v>177</v>
      </c>
      <c r="C178" s="25">
        <v>0</v>
      </c>
      <c r="D178" s="25">
        <v>252</v>
      </c>
      <c r="E178" s="25">
        <v>2</v>
      </c>
      <c r="F178">
        <v>-0.47011104473612625</v>
      </c>
      <c r="G178">
        <v>-0.35601389714332504</v>
      </c>
      <c r="H178">
        <v>-0.11409714759280121</v>
      </c>
      <c r="I178" t="s">
        <v>369</v>
      </c>
      <c r="J178" t="s">
        <v>32</v>
      </c>
      <c r="K178" t="s">
        <v>75</v>
      </c>
      <c r="L178" t="s">
        <v>258</v>
      </c>
      <c r="M178" s="26">
        <v>27.7</v>
      </c>
      <c r="N178" s="27">
        <v>5</v>
      </c>
      <c r="O178">
        <v>21.373333333333331</v>
      </c>
      <c r="P178">
        <v>9.8000000000000007</v>
      </c>
      <c r="Q178">
        <v>0.2</v>
      </c>
      <c r="R178">
        <v>3.6</v>
      </c>
      <c r="S178">
        <v>5.4</v>
      </c>
      <c r="T178">
        <v>1</v>
      </c>
      <c r="U178">
        <v>0</v>
      </c>
      <c r="V178">
        <v>0.53658536585365857</v>
      </c>
      <c r="W178">
        <v>8.1999999999999993</v>
      </c>
      <c r="X178">
        <v>0.8</v>
      </c>
      <c r="Y178">
        <v>1</v>
      </c>
      <c r="Z178">
        <v>2.6</v>
      </c>
      <c r="AA178">
        <v>-0.91683250583047793</v>
      </c>
      <c r="AB178">
        <v>-1.3130437161032744</v>
      </c>
      <c r="AC178">
        <v>-0.82171436788520313</v>
      </c>
      <c r="AD178">
        <v>0.96238938586640665</v>
      </c>
      <c r="AE178">
        <v>-1.3816883209070051E-2</v>
      </c>
      <c r="AF178">
        <v>-1.1576754038515964</v>
      </c>
      <c r="AG178">
        <v>0.74353708136709318</v>
      </c>
      <c r="AH178">
        <v>-3.0083822139668523E-2</v>
      </c>
      <c r="AI178">
        <v>-0.65688484250413437</v>
      </c>
    </row>
    <row r="179" spans="1:35" x14ac:dyDescent="0.2">
      <c r="A179">
        <v>15</v>
      </c>
      <c r="B179">
        <v>178</v>
      </c>
      <c r="C179" s="25">
        <v>129.9</v>
      </c>
      <c r="D179" s="25">
        <v>673</v>
      </c>
      <c r="E179" s="25">
        <v>67</v>
      </c>
      <c r="F179">
        <v>-0.48149319236694516</v>
      </c>
      <c r="G179">
        <v>-0.4033353595932217</v>
      </c>
      <c r="H179">
        <v>-7.8157832773723457E-2</v>
      </c>
      <c r="I179" t="s">
        <v>232</v>
      </c>
      <c r="J179" t="s">
        <v>32</v>
      </c>
      <c r="K179" t="s">
        <v>59</v>
      </c>
      <c r="L179" t="s">
        <v>259</v>
      </c>
      <c r="M179" s="26">
        <v>23.1</v>
      </c>
      <c r="N179" s="27">
        <v>5</v>
      </c>
      <c r="O179">
        <v>32.213333333333331</v>
      </c>
      <c r="P179">
        <v>17.8</v>
      </c>
      <c r="Q179">
        <v>0.6</v>
      </c>
      <c r="R179">
        <v>7.2</v>
      </c>
      <c r="S179">
        <v>2.4</v>
      </c>
      <c r="T179">
        <v>0.2</v>
      </c>
      <c r="U179">
        <v>0.6</v>
      </c>
      <c r="V179">
        <v>0.47297297297297297</v>
      </c>
      <c r="W179">
        <v>14.8</v>
      </c>
      <c r="X179">
        <v>0.72727272727272729</v>
      </c>
      <c r="Y179">
        <v>4.4000000000000004</v>
      </c>
      <c r="Z179">
        <v>2.2000000000000002</v>
      </c>
      <c r="AA179">
        <v>0.38259545640120818</v>
      </c>
      <c r="AB179">
        <v>-0.92834273942617906</v>
      </c>
      <c r="AC179">
        <v>0.45499007087516569</v>
      </c>
      <c r="AD179">
        <v>-0.41362973817742532</v>
      </c>
      <c r="AE179">
        <v>-1.8443227632585832</v>
      </c>
      <c r="AF179">
        <v>-0.20998291749154768</v>
      </c>
      <c r="AG179">
        <v>-6.8119561026487646E-3</v>
      </c>
      <c r="AH179">
        <v>-0.81175971549125459</v>
      </c>
      <c r="AI179">
        <v>-0.25275393366773002</v>
      </c>
    </row>
    <row r="180" spans="1:35" x14ac:dyDescent="0.2">
      <c r="A180">
        <v>15</v>
      </c>
      <c r="B180">
        <v>179</v>
      </c>
      <c r="C180" s="25">
        <v>70.900000000000006</v>
      </c>
      <c r="D180" s="25">
        <v>77</v>
      </c>
      <c r="E180" s="25">
        <v>85</v>
      </c>
      <c r="F180">
        <v>-0.48314852871280839</v>
      </c>
      <c r="G180">
        <v>-0.19380084311717108</v>
      </c>
      <c r="H180">
        <v>-0.28934768559563728</v>
      </c>
      <c r="I180" t="s">
        <v>448</v>
      </c>
      <c r="J180" t="s">
        <v>32</v>
      </c>
      <c r="K180" t="s">
        <v>94</v>
      </c>
      <c r="L180" t="s">
        <v>45</v>
      </c>
      <c r="M180" s="26">
        <v>26.3</v>
      </c>
      <c r="N180" s="27">
        <v>5</v>
      </c>
      <c r="O180">
        <v>26.05</v>
      </c>
      <c r="P180">
        <v>10.199999999999999</v>
      </c>
      <c r="Q180">
        <v>0</v>
      </c>
      <c r="R180">
        <v>7.6</v>
      </c>
      <c r="S180">
        <v>4.4000000000000004</v>
      </c>
      <c r="T180">
        <v>0.4</v>
      </c>
      <c r="U180">
        <v>0.6</v>
      </c>
      <c r="V180">
        <v>0.6470588235294118</v>
      </c>
      <c r="W180">
        <v>6.8</v>
      </c>
      <c r="X180">
        <v>0.7</v>
      </c>
      <c r="Y180">
        <v>2</v>
      </c>
      <c r="Z180">
        <v>2</v>
      </c>
      <c r="AA180">
        <v>-0.8518611077188939</v>
      </c>
      <c r="AB180">
        <v>-1.505394204441822</v>
      </c>
      <c r="AC180">
        <v>0.59684611962631762</v>
      </c>
      <c r="AD180">
        <v>0.50371634451846281</v>
      </c>
      <c r="AE180">
        <v>-1.3866962932462048</v>
      </c>
      <c r="AF180">
        <v>-0.20998291749154768</v>
      </c>
      <c r="AG180">
        <v>1.6885205921846465</v>
      </c>
      <c r="AH180">
        <v>-0.52866764223597063</v>
      </c>
      <c r="AI180">
        <v>-5.0688479249527622E-2</v>
      </c>
    </row>
    <row r="181" spans="1:35" x14ac:dyDescent="0.2">
      <c r="A181">
        <v>15</v>
      </c>
      <c r="B181">
        <v>180</v>
      </c>
      <c r="C181" s="25">
        <v>125.6</v>
      </c>
      <c r="D181" s="25">
        <v>132</v>
      </c>
      <c r="E181" s="25">
        <v>54</v>
      </c>
      <c r="F181">
        <v>-0.48722487510314405</v>
      </c>
      <c r="G181">
        <v>-0.30046966538510073</v>
      </c>
      <c r="H181">
        <v>-0.18675520971804332</v>
      </c>
      <c r="I181" t="s">
        <v>199</v>
      </c>
      <c r="J181" t="s">
        <v>32</v>
      </c>
      <c r="K181" t="s">
        <v>42</v>
      </c>
      <c r="L181" t="s">
        <v>258</v>
      </c>
      <c r="M181" s="26">
        <v>32.4</v>
      </c>
      <c r="N181" s="27">
        <v>5</v>
      </c>
      <c r="O181">
        <v>25.023333333333333</v>
      </c>
      <c r="P181">
        <v>7.4</v>
      </c>
      <c r="Q181">
        <v>1.4</v>
      </c>
      <c r="R181">
        <v>4.5999999999999996</v>
      </c>
      <c r="S181">
        <v>1.2</v>
      </c>
      <c r="T181">
        <v>0.8</v>
      </c>
      <c r="U181">
        <v>0.6</v>
      </c>
      <c r="V181">
        <v>0.46666666666666667</v>
      </c>
      <c r="W181">
        <v>6</v>
      </c>
      <c r="X181">
        <v>1</v>
      </c>
      <c r="Y181">
        <v>0.4</v>
      </c>
      <c r="Z181">
        <v>1.2</v>
      </c>
      <c r="AA181">
        <v>-1.3066608944999838</v>
      </c>
      <c r="AB181">
        <v>-0.15894078607198844</v>
      </c>
      <c r="AC181">
        <v>-0.46707424600732306</v>
      </c>
      <c r="AD181">
        <v>-0.96403738779495807</v>
      </c>
      <c r="AE181">
        <v>-0.4714433532214482</v>
      </c>
      <c r="AF181">
        <v>-0.20998291749154768</v>
      </c>
      <c r="AG181">
        <v>-5.1226201167179623E-2</v>
      </c>
      <c r="AH181">
        <v>0.16756545936524134</v>
      </c>
      <c r="AI181">
        <v>0.75757333842328134</v>
      </c>
    </row>
    <row r="182" spans="1:35" x14ac:dyDescent="0.2">
      <c r="A182">
        <v>16</v>
      </c>
      <c r="B182">
        <v>181</v>
      </c>
      <c r="C182" s="25">
        <v>144.19999999999999</v>
      </c>
      <c r="D182" s="25">
        <v>143</v>
      </c>
      <c r="E182" s="25">
        <v>20</v>
      </c>
      <c r="F182">
        <v>-0.4906633115535875</v>
      </c>
      <c r="G182">
        <v>-0.68916750707461183</v>
      </c>
      <c r="H182">
        <v>0.19850419552102433</v>
      </c>
      <c r="I182" t="s">
        <v>241</v>
      </c>
      <c r="J182" t="s">
        <v>32</v>
      </c>
      <c r="K182" t="s">
        <v>66</v>
      </c>
      <c r="L182" t="s">
        <v>258</v>
      </c>
      <c r="M182" s="26">
        <v>19.8</v>
      </c>
      <c r="N182" s="27">
        <v>5</v>
      </c>
      <c r="O182">
        <v>27.613333333333333</v>
      </c>
      <c r="P182">
        <v>13.8</v>
      </c>
      <c r="Q182">
        <v>2.6</v>
      </c>
      <c r="R182">
        <v>1.4</v>
      </c>
      <c r="S182">
        <v>2</v>
      </c>
      <c r="T182">
        <v>0.4</v>
      </c>
      <c r="U182">
        <v>0</v>
      </c>
      <c r="V182">
        <v>0.43103448275862066</v>
      </c>
      <c r="W182">
        <v>11.6</v>
      </c>
      <c r="X182">
        <v>1</v>
      </c>
      <c r="Y182">
        <v>1.2</v>
      </c>
      <c r="Z182">
        <v>4</v>
      </c>
      <c r="AA182">
        <v>-0.26711852471463493</v>
      </c>
      <c r="AB182">
        <v>0.99516214395929781</v>
      </c>
      <c r="AC182">
        <v>-1.6019226360165399</v>
      </c>
      <c r="AD182">
        <v>-0.5970989547166029</v>
      </c>
      <c r="AE182">
        <v>-1.3866962932462048</v>
      </c>
      <c r="AF182">
        <v>-1.1576754038515964</v>
      </c>
      <c r="AG182">
        <v>-0.69652135936484427</v>
      </c>
      <c r="AH182">
        <v>0.58070648771116873</v>
      </c>
      <c r="AI182">
        <v>-2.0713430234315497</v>
      </c>
    </row>
    <row r="183" spans="1:35" x14ac:dyDescent="0.2">
      <c r="A183">
        <v>16</v>
      </c>
      <c r="B183">
        <v>182</v>
      </c>
      <c r="C183" s="25">
        <v>0</v>
      </c>
      <c r="D183" s="25">
        <v>206</v>
      </c>
      <c r="E183" s="25">
        <v>4</v>
      </c>
      <c r="F183">
        <v>-0.49367759282429119</v>
      </c>
      <c r="G183">
        <v>-0.24382595025985429</v>
      </c>
      <c r="H183">
        <v>-0.2498516425644369</v>
      </c>
      <c r="I183" t="s">
        <v>233</v>
      </c>
      <c r="J183" t="s">
        <v>32</v>
      </c>
      <c r="K183" t="s">
        <v>44</v>
      </c>
      <c r="L183" t="s">
        <v>258</v>
      </c>
      <c r="M183" s="26">
        <v>21.2</v>
      </c>
      <c r="N183" s="27">
        <v>5</v>
      </c>
      <c r="O183">
        <v>23.31</v>
      </c>
      <c r="P183">
        <v>9</v>
      </c>
      <c r="Q183">
        <v>0.8</v>
      </c>
      <c r="R183">
        <v>4.4000000000000004</v>
      </c>
      <c r="S183">
        <v>1.8</v>
      </c>
      <c r="T183">
        <v>0.6</v>
      </c>
      <c r="U183">
        <v>0.6</v>
      </c>
      <c r="V183">
        <v>0.5357142857142857</v>
      </c>
      <c r="W183">
        <v>5.6</v>
      </c>
      <c r="X183">
        <v>0.91666666666666663</v>
      </c>
      <c r="Y183">
        <v>2.4</v>
      </c>
      <c r="Z183">
        <v>1.2</v>
      </c>
      <c r="AA183">
        <v>-1.0467753020536468</v>
      </c>
      <c r="AB183">
        <v>-0.73599225108763133</v>
      </c>
      <c r="AC183">
        <v>-0.53800227038289883</v>
      </c>
      <c r="AD183">
        <v>-0.68883356298619158</v>
      </c>
      <c r="AE183">
        <v>-0.92906982323382659</v>
      </c>
      <c r="AF183">
        <v>-0.20998291749154768</v>
      </c>
      <c r="AG183">
        <v>0.5037362590080684</v>
      </c>
      <c r="AH183">
        <v>0.69291297746570457</v>
      </c>
      <c r="AI183">
        <v>0.75757333842328134</v>
      </c>
    </row>
    <row r="184" spans="1:35" x14ac:dyDescent="0.2">
      <c r="A184">
        <v>16</v>
      </c>
      <c r="B184">
        <v>183</v>
      </c>
      <c r="C184" s="25">
        <v>0</v>
      </c>
      <c r="D184" s="25">
        <v>231</v>
      </c>
      <c r="E184" s="25">
        <v>1</v>
      </c>
      <c r="F184">
        <v>-0.49698648736414519</v>
      </c>
      <c r="G184">
        <v>-0.17658303206033502</v>
      </c>
      <c r="H184">
        <v>-0.3204034553038102</v>
      </c>
      <c r="I184" t="s">
        <v>387</v>
      </c>
      <c r="J184" t="s">
        <v>32</v>
      </c>
      <c r="K184" t="s">
        <v>44</v>
      </c>
      <c r="L184" t="s">
        <v>45</v>
      </c>
      <c r="M184" s="26">
        <v>29.9</v>
      </c>
      <c r="N184" s="27">
        <v>5</v>
      </c>
      <c r="O184">
        <v>14.639999999999997</v>
      </c>
      <c r="P184">
        <v>6.4</v>
      </c>
      <c r="Q184">
        <v>0.8</v>
      </c>
      <c r="R184">
        <v>5</v>
      </c>
      <c r="S184">
        <v>1.6</v>
      </c>
      <c r="T184">
        <v>0.8</v>
      </c>
      <c r="U184">
        <v>1.2</v>
      </c>
      <c r="V184">
        <v>0.52173913043478259</v>
      </c>
      <c r="W184">
        <v>4.5999999999999996</v>
      </c>
      <c r="X184">
        <v>0.66666666666666663</v>
      </c>
      <c r="Y184">
        <v>1.2</v>
      </c>
      <c r="Z184">
        <v>0.4</v>
      </c>
      <c r="AA184">
        <v>-1.4690893897789445</v>
      </c>
      <c r="AB184">
        <v>-0.73599225108763133</v>
      </c>
      <c r="AC184">
        <v>-0.32521819725617085</v>
      </c>
      <c r="AD184">
        <v>-0.78056817125578037</v>
      </c>
      <c r="AE184">
        <v>-0.4714433532214482</v>
      </c>
      <c r="AF184">
        <v>0.73770956886850114</v>
      </c>
      <c r="AG184">
        <v>0.32382296690991108</v>
      </c>
      <c r="AH184">
        <v>-0.43430361781754212</v>
      </c>
      <c r="AI184">
        <v>1.5658351560960901</v>
      </c>
    </row>
    <row r="185" spans="1:35" x14ac:dyDescent="0.2">
      <c r="A185">
        <v>16</v>
      </c>
      <c r="B185">
        <v>184</v>
      </c>
      <c r="C185" s="25">
        <v>134.69999999999999</v>
      </c>
      <c r="D185" s="25">
        <v>292</v>
      </c>
      <c r="E185" s="25">
        <v>28</v>
      </c>
      <c r="F185">
        <v>-0.49768565893279842</v>
      </c>
      <c r="G185">
        <v>-0.47862143474580915</v>
      </c>
      <c r="H185">
        <v>-1.9064224186989276E-2</v>
      </c>
      <c r="I185" t="s">
        <v>184</v>
      </c>
      <c r="J185" t="s">
        <v>32</v>
      </c>
      <c r="K185" t="s">
        <v>55</v>
      </c>
      <c r="L185" t="s">
        <v>258</v>
      </c>
      <c r="M185" s="26">
        <v>28</v>
      </c>
      <c r="N185" s="27">
        <v>5</v>
      </c>
      <c r="O185">
        <v>34.58</v>
      </c>
      <c r="P185">
        <v>12</v>
      </c>
      <c r="Q185">
        <v>3</v>
      </c>
      <c r="R185">
        <v>1.8</v>
      </c>
      <c r="S185">
        <v>1.8</v>
      </c>
      <c r="T185">
        <v>0.4</v>
      </c>
      <c r="U185">
        <v>0.2</v>
      </c>
      <c r="V185">
        <v>0.37037037037037035</v>
      </c>
      <c r="W185">
        <v>10.8</v>
      </c>
      <c r="X185">
        <v>0.83333333333333337</v>
      </c>
      <c r="Y185">
        <v>1.2</v>
      </c>
      <c r="Z185">
        <v>1.2</v>
      </c>
      <c r="AA185">
        <v>-0.55948981621676441</v>
      </c>
      <c r="AB185">
        <v>1.3798631206363929</v>
      </c>
      <c r="AC185">
        <v>-1.4600665872653877</v>
      </c>
      <c r="AD185">
        <v>-0.68883356298619158</v>
      </c>
      <c r="AE185">
        <v>-1.3866962932462048</v>
      </c>
      <c r="AF185">
        <v>-0.84177790839824673</v>
      </c>
      <c r="AG185">
        <v>-1.5813666386059744</v>
      </c>
      <c r="AH185">
        <v>7.3201434946813332E-2</v>
      </c>
      <c r="AI185">
        <v>0.75757333842328134</v>
      </c>
    </row>
    <row r="186" spans="1:35" x14ac:dyDescent="0.2">
      <c r="A186">
        <v>16</v>
      </c>
      <c r="B186">
        <v>185</v>
      </c>
      <c r="C186" s="25">
        <v>0</v>
      </c>
      <c r="D186" s="25">
        <v>330</v>
      </c>
      <c r="E186" s="25">
        <v>12</v>
      </c>
      <c r="F186">
        <v>-0.50048178434730983</v>
      </c>
      <c r="G186">
        <v>-0.31155054795714843</v>
      </c>
      <c r="H186">
        <v>-0.18893123639016141</v>
      </c>
      <c r="I186" t="s">
        <v>228</v>
      </c>
      <c r="J186" t="s">
        <v>32</v>
      </c>
      <c r="K186" t="s">
        <v>73</v>
      </c>
      <c r="L186" t="s">
        <v>258</v>
      </c>
      <c r="M186" s="26">
        <v>25</v>
      </c>
      <c r="N186" s="27">
        <v>5</v>
      </c>
      <c r="O186">
        <v>30.346666666666671</v>
      </c>
      <c r="P186">
        <v>5</v>
      </c>
      <c r="Q186">
        <v>1</v>
      </c>
      <c r="R186">
        <v>8</v>
      </c>
      <c r="S186">
        <v>1.4</v>
      </c>
      <c r="T186">
        <v>1</v>
      </c>
      <c r="U186">
        <v>1.2</v>
      </c>
      <c r="V186">
        <v>0.5</v>
      </c>
      <c r="W186">
        <v>3.6</v>
      </c>
      <c r="X186">
        <v>0.2857142857142857</v>
      </c>
      <c r="Y186">
        <v>1.4</v>
      </c>
      <c r="Z186">
        <v>1.4</v>
      </c>
      <c r="AA186">
        <v>-1.6964892831694898</v>
      </c>
      <c r="AB186">
        <v>-0.54364176274908371</v>
      </c>
      <c r="AC186">
        <v>0.73870216837746983</v>
      </c>
      <c r="AD186">
        <v>-0.87230277952536928</v>
      </c>
      <c r="AE186">
        <v>-1.3816883209070051E-2</v>
      </c>
      <c r="AF186">
        <v>0.73770956886850114</v>
      </c>
      <c r="AG186">
        <v>0.14390967481175398</v>
      </c>
      <c r="AH186">
        <v>-1.8535335190241269</v>
      </c>
      <c r="AI186">
        <v>0.55550788400507911</v>
      </c>
    </row>
    <row r="187" spans="1:35" x14ac:dyDescent="0.2">
      <c r="A187">
        <v>16</v>
      </c>
      <c r="B187">
        <v>186</v>
      </c>
      <c r="C187" s="25">
        <v>0</v>
      </c>
      <c r="D187" s="25">
        <v>420</v>
      </c>
      <c r="E187" s="25">
        <v>3</v>
      </c>
      <c r="F187">
        <v>-0.50664281467908268</v>
      </c>
      <c r="G187">
        <v>-0.11744038576407562</v>
      </c>
      <c r="H187">
        <v>-0.38920242891500706</v>
      </c>
      <c r="I187" t="s">
        <v>449</v>
      </c>
      <c r="J187" t="s">
        <v>32</v>
      </c>
      <c r="K187" t="s">
        <v>55</v>
      </c>
      <c r="L187" t="s">
        <v>259</v>
      </c>
      <c r="M187" s="26">
        <v>24.2</v>
      </c>
      <c r="N187" s="27">
        <v>5</v>
      </c>
      <c r="O187">
        <v>13.406666666666666</v>
      </c>
      <c r="P187">
        <v>8.1999999999999993</v>
      </c>
      <c r="Q187">
        <v>0.2</v>
      </c>
      <c r="R187">
        <v>5.4</v>
      </c>
      <c r="S187">
        <v>0.6</v>
      </c>
      <c r="T187">
        <v>0.4</v>
      </c>
      <c r="U187">
        <v>1.6</v>
      </c>
      <c r="V187">
        <v>0.59259259259259256</v>
      </c>
      <c r="W187">
        <v>5.4</v>
      </c>
      <c r="X187">
        <v>0.88888888888888884</v>
      </c>
      <c r="Y187">
        <v>1.8</v>
      </c>
      <c r="Z187">
        <v>0.4</v>
      </c>
      <c r="AA187">
        <v>-1.1767180982768155</v>
      </c>
      <c r="AB187">
        <v>-1.3130437161032744</v>
      </c>
      <c r="AC187">
        <v>-0.18336214850501864</v>
      </c>
      <c r="AD187">
        <v>-1.2392412126037242</v>
      </c>
      <c r="AE187">
        <v>-1.3866962932462048</v>
      </c>
      <c r="AF187">
        <v>1.3695045597752005</v>
      </c>
      <c r="AG187">
        <v>0.9237010747808081</v>
      </c>
      <c r="AH187">
        <v>0.38305720620625905</v>
      </c>
      <c r="AI187">
        <v>1.5658351560960901</v>
      </c>
    </row>
    <row r="188" spans="1:35" x14ac:dyDescent="0.2">
      <c r="A188">
        <v>16</v>
      </c>
      <c r="B188">
        <v>187</v>
      </c>
      <c r="C188" s="25">
        <v>131.5</v>
      </c>
      <c r="D188" s="25">
        <v>128</v>
      </c>
      <c r="E188" s="25">
        <v>54</v>
      </c>
      <c r="F188">
        <v>-0.50695747147324965</v>
      </c>
      <c r="G188">
        <v>-0.42055592245293372</v>
      </c>
      <c r="H188">
        <v>-8.6401549020315938E-2</v>
      </c>
      <c r="I188" t="s">
        <v>212</v>
      </c>
      <c r="J188" t="s">
        <v>32</v>
      </c>
      <c r="K188" t="s">
        <v>113</v>
      </c>
      <c r="L188" t="s">
        <v>259</v>
      </c>
      <c r="M188" s="26">
        <v>33.299999999999997</v>
      </c>
      <c r="N188" s="27">
        <v>5</v>
      </c>
      <c r="O188">
        <v>24.873333333333335</v>
      </c>
      <c r="P188">
        <v>12.4</v>
      </c>
      <c r="Q188">
        <v>1.2</v>
      </c>
      <c r="R188">
        <v>5</v>
      </c>
      <c r="S188">
        <v>2</v>
      </c>
      <c r="T188">
        <v>0.2</v>
      </c>
      <c r="U188">
        <v>0.4</v>
      </c>
      <c r="V188">
        <v>0.48936170212765956</v>
      </c>
      <c r="W188">
        <v>9.4</v>
      </c>
      <c r="X188">
        <v>0.90909090909090906</v>
      </c>
      <c r="Y188">
        <v>2.2000000000000002</v>
      </c>
      <c r="Z188">
        <v>2.4</v>
      </c>
      <c r="AA188">
        <v>-0.49451841810518005</v>
      </c>
      <c r="AB188">
        <v>-0.35129127441053609</v>
      </c>
      <c r="AC188">
        <v>-0.32521819725617085</v>
      </c>
      <c r="AD188">
        <v>-0.5970989547166029</v>
      </c>
      <c r="AE188">
        <v>-1.8443227632585832</v>
      </c>
      <c r="AF188">
        <v>-0.52588041294489718</v>
      </c>
      <c r="AG188">
        <v>0.21851838632227596</v>
      </c>
      <c r="AH188">
        <v>0.5896277203792224</v>
      </c>
      <c r="AI188">
        <v>-0.45481938808593197</v>
      </c>
    </row>
    <row r="189" spans="1:35" x14ac:dyDescent="0.2">
      <c r="A189">
        <v>16</v>
      </c>
      <c r="B189">
        <v>188</v>
      </c>
      <c r="C189" s="25">
        <v>85</v>
      </c>
      <c r="D189" s="25">
        <v>86</v>
      </c>
      <c r="E189" s="25">
        <v>69</v>
      </c>
      <c r="F189">
        <v>-0.50774393793694972</v>
      </c>
      <c r="G189">
        <v>-0.68108587186722525</v>
      </c>
      <c r="H189">
        <v>0.17334193393027553</v>
      </c>
      <c r="I189" t="s">
        <v>202</v>
      </c>
      <c r="J189" t="s">
        <v>1675</v>
      </c>
      <c r="K189" t="s">
        <v>47</v>
      </c>
      <c r="L189" t="s">
        <v>258</v>
      </c>
      <c r="M189" s="26">
        <v>25.3</v>
      </c>
      <c r="N189" s="27">
        <v>5</v>
      </c>
      <c r="O189">
        <v>30.1</v>
      </c>
      <c r="P189">
        <v>15.4</v>
      </c>
      <c r="Q189">
        <v>1.2</v>
      </c>
      <c r="R189">
        <v>5.6</v>
      </c>
      <c r="S189">
        <v>4</v>
      </c>
      <c r="T189">
        <v>0.2</v>
      </c>
      <c r="U189">
        <v>0.2</v>
      </c>
      <c r="V189">
        <v>0.39189189189189189</v>
      </c>
      <c r="W189">
        <v>14.8</v>
      </c>
      <c r="X189">
        <v>0.72222222222222221</v>
      </c>
      <c r="Y189">
        <v>3.6</v>
      </c>
      <c r="Z189">
        <v>2.8</v>
      </c>
      <c r="AA189">
        <v>-7.2329322682977452E-3</v>
      </c>
      <c r="AB189">
        <v>-0.35129127441053609</v>
      </c>
      <c r="AC189">
        <v>-0.11243412412944286</v>
      </c>
      <c r="AD189">
        <v>0.32024712797928501</v>
      </c>
      <c r="AE189">
        <v>-1.8443227632585832</v>
      </c>
      <c r="AF189">
        <v>-0.84177790839824673</v>
      </c>
      <c r="AG189">
        <v>-1.7166149843240415</v>
      </c>
      <c r="AH189">
        <v>-0.71739569107282686</v>
      </c>
      <c r="AI189">
        <v>-0.85895029692233638</v>
      </c>
    </row>
    <row r="190" spans="1:35" x14ac:dyDescent="0.2">
      <c r="A190">
        <v>16</v>
      </c>
      <c r="B190">
        <v>189</v>
      </c>
      <c r="C190" s="25">
        <v>101.2</v>
      </c>
      <c r="D190" s="25">
        <v>111</v>
      </c>
      <c r="E190" s="25">
        <v>47</v>
      </c>
      <c r="F190">
        <v>-0.51323655230084075</v>
      </c>
      <c r="G190">
        <v>-0.21746212499650702</v>
      </c>
      <c r="H190">
        <v>-0.29577442730433373</v>
      </c>
      <c r="I190" t="s">
        <v>498</v>
      </c>
      <c r="J190" t="s">
        <v>32</v>
      </c>
      <c r="K190" t="s">
        <v>49</v>
      </c>
      <c r="L190" t="s">
        <v>45</v>
      </c>
      <c r="M190" s="26">
        <v>27.5</v>
      </c>
      <c r="N190" s="27">
        <v>5</v>
      </c>
      <c r="O190">
        <v>14.113333333333335</v>
      </c>
      <c r="P190">
        <v>6.2</v>
      </c>
      <c r="Q190">
        <v>0</v>
      </c>
      <c r="R190">
        <v>6.2</v>
      </c>
      <c r="S190">
        <v>1.4</v>
      </c>
      <c r="T190">
        <v>1.6</v>
      </c>
      <c r="U190">
        <v>0.2</v>
      </c>
      <c r="V190">
        <v>0.54166666666666663</v>
      </c>
      <c r="W190">
        <v>4.8</v>
      </c>
      <c r="X190">
        <v>0.7142857142857143</v>
      </c>
      <c r="Y190">
        <v>1.4</v>
      </c>
      <c r="Z190">
        <v>0.8</v>
      </c>
      <c r="AA190">
        <v>-1.5015750888347368</v>
      </c>
      <c r="AB190">
        <v>-1.505394204441822</v>
      </c>
      <c r="AC190">
        <v>0.10034994899728547</v>
      </c>
      <c r="AD190">
        <v>-0.87230277952536928</v>
      </c>
      <c r="AE190">
        <v>1.3590625268280649</v>
      </c>
      <c r="AF190">
        <v>-0.84177790839824673</v>
      </c>
      <c r="AG190">
        <v>0.47379249387763606</v>
      </c>
      <c r="AH190">
        <v>-0.33101836073106039</v>
      </c>
      <c r="AI190">
        <v>1.1617042472596857</v>
      </c>
    </row>
    <row r="191" spans="1:35" x14ac:dyDescent="0.2">
      <c r="A191">
        <v>16</v>
      </c>
      <c r="B191">
        <v>190</v>
      </c>
      <c r="C191" s="25">
        <v>139.69999999999999</v>
      </c>
      <c r="D191" s="25">
        <v>176</v>
      </c>
      <c r="E191" s="25">
        <v>53</v>
      </c>
      <c r="F191">
        <v>-0.52194625239391235</v>
      </c>
      <c r="G191">
        <v>-0.53960545762256462</v>
      </c>
      <c r="H191">
        <v>1.7659205228652275E-2</v>
      </c>
      <c r="I191" t="s">
        <v>169</v>
      </c>
      <c r="J191" t="s">
        <v>32</v>
      </c>
      <c r="K191" t="s">
        <v>94</v>
      </c>
      <c r="L191" t="s">
        <v>258</v>
      </c>
      <c r="M191" s="26">
        <v>26.2</v>
      </c>
      <c r="N191" s="27">
        <v>5</v>
      </c>
      <c r="O191">
        <v>29.413333333333334</v>
      </c>
      <c r="P191">
        <v>17.600000000000001</v>
      </c>
      <c r="Q191">
        <v>1.6</v>
      </c>
      <c r="R191">
        <v>3</v>
      </c>
      <c r="S191">
        <v>2.4</v>
      </c>
      <c r="T191">
        <v>0.2</v>
      </c>
      <c r="U191">
        <v>0.4</v>
      </c>
      <c r="V191">
        <v>0.46666666666666667</v>
      </c>
      <c r="W191">
        <v>15</v>
      </c>
      <c r="X191">
        <v>0.76923076923076927</v>
      </c>
      <c r="Y191">
        <v>2.6</v>
      </c>
      <c r="Z191">
        <v>3</v>
      </c>
      <c r="AA191">
        <v>0.35010975734541611</v>
      </c>
      <c r="AB191">
        <v>3.3409702266559399E-2</v>
      </c>
      <c r="AC191">
        <v>-1.0344984410119313</v>
      </c>
      <c r="AD191">
        <v>-0.41362973817742532</v>
      </c>
      <c r="AE191">
        <v>-1.8443227632585832</v>
      </c>
      <c r="AF191">
        <v>-0.52588041294489718</v>
      </c>
      <c r="AG191">
        <v>-0.1418096005051564</v>
      </c>
      <c r="AH191">
        <v>-0.2188118709765253</v>
      </c>
      <c r="AI191">
        <v>-1.0610157513405387</v>
      </c>
    </row>
    <row r="192" spans="1:35" x14ac:dyDescent="0.2">
      <c r="A192">
        <v>16</v>
      </c>
      <c r="B192">
        <v>191</v>
      </c>
      <c r="C192" s="25">
        <v>0</v>
      </c>
      <c r="D192" s="25">
        <v>394</v>
      </c>
      <c r="E192" s="25">
        <v>1</v>
      </c>
      <c r="F192">
        <v>-0.52915709517502063</v>
      </c>
      <c r="G192">
        <v>-0.55817546881975311</v>
      </c>
      <c r="H192">
        <v>2.9018373644732476E-2</v>
      </c>
      <c r="I192" t="s">
        <v>251</v>
      </c>
      <c r="J192" t="s">
        <v>1681</v>
      </c>
      <c r="K192" t="s">
        <v>59</v>
      </c>
      <c r="L192" t="s">
        <v>258</v>
      </c>
      <c r="M192" s="26">
        <v>27.1</v>
      </c>
      <c r="N192" s="27">
        <v>5</v>
      </c>
      <c r="O192">
        <v>25.663333333333334</v>
      </c>
      <c r="P192">
        <v>9.1999999999999993</v>
      </c>
      <c r="Q192">
        <v>0.4</v>
      </c>
      <c r="R192">
        <v>3.8</v>
      </c>
      <c r="S192">
        <v>2.2000000000000002</v>
      </c>
      <c r="T192">
        <v>1.2</v>
      </c>
      <c r="U192">
        <v>0</v>
      </c>
      <c r="V192">
        <v>0.29166666666666669</v>
      </c>
      <c r="W192">
        <v>9.6</v>
      </c>
      <c r="X192">
        <v>0.84210526315789469</v>
      </c>
      <c r="Y192">
        <v>3.8</v>
      </c>
      <c r="Z192">
        <v>0.8</v>
      </c>
      <c r="AA192">
        <v>-1.0142896029978548</v>
      </c>
      <c r="AB192">
        <v>-1.1206932277647266</v>
      </c>
      <c r="AC192">
        <v>-0.75078634350962714</v>
      </c>
      <c r="AD192">
        <v>-0.505364346447014</v>
      </c>
      <c r="AE192">
        <v>0.44380958680330812</v>
      </c>
      <c r="AF192">
        <v>-1.1576754038515964</v>
      </c>
      <c r="AG192">
        <v>-2.4811838004123192</v>
      </c>
      <c r="AH192">
        <v>0.40089967154236689</v>
      </c>
      <c r="AI192">
        <v>1.1617042472596857</v>
      </c>
    </row>
    <row r="193" spans="1:35" x14ac:dyDescent="0.2">
      <c r="A193">
        <v>16</v>
      </c>
      <c r="B193">
        <v>192</v>
      </c>
      <c r="C193" s="25">
        <v>0</v>
      </c>
      <c r="D193" s="25">
        <v>424</v>
      </c>
      <c r="E193" s="25">
        <v>1</v>
      </c>
      <c r="F193">
        <v>-0.54718202214042022</v>
      </c>
      <c r="G193">
        <v>-0.18888368724964416</v>
      </c>
      <c r="H193">
        <v>-0.35829833489077606</v>
      </c>
      <c r="I193" t="s">
        <v>265</v>
      </c>
      <c r="J193" t="s">
        <v>1686</v>
      </c>
      <c r="K193" t="s">
        <v>94</v>
      </c>
      <c r="L193" t="s">
        <v>258</v>
      </c>
      <c r="M193" s="26">
        <v>21.3</v>
      </c>
      <c r="N193" s="27">
        <v>5</v>
      </c>
      <c r="O193">
        <v>22.666666666666664</v>
      </c>
      <c r="P193">
        <v>7.8</v>
      </c>
      <c r="Q193">
        <v>0.2</v>
      </c>
      <c r="R193">
        <v>2</v>
      </c>
      <c r="S193">
        <v>1.2</v>
      </c>
      <c r="T193">
        <v>2</v>
      </c>
      <c r="U193">
        <v>0</v>
      </c>
      <c r="V193">
        <v>0.5757575757575758</v>
      </c>
      <c r="W193">
        <v>6.6</v>
      </c>
      <c r="X193">
        <v>0</v>
      </c>
      <c r="Y193">
        <v>0</v>
      </c>
      <c r="Z193">
        <v>0.8</v>
      </c>
      <c r="AA193">
        <v>-1.2416894963883998</v>
      </c>
      <c r="AB193">
        <v>-1.3130437161032744</v>
      </c>
      <c r="AC193">
        <v>-1.3891385628898116</v>
      </c>
      <c r="AD193">
        <v>-0.96403738779495807</v>
      </c>
      <c r="AE193">
        <v>2.2743154668528214</v>
      </c>
      <c r="AF193">
        <v>-1.1576754038515964</v>
      </c>
      <c r="AG193">
        <v>0.96861672247645814</v>
      </c>
      <c r="AH193">
        <v>-3.9005054807722372E-2</v>
      </c>
      <c r="AI193">
        <v>1.1617042472596857</v>
      </c>
    </row>
    <row r="194" spans="1:35" x14ac:dyDescent="0.2">
      <c r="A194">
        <v>17</v>
      </c>
      <c r="B194">
        <v>193</v>
      </c>
      <c r="C194" s="25">
        <v>44.3</v>
      </c>
      <c r="D194" s="25">
        <v>43</v>
      </c>
      <c r="E194" s="25">
        <v>96</v>
      </c>
      <c r="F194">
        <v>-0.55068185900566358</v>
      </c>
      <c r="G194">
        <v>-0.58483028205866872</v>
      </c>
      <c r="H194">
        <v>3.4148423053005139E-2</v>
      </c>
      <c r="I194" t="s">
        <v>126</v>
      </c>
      <c r="J194" t="s">
        <v>32</v>
      </c>
      <c r="K194" t="s">
        <v>88</v>
      </c>
      <c r="L194" t="s">
        <v>259</v>
      </c>
      <c r="M194" s="26">
        <v>22.5</v>
      </c>
      <c r="N194" s="27">
        <v>5</v>
      </c>
      <c r="O194">
        <v>25.78</v>
      </c>
      <c r="P194">
        <v>10.8</v>
      </c>
      <c r="Q194">
        <v>1.4</v>
      </c>
      <c r="R194">
        <v>4.8</v>
      </c>
      <c r="S194">
        <v>1.8</v>
      </c>
      <c r="T194">
        <v>0.6</v>
      </c>
      <c r="U194">
        <v>0.6</v>
      </c>
      <c r="V194">
        <v>0.32692307692307693</v>
      </c>
      <c r="W194">
        <v>10.4</v>
      </c>
      <c r="X194">
        <v>0.72222222222222221</v>
      </c>
      <c r="Y194">
        <v>3.6</v>
      </c>
      <c r="Z194">
        <v>1.2</v>
      </c>
      <c r="AA194">
        <v>-0.75440401055151718</v>
      </c>
      <c r="AB194">
        <v>-0.15894078607198844</v>
      </c>
      <c r="AC194">
        <v>-0.39614622163174695</v>
      </c>
      <c r="AD194">
        <v>-0.68883356298619158</v>
      </c>
      <c r="AE194">
        <v>-0.92906982323382659</v>
      </c>
      <c r="AF194">
        <v>-0.20998291749154768</v>
      </c>
      <c r="AG194">
        <v>-2.1662728639116549</v>
      </c>
      <c r="AH194">
        <v>-0.71739569107282686</v>
      </c>
      <c r="AI194">
        <v>0.75757333842328134</v>
      </c>
    </row>
    <row r="195" spans="1:35" x14ac:dyDescent="0.2">
      <c r="A195">
        <v>17</v>
      </c>
      <c r="B195">
        <v>194</v>
      </c>
      <c r="C195" s="25">
        <v>119.5</v>
      </c>
      <c r="D195" s="25">
        <v>104</v>
      </c>
      <c r="E195" s="25">
        <v>69</v>
      </c>
      <c r="F195">
        <v>-0.55132618426483104</v>
      </c>
      <c r="G195">
        <v>1.5304423723412588E-2</v>
      </c>
      <c r="H195">
        <v>-0.56663060798824361</v>
      </c>
      <c r="I195" t="s">
        <v>182</v>
      </c>
      <c r="J195" t="s">
        <v>32</v>
      </c>
      <c r="K195" t="s">
        <v>152</v>
      </c>
      <c r="L195" t="s">
        <v>259</v>
      </c>
      <c r="M195" s="26">
        <v>23.2</v>
      </c>
      <c r="N195" s="27">
        <v>5</v>
      </c>
      <c r="O195">
        <v>22.756666666666668</v>
      </c>
      <c r="P195">
        <v>14.2</v>
      </c>
      <c r="Q195">
        <v>0.6</v>
      </c>
      <c r="R195">
        <v>6.2</v>
      </c>
      <c r="S195">
        <v>1.8</v>
      </c>
      <c r="T195">
        <v>0.4</v>
      </c>
      <c r="U195">
        <v>0.4</v>
      </c>
      <c r="V195">
        <v>0.67391304347826086</v>
      </c>
      <c r="W195">
        <v>9.1999999999999993</v>
      </c>
      <c r="X195">
        <v>0.75</v>
      </c>
      <c r="Y195">
        <v>1.6</v>
      </c>
      <c r="Z195">
        <v>0.6</v>
      </c>
      <c r="AA195">
        <v>-0.20214712660305084</v>
      </c>
      <c r="AB195">
        <v>-0.92834273942617906</v>
      </c>
      <c r="AC195">
        <v>0.10034994899728547</v>
      </c>
      <c r="AD195">
        <v>-0.68883356298619158</v>
      </c>
      <c r="AE195">
        <v>-1.3866962932462048</v>
      </c>
      <c r="AF195">
        <v>-0.52588041294489718</v>
      </c>
      <c r="AG195">
        <v>2.6332534016866425</v>
      </c>
      <c r="AH195">
        <v>-0.22773310364457905</v>
      </c>
      <c r="AI195">
        <v>1.363769701677888</v>
      </c>
    </row>
    <row r="196" spans="1:35" x14ac:dyDescent="0.2">
      <c r="A196">
        <v>17</v>
      </c>
      <c r="B196">
        <v>195</v>
      </c>
      <c r="C196" s="25">
        <v>138.80000000000001</v>
      </c>
      <c r="D196" s="25">
        <v>199</v>
      </c>
      <c r="E196" s="25">
        <v>10</v>
      </c>
      <c r="F196">
        <v>-0.55319194653911907</v>
      </c>
      <c r="G196">
        <v>-0.32353723407211682</v>
      </c>
      <c r="H196">
        <v>-0.22965471246700225</v>
      </c>
      <c r="I196" t="s">
        <v>249</v>
      </c>
      <c r="J196" t="s">
        <v>1678</v>
      </c>
      <c r="K196" t="s">
        <v>71</v>
      </c>
      <c r="L196" t="s">
        <v>258</v>
      </c>
      <c r="M196" s="26">
        <v>33.6</v>
      </c>
      <c r="N196" s="27">
        <v>5</v>
      </c>
      <c r="O196">
        <v>20.393333333333334</v>
      </c>
      <c r="P196">
        <v>8.6</v>
      </c>
      <c r="Q196">
        <v>1.6</v>
      </c>
      <c r="R196">
        <v>3.6</v>
      </c>
      <c r="S196">
        <v>2.8</v>
      </c>
      <c r="T196">
        <v>0.4</v>
      </c>
      <c r="U196">
        <v>0.2</v>
      </c>
      <c r="V196">
        <v>0.44827586206896552</v>
      </c>
      <c r="W196">
        <v>5.8</v>
      </c>
      <c r="X196">
        <v>0.9</v>
      </c>
      <c r="Y196">
        <v>2</v>
      </c>
      <c r="Z196">
        <v>0.8</v>
      </c>
      <c r="AA196">
        <v>-1.111746700165231</v>
      </c>
      <c r="AB196">
        <v>3.3409702266559399E-2</v>
      </c>
      <c r="AC196">
        <v>-0.82171436788520313</v>
      </c>
      <c r="AD196">
        <v>-0.23016052163824779</v>
      </c>
      <c r="AE196">
        <v>-1.3866962932462048</v>
      </c>
      <c r="AF196">
        <v>-0.84177790839824673</v>
      </c>
      <c r="AG196">
        <v>-0.20119572813490341</v>
      </c>
      <c r="AH196">
        <v>0.48634246329274072</v>
      </c>
      <c r="AI196">
        <v>1.1617042472596857</v>
      </c>
    </row>
    <row r="197" spans="1:35" x14ac:dyDescent="0.2">
      <c r="A197">
        <v>17</v>
      </c>
      <c r="B197">
        <v>196</v>
      </c>
      <c r="C197" s="25">
        <v>0</v>
      </c>
      <c r="D197" s="25">
        <v>279</v>
      </c>
      <c r="E197" s="25">
        <v>21</v>
      </c>
      <c r="F197">
        <v>-0.55469832676637276</v>
      </c>
      <c r="G197">
        <v>-0.5205990499553752</v>
      </c>
      <c r="H197">
        <v>-3.4099276810997559E-2</v>
      </c>
      <c r="I197" t="s">
        <v>204</v>
      </c>
      <c r="J197" t="s">
        <v>32</v>
      </c>
      <c r="K197" t="s">
        <v>113</v>
      </c>
      <c r="L197" t="s">
        <v>258</v>
      </c>
      <c r="M197" s="26">
        <v>26.3</v>
      </c>
      <c r="N197" s="27">
        <v>5</v>
      </c>
      <c r="O197">
        <v>26.093333333333334</v>
      </c>
      <c r="P197">
        <v>9.1999999999999993</v>
      </c>
      <c r="Q197">
        <v>1.6</v>
      </c>
      <c r="R197">
        <v>2.8</v>
      </c>
      <c r="S197">
        <v>4</v>
      </c>
      <c r="T197">
        <v>0.6</v>
      </c>
      <c r="U197">
        <v>0</v>
      </c>
      <c r="V197">
        <v>0.32692307692307693</v>
      </c>
      <c r="W197">
        <v>10.4</v>
      </c>
      <c r="X197">
        <v>0.8</v>
      </c>
      <c r="Y197">
        <v>1</v>
      </c>
      <c r="Z197">
        <v>0.6</v>
      </c>
      <c r="AA197">
        <v>-1.0142896029978548</v>
      </c>
      <c r="AB197">
        <v>3.3409702266559399E-2</v>
      </c>
      <c r="AC197">
        <v>-1.1054264653875074</v>
      </c>
      <c r="AD197">
        <v>0.32024712797928501</v>
      </c>
      <c r="AE197">
        <v>-0.92906982323382659</v>
      </c>
      <c r="AF197">
        <v>-1.1576754038515964</v>
      </c>
      <c r="AG197">
        <v>-2.1662728639116549</v>
      </c>
      <c r="AH197">
        <v>-3.0083822139668523E-2</v>
      </c>
      <c r="AI197">
        <v>1.363769701677888</v>
      </c>
    </row>
    <row r="198" spans="1:35" x14ac:dyDescent="0.2">
      <c r="A198">
        <v>17</v>
      </c>
      <c r="B198">
        <v>197</v>
      </c>
      <c r="C198" s="25">
        <v>0</v>
      </c>
      <c r="D198" s="25">
        <v>313</v>
      </c>
      <c r="E198" s="25">
        <v>1</v>
      </c>
      <c r="F198">
        <v>-0.55586749133068381</v>
      </c>
      <c r="G198">
        <v>-0.2121386276799653</v>
      </c>
      <c r="H198">
        <v>-0.34372886365071853</v>
      </c>
      <c r="I198" t="s">
        <v>224</v>
      </c>
      <c r="J198" t="s">
        <v>1680</v>
      </c>
      <c r="K198" t="s">
        <v>44</v>
      </c>
      <c r="L198" t="s">
        <v>259</v>
      </c>
      <c r="M198" s="26">
        <v>25.7</v>
      </c>
      <c r="N198" s="27">
        <v>5</v>
      </c>
      <c r="O198">
        <v>28.029999999999994</v>
      </c>
      <c r="P198">
        <v>12.6</v>
      </c>
      <c r="Q198">
        <v>1.6</v>
      </c>
      <c r="R198">
        <v>3</v>
      </c>
      <c r="S198">
        <v>1</v>
      </c>
      <c r="T198">
        <v>1</v>
      </c>
      <c r="U198">
        <v>0.6</v>
      </c>
      <c r="V198">
        <v>0.6</v>
      </c>
      <c r="W198">
        <v>9</v>
      </c>
      <c r="X198">
        <v>0.25</v>
      </c>
      <c r="Y198">
        <v>0.8</v>
      </c>
      <c r="Z198">
        <v>1.6</v>
      </c>
      <c r="AA198">
        <v>-0.46203271904938803</v>
      </c>
      <c r="AB198">
        <v>3.3409702266559399E-2</v>
      </c>
      <c r="AC198">
        <v>-1.0344984410119313</v>
      </c>
      <c r="AD198">
        <v>-1.0557719960645469</v>
      </c>
      <c r="AE198">
        <v>-1.3816883209070051E-2</v>
      </c>
      <c r="AF198">
        <v>-0.20998291749154768</v>
      </c>
      <c r="AG198">
        <v>1.6283823606082219</v>
      </c>
      <c r="AH198">
        <v>-1.1483791847548617</v>
      </c>
      <c r="AI198">
        <v>0.35344242958687677</v>
      </c>
    </row>
    <row r="199" spans="1:35" x14ac:dyDescent="0.2">
      <c r="A199">
        <v>17</v>
      </c>
      <c r="B199">
        <v>198</v>
      </c>
      <c r="C199" s="25">
        <v>144.4</v>
      </c>
      <c r="D199" s="25">
        <v>201</v>
      </c>
      <c r="E199" s="25">
        <v>8</v>
      </c>
      <c r="F199">
        <v>-0.55854779347312788</v>
      </c>
      <c r="G199">
        <v>-0.3143666970388691</v>
      </c>
      <c r="H199">
        <v>-0.24418109643425878</v>
      </c>
      <c r="I199" t="s">
        <v>219</v>
      </c>
      <c r="J199" t="s">
        <v>32</v>
      </c>
      <c r="K199" t="s">
        <v>35</v>
      </c>
      <c r="L199" t="s">
        <v>259</v>
      </c>
      <c r="M199" s="26">
        <v>29.4</v>
      </c>
      <c r="N199" s="27">
        <v>5</v>
      </c>
      <c r="O199">
        <v>23.75</v>
      </c>
      <c r="P199">
        <v>5.8</v>
      </c>
      <c r="Q199">
        <v>1</v>
      </c>
      <c r="R199">
        <v>7.4</v>
      </c>
      <c r="S199">
        <v>0.8</v>
      </c>
      <c r="T199">
        <v>0.6</v>
      </c>
      <c r="U199">
        <v>0.6</v>
      </c>
      <c r="V199">
        <v>0.46153846153846156</v>
      </c>
      <c r="W199">
        <v>5.2</v>
      </c>
      <c r="X199">
        <v>0</v>
      </c>
      <c r="Y199">
        <v>0</v>
      </c>
      <c r="Z199">
        <v>0.8</v>
      </c>
      <c r="AA199">
        <v>-1.5665464869463213</v>
      </c>
      <c r="AB199">
        <v>-0.54364176274908371</v>
      </c>
      <c r="AC199">
        <v>0.52591809525074185</v>
      </c>
      <c r="AD199">
        <v>-1.1475066043341355</v>
      </c>
      <c r="AE199">
        <v>-0.92906982323382659</v>
      </c>
      <c r="AF199">
        <v>-0.20998291749154768</v>
      </c>
      <c r="AG199">
        <v>-8.1169966297612403E-2</v>
      </c>
      <c r="AH199">
        <v>-3.9005054807722372E-2</v>
      </c>
      <c r="AI199">
        <v>1.1617042472596857</v>
      </c>
    </row>
    <row r="200" spans="1:35" x14ac:dyDescent="0.2">
      <c r="A200">
        <v>17</v>
      </c>
      <c r="B200">
        <v>199</v>
      </c>
      <c r="C200" s="25">
        <v>137.5</v>
      </c>
      <c r="D200" s="25">
        <v>148</v>
      </c>
      <c r="E200" s="25">
        <v>67</v>
      </c>
      <c r="F200">
        <v>-0.56835187683386379</v>
      </c>
      <c r="G200">
        <v>-0.67977544389542088</v>
      </c>
      <c r="H200">
        <v>0.11142356706155709</v>
      </c>
      <c r="I200" t="s">
        <v>158</v>
      </c>
      <c r="J200" t="s">
        <v>32</v>
      </c>
      <c r="K200" t="s">
        <v>53</v>
      </c>
      <c r="L200" t="s">
        <v>258</v>
      </c>
      <c r="M200" s="26">
        <v>33.6</v>
      </c>
      <c r="N200" s="27">
        <v>5</v>
      </c>
      <c r="O200">
        <v>29.533333333333339</v>
      </c>
      <c r="P200">
        <v>13.2</v>
      </c>
      <c r="Q200">
        <v>1.4</v>
      </c>
      <c r="R200">
        <v>2.8</v>
      </c>
      <c r="S200">
        <v>4.8</v>
      </c>
      <c r="T200">
        <v>0.8</v>
      </c>
      <c r="U200">
        <v>0.2</v>
      </c>
      <c r="V200">
        <v>0.41509433962264153</v>
      </c>
      <c r="W200">
        <v>10.6</v>
      </c>
      <c r="X200">
        <v>0.65217391304347827</v>
      </c>
      <c r="Y200">
        <v>4.5999999999999996</v>
      </c>
      <c r="Z200">
        <v>3.2</v>
      </c>
      <c r="AA200">
        <v>-0.36457562188201159</v>
      </c>
      <c r="AB200">
        <v>-0.15894078607198844</v>
      </c>
      <c r="AC200">
        <v>-1.1054264653875074</v>
      </c>
      <c r="AD200">
        <v>0.68718556105764006</v>
      </c>
      <c r="AE200">
        <v>-0.4714433532214482</v>
      </c>
      <c r="AF200">
        <v>-0.84177790839824673</v>
      </c>
      <c r="AG200">
        <v>-0.87643465146300092</v>
      </c>
      <c r="AH200">
        <v>-1.7234845639334837</v>
      </c>
      <c r="AI200">
        <v>-1.2630812057587413</v>
      </c>
    </row>
    <row r="201" spans="1:35" x14ac:dyDescent="0.2">
      <c r="A201">
        <v>17</v>
      </c>
      <c r="B201">
        <v>200</v>
      </c>
      <c r="C201" s="25">
        <v>0</v>
      </c>
      <c r="D201" s="25">
        <v>237</v>
      </c>
      <c r="E201" s="25">
        <v>30</v>
      </c>
      <c r="F201">
        <v>-0.57404751623423511</v>
      </c>
      <c r="G201">
        <v>-0.70781017791148182</v>
      </c>
      <c r="H201">
        <v>0.13376266167724671</v>
      </c>
      <c r="I201" t="s">
        <v>151</v>
      </c>
      <c r="J201" t="s">
        <v>32</v>
      </c>
      <c r="K201" t="s">
        <v>152</v>
      </c>
      <c r="L201" t="s">
        <v>258</v>
      </c>
      <c r="M201" s="26">
        <v>23.9</v>
      </c>
      <c r="N201" s="27">
        <v>5</v>
      </c>
      <c r="O201">
        <v>26.96</v>
      </c>
      <c r="P201">
        <v>9.4</v>
      </c>
      <c r="Q201">
        <v>1.4</v>
      </c>
      <c r="R201">
        <v>2.8</v>
      </c>
      <c r="S201">
        <v>1.8</v>
      </c>
      <c r="T201">
        <v>1</v>
      </c>
      <c r="U201">
        <v>0.2</v>
      </c>
      <c r="V201">
        <v>0.32075471698113206</v>
      </c>
      <c r="W201">
        <v>10.6</v>
      </c>
      <c r="X201">
        <v>0.75</v>
      </c>
      <c r="Y201">
        <v>1.6</v>
      </c>
      <c r="Z201">
        <v>2</v>
      </c>
      <c r="AA201">
        <v>-0.98180390394206229</v>
      </c>
      <c r="AB201">
        <v>-0.15894078607198844</v>
      </c>
      <c r="AC201">
        <v>-1.1054264653875074</v>
      </c>
      <c r="AD201">
        <v>-0.68883356298619158</v>
      </c>
      <c r="AE201">
        <v>-1.3816883209070051E-2</v>
      </c>
      <c r="AF201">
        <v>-0.84177790839824673</v>
      </c>
      <c r="AG201">
        <v>-2.3012705083141625</v>
      </c>
      <c r="AH201">
        <v>-0.22773310364457905</v>
      </c>
      <c r="AI201">
        <v>-5.0688479249527622E-2</v>
      </c>
    </row>
    <row r="202" spans="1:35" x14ac:dyDescent="0.2">
      <c r="A202">
        <v>17</v>
      </c>
      <c r="B202">
        <v>201</v>
      </c>
      <c r="C202" s="25">
        <v>0</v>
      </c>
      <c r="D202" s="25">
        <v>329</v>
      </c>
      <c r="E202" s="25">
        <v>4</v>
      </c>
      <c r="F202">
        <v>-0.5794333022673388</v>
      </c>
      <c r="G202">
        <v>-8.3286826682239648E-2</v>
      </c>
      <c r="H202">
        <v>-0.49614647558509917</v>
      </c>
      <c r="I202" t="s">
        <v>547</v>
      </c>
      <c r="J202" t="s">
        <v>32</v>
      </c>
      <c r="K202" t="s">
        <v>96</v>
      </c>
      <c r="L202" t="s">
        <v>45</v>
      </c>
      <c r="M202" s="26">
        <v>27.3</v>
      </c>
      <c r="N202" s="27">
        <v>5</v>
      </c>
      <c r="O202">
        <v>20.533333333333335</v>
      </c>
      <c r="P202">
        <v>11</v>
      </c>
      <c r="Q202">
        <v>0</v>
      </c>
      <c r="R202">
        <v>7.6</v>
      </c>
      <c r="S202">
        <v>0.8</v>
      </c>
      <c r="T202">
        <v>0.4</v>
      </c>
      <c r="U202">
        <v>1</v>
      </c>
      <c r="V202">
        <v>0.63636363636363635</v>
      </c>
      <c r="W202">
        <v>6.6</v>
      </c>
      <c r="X202">
        <v>0.76470588235294112</v>
      </c>
      <c r="Y202">
        <v>3.4</v>
      </c>
      <c r="Z202">
        <v>0.2</v>
      </c>
      <c r="AA202">
        <v>-0.72191831149572516</v>
      </c>
      <c r="AB202">
        <v>-1.505394204441822</v>
      </c>
      <c r="AC202">
        <v>0.59684611962631762</v>
      </c>
      <c r="AD202">
        <v>-1.1475066043341355</v>
      </c>
      <c r="AE202">
        <v>-1.3866962932462048</v>
      </c>
      <c r="AF202">
        <v>0.42181207341515159</v>
      </c>
      <c r="AG202">
        <v>1.5385510652169228</v>
      </c>
      <c r="AH202">
        <v>-0.31317589539495244</v>
      </c>
      <c r="AI202">
        <v>1.7679006105142925</v>
      </c>
    </row>
    <row r="203" spans="1:35" x14ac:dyDescent="0.2">
      <c r="A203">
        <v>17</v>
      </c>
      <c r="B203">
        <v>202</v>
      </c>
      <c r="C203" s="25">
        <v>139.1</v>
      </c>
      <c r="D203" s="25">
        <v>174</v>
      </c>
      <c r="E203" s="25">
        <v>9</v>
      </c>
      <c r="F203">
        <v>-0.58123461350869599</v>
      </c>
      <c r="G203">
        <v>-0.56026723574569881</v>
      </c>
      <c r="H203">
        <v>-2.0967377762997175E-2</v>
      </c>
      <c r="I203" t="s">
        <v>264</v>
      </c>
      <c r="J203" t="s">
        <v>32</v>
      </c>
      <c r="K203" t="s">
        <v>51</v>
      </c>
      <c r="L203" t="s">
        <v>259</v>
      </c>
      <c r="M203" s="26">
        <v>20.2</v>
      </c>
      <c r="N203" s="27">
        <v>5</v>
      </c>
      <c r="O203">
        <v>27.736666666666668</v>
      </c>
      <c r="P203">
        <v>11</v>
      </c>
      <c r="Q203">
        <v>1.2</v>
      </c>
      <c r="R203">
        <v>2.8</v>
      </c>
      <c r="S203">
        <v>1.8</v>
      </c>
      <c r="T203">
        <v>0.8</v>
      </c>
      <c r="U203">
        <v>0.6</v>
      </c>
      <c r="V203">
        <v>0.35849056603773582</v>
      </c>
      <c r="W203">
        <v>10.6</v>
      </c>
      <c r="X203">
        <v>0.73333333333333328</v>
      </c>
      <c r="Y203">
        <v>3</v>
      </c>
      <c r="Z203">
        <v>1.2</v>
      </c>
      <c r="AA203">
        <v>-0.72191831149572516</v>
      </c>
      <c r="AB203">
        <v>-0.35129127441053609</v>
      </c>
      <c r="AC203">
        <v>-1.1054264653875074</v>
      </c>
      <c r="AD203">
        <v>-0.68883356298619158</v>
      </c>
      <c r="AE203">
        <v>-0.4714433532214482</v>
      </c>
      <c r="AF203">
        <v>-0.20998291749154768</v>
      </c>
      <c r="AG203">
        <v>-1.7313361655736985</v>
      </c>
      <c r="AH203">
        <v>-0.51974640956791629</v>
      </c>
      <c r="AI203">
        <v>0.75757333842328134</v>
      </c>
    </row>
    <row r="204" spans="1:35" x14ac:dyDescent="0.2">
      <c r="A204">
        <v>17</v>
      </c>
      <c r="B204">
        <v>203</v>
      </c>
      <c r="C204" s="25">
        <v>0</v>
      </c>
      <c r="D204" s="25">
        <v>412</v>
      </c>
      <c r="E204" s="25">
        <v>1</v>
      </c>
      <c r="F204">
        <v>-0.58521079515182906</v>
      </c>
      <c r="G204">
        <v>-0.5726390481356457</v>
      </c>
      <c r="H204">
        <v>-1.2571747016183354E-2</v>
      </c>
      <c r="I204" t="s">
        <v>364</v>
      </c>
      <c r="J204" t="s">
        <v>32</v>
      </c>
      <c r="K204" t="s">
        <v>33</v>
      </c>
      <c r="L204" t="s">
        <v>258</v>
      </c>
      <c r="M204" s="26">
        <v>26.8</v>
      </c>
      <c r="N204" s="27">
        <v>5</v>
      </c>
      <c r="O204">
        <v>23.026666666666667</v>
      </c>
      <c r="P204">
        <v>6.2</v>
      </c>
      <c r="Q204">
        <v>1.4</v>
      </c>
      <c r="R204">
        <v>3.2</v>
      </c>
      <c r="S204">
        <v>1</v>
      </c>
      <c r="T204">
        <v>0.8</v>
      </c>
      <c r="U204">
        <v>0.4</v>
      </c>
      <c r="V204">
        <v>0.24324324324324326</v>
      </c>
      <c r="W204">
        <v>7.4</v>
      </c>
      <c r="X204">
        <v>1</v>
      </c>
      <c r="Y204">
        <v>1.2</v>
      </c>
      <c r="Z204">
        <v>0.6</v>
      </c>
      <c r="AA204">
        <v>-1.5015750888347368</v>
      </c>
      <c r="AB204">
        <v>-0.15894078607198844</v>
      </c>
      <c r="AC204">
        <v>-0.96357041663635523</v>
      </c>
      <c r="AD204">
        <v>-1.0557719960645469</v>
      </c>
      <c r="AE204">
        <v>-0.4714433532214482</v>
      </c>
      <c r="AF204">
        <v>-0.52588041294489718</v>
      </c>
      <c r="AG204">
        <v>-2.4210455688358947</v>
      </c>
      <c r="AH204">
        <v>0.58070648771116873</v>
      </c>
      <c r="AI204">
        <v>1.363769701677888</v>
      </c>
    </row>
    <row r="205" spans="1:35" x14ac:dyDescent="0.2">
      <c r="A205">
        <v>17</v>
      </c>
      <c r="B205">
        <v>204</v>
      </c>
      <c r="C205" s="25">
        <v>143.4</v>
      </c>
      <c r="D205" s="25">
        <v>193</v>
      </c>
      <c r="E205" s="25">
        <v>9</v>
      </c>
      <c r="F205">
        <v>-0.58904698098649078</v>
      </c>
      <c r="G205">
        <v>-0.39232665971316383</v>
      </c>
      <c r="H205">
        <v>-0.19672032127332695</v>
      </c>
      <c r="I205" t="s">
        <v>363</v>
      </c>
      <c r="J205" t="s">
        <v>32</v>
      </c>
      <c r="K205" t="s">
        <v>96</v>
      </c>
      <c r="L205" t="s">
        <v>258</v>
      </c>
      <c r="M205" s="26">
        <v>21.8</v>
      </c>
      <c r="N205" s="27">
        <v>5</v>
      </c>
      <c r="O205">
        <v>21.063333333333333</v>
      </c>
      <c r="P205">
        <v>11</v>
      </c>
      <c r="Q205">
        <v>1.2</v>
      </c>
      <c r="R205">
        <v>1.6</v>
      </c>
      <c r="S205">
        <v>1.6</v>
      </c>
      <c r="T205">
        <v>0.8</v>
      </c>
      <c r="U205">
        <v>0</v>
      </c>
      <c r="V205">
        <v>0.41666666666666669</v>
      </c>
      <c r="W205">
        <v>9.6</v>
      </c>
      <c r="X205">
        <v>1</v>
      </c>
      <c r="Y205">
        <v>1.8</v>
      </c>
      <c r="Z205">
        <v>0.6</v>
      </c>
      <c r="AA205">
        <v>-0.72191831149572516</v>
      </c>
      <c r="AB205">
        <v>-0.35129127441053609</v>
      </c>
      <c r="AC205">
        <v>-1.5309946116409634</v>
      </c>
      <c r="AD205">
        <v>-0.78056817125578037</v>
      </c>
      <c r="AE205">
        <v>-0.4714433532214482</v>
      </c>
      <c r="AF205">
        <v>-1.1576754038515964</v>
      </c>
      <c r="AG205">
        <v>-0.77138077219092693</v>
      </c>
      <c r="AH205">
        <v>0.89056225897061436</v>
      </c>
      <c r="AI205">
        <v>1.363769701677888</v>
      </c>
    </row>
    <row r="206" spans="1:35" x14ac:dyDescent="0.2">
      <c r="A206">
        <v>18</v>
      </c>
      <c r="B206">
        <v>205</v>
      </c>
      <c r="C206" s="25">
        <v>0</v>
      </c>
      <c r="D206" s="25">
        <v>705</v>
      </c>
      <c r="E206" s="25">
        <v>2</v>
      </c>
      <c r="F206">
        <v>-0.58979064472321296</v>
      </c>
      <c r="G206">
        <v>-0.25052336633253602</v>
      </c>
      <c r="H206">
        <v>-0.33926727839067694</v>
      </c>
      <c r="I206" t="s">
        <v>436</v>
      </c>
      <c r="J206" t="s">
        <v>32</v>
      </c>
      <c r="K206" t="s">
        <v>73</v>
      </c>
      <c r="L206" t="s">
        <v>259</v>
      </c>
      <c r="M206" s="26">
        <v>28.8</v>
      </c>
      <c r="N206" s="27">
        <v>5</v>
      </c>
      <c r="O206">
        <v>18.00333333333333</v>
      </c>
      <c r="P206">
        <v>6.8</v>
      </c>
      <c r="Q206">
        <v>1.2</v>
      </c>
      <c r="R206">
        <v>3.6</v>
      </c>
      <c r="S206">
        <v>1.4</v>
      </c>
      <c r="T206">
        <v>1</v>
      </c>
      <c r="U206">
        <v>0.2</v>
      </c>
      <c r="V206">
        <v>0.45833333333333331</v>
      </c>
      <c r="W206">
        <v>4.8</v>
      </c>
      <c r="X206">
        <v>0.8571428571428571</v>
      </c>
      <c r="Y206">
        <v>1.4</v>
      </c>
      <c r="Z206">
        <v>0</v>
      </c>
      <c r="AA206">
        <v>-1.4041179916673605</v>
      </c>
      <c r="AB206">
        <v>-0.35129127441053609</v>
      </c>
      <c r="AC206">
        <v>-0.82171436788520313</v>
      </c>
      <c r="AD206">
        <v>-0.87230277952536928</v>
      </c>
      <c r="AE206">
        <v>-1.3816883209070051E-2</v>
      </c>
      <c r="AF206">
        <v>-0.84177790839824673</v>
      </c>
      <c r="AG206">
        <v>-9.6141848862828408E-2</v>
      </c>
      <c r="AH206">
        <v>0.17648669203329528</v>
      </c>
      <c r="AI206">
        <v>1.9699660649324946</v>
      </c>
    </row>
    <row r="207" spans="1:35" x14ac:dyDescent="0.2">
      <c r="A207">
        <v>18</v>
      </c>
      <c r="B207">
        <v>206</v>
      </c>
      <c r="C207" s="25">
        <v>0</v>
      </c>
      <c r="D207" s="25">
        <v>265</v>
      </c>
      <c r="E207" s="25">
        <v>10</v>
      </c>
      <c r="F207">
        <v>-0.59346586695109793</v>
      </c>
      <c r="G207">
        <v>-0.30742868392454387</v>
      </c>
      <c r="H207">
        <v>-0.28603718302655406</v>
      </c>
      <c r="I207" t="s">
        <v>440</v>
      </c>
      <c r="J207" t="s">
        <v>32</v>
      </c>
      <c r="K207" t="s">
        <v>62</v>
      </c>
      <c r="L207" t="s">
        <v>259</v>
      </c>
      <c r="M207" s="26">
        <v>26.9</v>
      </c>
      <c r="N207" s="27">
        <v>5</v>
      </c>
      <c r="O207">
        <v>18.493333333333332</v>
      </c>
      <c r="P207">
        <v>10.199999999999999</v>
      </c>
      <c r="Q207">
        <v>0.8</v>
      </c>
      <c r="R207">
        <v>9</v>
      </c>
      <c r="S207">
        <v>1</v>
      </c>
      <c r="T207">
        <v>0.2</v>
      </c>
      <c r="U207">
        <v>0.2</v>
      </c>
      <c r="V207">
        <v>0.47499999999999998</v>
      </c>
      <c r="W207">
        <v>8</v>
      </c>
      <c r="X207">
        <v>0.81818181818181823</v>
      </c>
      <c r="Y207">
        <v>2.2000000000000002</v>
      </c>
      <c r="Z207">
        <v>0.6</v>
      </c>
      <c r="AA207">
        <v>-0.8518611077188939</v>
      </c>
      <c r="AB207">
        <v>-0.73599225108763133</v>
      </c>
      <c r="AC207">
        <v>1.09334229025535</v>
      </c>
      <c r="AD207">
        <v>-1.0557719960645469</v>
      </c>
      <c r="AE207">
        <v>-1.8443227632585832</v>
      </c>
      <c r="AF207">
        <v>-0.84177790839824673</v>
      </c>
      <c r="AG207">
        <v>2.3633211658902937E-2</v>
      </c>
      <c r="AH207">
        <v>8.2122667614866626E-2</v>
      </c>
      <c r="AI207">
        <v>1.363769701677888</v>
      </c>
    </row>
    <row r="208" spans="1:35" x14ac:dyDescent="0.2">
      <c r="A208">
        <v>18</v>
      </c>
      <c r="B208">
        <v>207</v>
      </c>
      <c r="C208" s="25">
        <v>133.30000000000001</v>
      </c>
      <c r="D208" s="25">
        <v>560</v>
      </c>
      <c r="E208" s="25">
        <v>49</v>
      </c>
      <c r="F208">
        <v>-0.59879098316984991</v>
      </c>
      <c r="G208">
        <v>-0.38234845795647959</v>
      </c>
      <c r="H208">
        <v>-0.21644252521337032</v>
      </c>
      <c r="I208" t="s">
        <v>147</v>
      </c>
      <c r="J208" t="s">
        <v>32</v>
      </c>
      <c r="K208" t="s">
        <v>96</v>
      </c>
      <c r="L208" t="s">
        <v>259</v>
      </c>
      <c r="M208" s="26">
        <v>21.3</v>
      </c>
      <c r="N208" s="27">
        <v>5</v>
      </c>
      <c r="O208">
        <v>21.556666666666665</v>
      </c>
      <c r="P208">
        <v>8</v>
      </c>
      <c r="Q208">
        <v>0.4</v>
      </c>
      <c r="R208">
        <v>4.5999999999999996</v>
      </c>
      <c r="S208">
        <v>1.2</v>
      </c>
      <c r="T208">
        <v>1</v>
      </c>
      <c r="U208">
        <v>1</v>
      </c>
      <c r="V208">
        <v>0.4358974358974359</v>
      </c>
      <c r="W208">
        <v>7.8</v>
      </c>
      <c r="X208">
        <v>0.5714285714285714</v>
      </c>
      <c r="Y208">
        <v>1.4</v>
      </c>
      <c r="Z208">
        <v>0.8</v>
      </c>
      <c r="AA208">
        <v>-1.2092037973326075</v>
      </c>
      <c r="AB208">
        <v>-1.1206932277647266</v>
      </c>
      <c r="AC208">
        <v>-0.46707424600732306</v>
      </c>
      <c r="AD208">
        <v>-0.96403738779495807</v>
      </c>
      <c r="AE208">
        <v>-1.3816883209070051E-2</v>
      </c>
      <c r="AF208">
        <v>0.42181207341515159</v>
      </c>
      <c r="AG208">
        <v>-0.41130348667905303</v>
      </c>
      <c r="AH208">
        <v>-0.8385234134954157</v>
      </c>
      <c r="AI208">
        <v>1.1617042472596857</v>
      </c>
    </row>
    <row r="209" spans="1:35" x14ac:dyDescent="0.2">
      <c r="A209">
        <v>18</v>
      </c>
      <c r="B209">
        <v>208</v>
      </c>
      <c r="C209" s="25">
        <v>128.5</v>
      </c>
      <c r="D209" s="25">
        <v>259</v>
      </c>
      <c r="E209" s="25">
        <v>52</v>
      </c>
      <c r="F209">
        <v>-0.60067419251763166</v>
      </c>
      <c r="G209">
        <v>-0.22472812797248418</v>
      </c>
      <c r="H209">
        <v>-0.37594606454514745</v>
      </c>
      <c r="I209" t="s">
        <v>173</v>
      </c>
      <c r="J209" t="s">
        <v>1658</v>
      </c>
      <c r="K209" t="s">
        <v>69</v>
      </c>
      <c r="L209" t="s">
        <v>45</v>
      </c>
      <c r="M209" s="26">
        <v>33</v>
      </c>
      <c r="N209" s="27">
        <v>5</v>
      </c>
      <c r="O209">
        <v>23.42</v>
      </c>
      <c r="P209">
        <v>13.8</v>
      </c>
      <c r="Q209">
        <v>1.6</v>
      </c>
      <c r="R209">
        <v>5.2</v>
      </c>
      <c r="S209">
        <v>2.4</v>
      </c>
      <c r="T209">
        <v>0.2</v>
      </c>
      <c r="U209">
        <v>0.4</v>
      </c>
      <c r="V209">
        <v>0.52941176470588236</v>
      </c>
      <c r="W209">
        <v>10.199999999999999</v>
      </c>
      <c r="X209">
        <v>0.63636363636363635</v>
      </c>
      <c r="Y209">
        <v>2.2000000000000002</v>
      </c>
      <c r="Z209">
        <v>0.6</v>
      </c>
      <c r="AA209">
        <v>-0.26711852471463493</v>
      </c>
      <c r="AB209">
        <v>3.3409702266559399E-2</v>
      </c>
      <c r="AC209">
        <v>-0.25429017288059474</v>
      </c>
      <c r="AD209">
        <v>-0.41362973817742532</v>
      </c>
      <c r="AE209">
        <v>-1.8443227632585832</v>
      </c>
      <c r="AF209">
        <v>-0.52588041294489718</v>
      </c>
      <c r="AG209">
        <v>0.81839649419317562</v>
      </c>
      <c r="AH209">
        <v>-0.93288743791384487</v>
      </c>
      <c r="AI209">
        <v>1.363769701677888</v>
      </c>
    </row>
    <row r="210" spans="1:35" x14ac:dyDescent="0.2">
      <c r="A210">
        <v>18</v>
      </c>
      <c r="B210">
        <v>209</v>
      </c>
      <c r="C210" s="25">
        <v>144.5</v>
      </c>
      <c r="D210" s="25">
        <v>133</v>
      </c>
      <c r="E210" s="25">
        <v>26</v>
      </c>
      <c r="F210">
        <v>-0.60584615065248126</v>
      </c>
      <c r="G210">
        <v>-0.62348731216486697</v>
      </c>
      <c r="H210">
        <v>1.7641161512385706E-2</v>
      </c>
      <c r="I210" t="s">
        <v>213</v>
      </c>
      <c r="J210" t="s">
        <v>32</v>
      </c>
      <c r="K210" t="s">
        <v>37</v>
      </c>
      <c r="L210" t="s">
        <v>258</v>
      </c>
      <c r="M210" s="26">
        <v>30.4</v>
      </c>
      <c r="N210" s="27">
        <v>5</v>
      </c>
      <c r="O210">
        <v>20.5</v>
      </c>
      <c r="P210">
        <v>5</v>
      </c>
      <c r="Q210">
        <v>0.6</v>
      </c>
      <c r="R210">
        <v>4.2</v>
      </c>
      <c r="S210">
        <v>2.8</v>
      </c>
      <c r="T210">
        <v>0.6</v>
      </c>
      <c r="U210">
        <v>0.2</v>
      </c>
      <c r="V210">
        <v>0.22222222222222221</v>
      </c>
      <c r="W210">
        <v>5.4</v>
      </c>
      <c r="X210">
        <v>1</v>
      </c>
      <c r="Y210">
        <v>2</v>
      </c>
      <c r="Z210">
        <v>1.4</v>
      </c>
      <c r="AA210">
        <v>-1.6964892831694898</v>
      </c>
      <c r="AB210">
        <v>-0.92834273942617906</v>
      </c>
      <c r="AC210">
        <v>-0.60893029475847493</v>
      </c>
      <c r="AD210">
        <v>-0.23016052163824779</v>
      </c>
      <c r="AE210">
        <v>-0.92906982323382659</v>
      </c>
      <c r="AF210">
        <v>-0.84177790839824673</v>
      </c>
      <c r="AG210">
        <v>-1.925970638921513</v>
      </c>
      <c r="AH210">
        <v>0.99384751605709609</v>
      </c>
      <c r="AI210">
        <v>0.55550788400507911</v>
      </c>
    </row>
    <row r="211" spans="1:35" x14ac:dyDescent="0.2">
      <c r="A211">
        <v>18</v>
      </c>
      <c r="B211">
        <v>210</v>
      </c>
      <c r="C211" s="25">
        <v>131.30000000000001</v>
      </c>
      <c r="D211" s="25">
        <v>136</v>
      </c>
      <c r="E211" s="25">
        <v>16</v>
      </c>
      <c r="F211">
        <v>-0.61145140117252594</v>
      </c>
      <c r="G211">
        <v>-0.48023371013981503</v>
      </c>
      <c r="H211">
        <v>-0.13121769103271091</v>
      </c>
      <c r="I211" t="s">
        <v>252</v>
      </c>
      <c r="J211" t="s">
        <v>1682</v>
      </c>
      <c r="K211" t="s">
        <v>37</v>
      </c>
      <c r="L211" t="s">
        <v>259</v>
      </c>
      <c r="M211" s="26">
        <v>22</v>
      </c>
      <c r="N211" s="27">
        <v>3</v>
      </c>
      <c r="O211">
        <v>28.8</v>
      </c>
      <c r="P211">
        <v>9</v>
      </c>
      <c r="Q211">
        <v>1</v>
      </c>
      <c r="R211">
        <v>4</v>
      </c>
      <c r="S211">
        <v>2</v>
      </c>
      <c r="T211">
        <v>0</v>
      </c>
      <c r="U211">
        <v>0.66666666666666663</v>
      </c>
      <c r="V211">
        <v>0.47368421052631576</v>
      </c>
      <c r="W211">
        <v>6.333333333333333</v>
      </c>
      <c r="X211">
        <v>1</v>
      </c>
      <c r="Y211">
        <v>2</v>
      </c>
      <c r="Z211">
        <v>2</v>
      </c>
      <c r="AA211">
        <v>-1.0467753020536468</v>
      </c>
      <c r="AB211">
        <v>-0.54364176274908371</v>
      </c>
      <c r="AC211">
        <v>-0.67985831913405104</v>
      </c>
      <c r="AD211">
        <v>-0.5970989547166029</v>
      </c>
      <c r="AE211">
        <v>-2.3019492332709612</v>
      </c>
      <c r="AF211">
        <v>-0.10468375234043116</v>
      </c>
      <c r="AG211">
        <v>8.7448961988734666E-3</v>
      </c>
      <c r="AH211">
        <v>0.99384751605709609</v>
      </c>
      <c r="AI211">
        <v>-5.0688479249527622E-2</v>
      </c>
    </row>
    <row r="212" spans="1:35" x14ac:dyDescent="0.2">
      <c r="A212">
        <v>18</v>
      </c>
      <c r="B212">
        <v>211</v>
      </c>
      <c r="C212" s="25">
        <v>131.6</v>
      </c>
      <c r="D212" s="25">
        <v>134</v>
      </c>
      <c r="E212" s="25">
        <v>58</v>
      </c>
      <c r="F212">
        <v>-0.61997173115375415</v>
      </c>
      <c r="G212">
        <v>-0.43304252395078258</v>
      </c>
      <c r="H212">
        <v>-0.18692920720297157</v>
      </c>
      <c r="I212" t="s">
        <v>231</v>
      </c>
      <c r="J212" t="s">
        <v>32</v>
      </c>
      <c r="K212" t="s">
        <v>64</v>
      </c>
      <c r="L212" t="s">
        <v>259</v>
      </c>
      <c r="M212" s="26">
        <v>21.8</v>
      </c>
      <c r="N212" s="27">
        <v>5</v>
      </c>
      <c r="O212">
        <v>24.65</v>
      </c>
      <c r="P212">
        <v>10</v>
      </c>
      <c r="Q212">
        <v>0.4</v>
      </c>
      <c r="R212">
        <v>4.5999999999999996</v>
      </c>
      <c r="S212">
        <v>1</v>
      </c>
      <c r="T212">
        <v>0.8</v>
      </c>
      <c r="U212">
        <v>0.4</v>
      </c>
      <c r="V212">
        <v>0.40425531914893614</v>
      </c>
      <c r="W212">
        <v>9.4</v>
      </c>
      <c r="X212">
        <v>0.83333333333333337</v>
      </c>
      <c r="Y212">
        <v>2.4</v>
      </c>
      <c r="Z212">
        <v>0.6</v>
      </c>
      <c r="AA212">
        <v>-0.88434680677468591</v>
      </c>
      <c r="AB212">
        <v>-1.1206932277647266</v>
      </c>
      <c r="AC212">
        <v>-0.46707424600732306</v>
      </c>
      <c r="AD212">
        <v>-1.0557719960645469</v>
      </c>
      <c r="AE212">
        <v>-0.4714433532214482</v>
      </c>
      <c r="AF212">
        <v>-0.52588041294489718</v>
      </c>
      <c r="AG212">
        <v>-0.92135029915865185</v>
      </c>
      <c r="AH212">
        <v>0.18540792470134904</v>
      </c>
      <c r="AI212">
        <v>1.363769701677888</v>
      </c>
    </row>
    <row r="213" spans="1:35" x14ac:dyDescent="0.2">
      <c r="A213">
        <v>18</v>
      </c>
      <c r="B213">
        <v>212</v>
      </c>
      <c r="C213" s="25">
        <v>0</v>
      </c>
      <c r="D213" s="25">
        <v>197</v>
      </c>
      <c r="E213" s="25">
        <v>2</v>
      </c>
      <c r="F213">
        <v>-0.63455433846598652</v>
      </c>
      <c r="G213">
        <v>-0.2359559781446286</v>
      </c>
      <c r="H213">
        <v>-0.39859836032135793</v>
      </c>
      <c r="I213" t="s">
        <v>429</v>
      </c>
      <c r="J213" t="s">
        <v>32</v>
      </c>
      <c r="K213" t="s">
        <v>71</v>
      </c>
      <c r="L213" t="s">
        <v>258</v>
      </c>
      <c r="M213" s="26">
        <v>26.9</v>
      </c>
      <c r="N213" s="27">
        <v>5</v>
      </c>
      <c r="O213">
        <v>20.97666666666667</v>
      </c>
      <c r="P213">
        <v>9.1999999999999993</v>
      </c>
      <c r="Q213">
        <v>1</v>
      </c>
      <c r="R213">
        <v>4.2</v>
      </c>
      <c r="S213">
        <v>1.4</v>
      </c>
      <c r="T213">
        <v>0</v>
      </c>
      <c r="U213">
        <v>1</v>
      </c>
      <c r="V213">
        <v>0.6428571428571429</v>
      </c>
      <c r="W213">
        <v>5.6</v>
      </c>
      <c r="X213">
        <v>1</v>
      </c>
      <c r="Y213">
        <v>1</v>
      </c>
      <c r="Z213">
        <v>1</v>
      </c>
      <c r="AA213">
        <v>-1.0142896029978548</v>
      </c>
      <c r="AB213">
        <v>-0.54364176274908371</v>
      </c>
      <c r="AC213">
        <v>-0.60893029475847493</v>
      </c>
      <c r="AD213">
        <v>-0.87230277952536928</v>
      </c>
      <c r="AE213">
        <v>-2.3019492332709612</v>
      </c>
      <c r="AF213">
        <v>0.42181207341515159</v>
      </c>
      <c r="AG213">
        <v>1.3586377731187649</v>
      </c>
      <c r="AH213">
        <v>0.47742123062468689</v>
      </c>
      <c r="AI213">
        <v>0.95963879284148357</v>
      </c>
    </row>
    <row r="214" spans="1:35" x14ac:dyDescent="0.2">
      <c r="A214">
        <v>18</v>
      </c>
      <c r="B214">
        <v>213</v>
      </c>
      <c r="C214" s="25">
        <v>73.8</v>
      </c>
      <c r="D214" s="25">
        <v>73</v>
      </c>
      <c r="E214" s="25">
        <v>84</v>
      </c>
      <c r="F214">
        <v>-0.63526355798506917</v>
      </c>
      <c r="G214">
        <v>-0.63653775471365082</v>
      </c>
      <c r="H214">
        <v>1.2741967285816447E-3</v>
      </c>
      <c r="I214" t="s">
        <v>376</v>
      </c>
      <c r="J214" t="s">
        <v>1684</v>
      </c>
      <c r="K214" t="s">
        <v>119</v>
      </c>
      <c r="L214" t="s">
        <v>259</v>
      </c>
      <c r="M214" s="26">
        <v>20.7</v>
      </c>
      <c r="N214" s="27">
        <v>1</v>
      </c>
      <c r="O214">
        <v>27.7</v>
      </c>
      <c r="P214">
        <v>14</v>
      </c>
      <c r="Q214">
        <v>0</v>
      </c>
      <c r="R214">
        <v>10</v>
      </c>
      <c r="S214">
        <v>0</v>
      </c>
      <c r="T214">
        <v>1</v>
      </c>
      <c r="U214">
        <v>1</v>
      </c>
      <c r="V214">
        <v>0.375</v>
      </c>
      <c r="W214">
        <v>16</v>
      </c>
      <c r="X214">
        <v>0.5</v>
      </c>
      <c r="Y214">
        <v>4</v>
      </c>
      <c r="Z214">
        <v>1</v>
      </c>
      <c r="AA214">
        <v>-0.23463282565884289</v>
      </c>
      <c r="AB214">
        <v>-1.505394204441822</v>
      </c>
      <c r="AC214">
        <v>1.4479824121332303</v>
      </c>
      <c r="AD214">
        <v>-1.5144450374124907</v>
      </c>
      <c r="AE214">
        <v>-1.3816883209070051E-2</v>
      </c>
      <c r="AF214">
        <v>0.42181207341515159</v>
      </c>
      <c r="AG214">
        <v>-2.241633679368856</v>
      </c>
      <c r="AH214">
        <v>-3.0483504407216406</v>
      </c>
      <c r="AI214">
        <v>0.95963879284148357</v>
      </c>
    </row>
    <row r="215" spans="1:35" x14ac:dyDescent="0.2">
      <c r="A215">
        <v>18</v>
      </c>
      <c r="B215">
        <v>214</v>
      </c>
      <c r="C215" s="25">
        <v>140.69999999999999</v>
      </c>
      <c r="D215" s="25">
        <v>156</v>
      </c>
      <c r="E215" s="25">
        <v>23</v>
      </c>
      <c r="F215">
        <v>-0.64329584796923889</v>
      </c>
      <c r="G215">
        <v>-0.46931876600623756</v>
      </c>
      <c r="H215">
        <v>-0.17397708196300132</v>
      </c>
      <c r="I215" t="s">
        <v>220</v>
      </c>
      <c r="J215" t="s">
        <v>32</v>
      </c>
      <c r="K215" t="s">
        <v>106</v>
      </c>
      <c r="L215" t="s">
        <v>259</v>
      </c>
      <c r="M215" s="26">
        <v>24.8</v>
      </c>
      <c r="N215" s="27">
        <v>5</v>
      </c>
      <c r="O215">
        <v>20.65</v>
      </c>
      <c r="P215">
        <v>8.4</v>
      </c>
      <c r="Q215">
        <v>1.6</v>
      </c>
      <c r="R215">
        <v>3.8</v>
      </c>
      <c r="S215">
        <v>0.8</v>
      </c>
      <c r="T215">
        <v>0.6</v>
      </c>
      <c r="U215">
        <v>0.4</v>
      </c>
      <c r="V215">
        <v>0.44736842105263158</v>
      </c>
      <c r="W215">
        <v>7.6</v>
      </c>
      <c r="X215">
        <v>0</v>
      </c>
      <c r="Y215">
        <v>0</v>
      </c>
      <c r="Z215">
        <v>1.4</v>
      </c>
      <c r="AA215">
        <v>-1.144232399221023</v>
      </c>
      <c r="AB215">
        <v>3.3409702266559399E-2</v>
      </c>
      <c r="AC215">
        <v>-0.75078634350962714</v>
      </c>
      <c r="AD215">
        <v>-1.1475066043341355</v>
      </c>
      <c r="AE215">
        <v>-0.92906982323382659</v>
      </c>
      <c r="AF215">
        <v>-0.52588041294489718</v>
      </c>
      <c r="AG215">
        <v>-0.27630584227654537</v>
      </c>
      <c r="AH215">
        <v>-3.9005054807722372E-2</v>
      </c>
      <c r="AI215">
        <v>0.55550788400507911</v>
      </c>
    </row>
    <row r="216" spans="1:35" x14ac:dyDescent="0.2">
      <c r="A216">
        <v>18</v>
      </c>
      <c r="B216">
        <v>215</v>
      </c>
      <c r="C216" s="25">
        <v>0</v>
      </c>
      <c r="D216" s="25">
        <v>0</v>
      </c>
      <c r="E216" s="25">
        <v>0</v>
      </c>
      <c r="F216">
        <v>-0.65328356083389238</v>
      </c>
      <c r="G216">
        <v>-0.53715386497492268</v>
      </c>
      <c r="H216">
        <v>-0.11612969585896971</v>
      </c>
      <c r="I216" t="s">
        <v>517</v>
      </c>
      <c r="J216" t="s">
        <v>32</v>
      </c>
      <c r="K216" t="s">
        <v>47</v>
      </c>
      <c r="L216" t="s">
        <v>258</v>
      </c>
      <c r="M216" s="26">
        <v>29.4</v>
      </c>
      <c r="N216" s="27">
        <v>5</v>
      </c>
      <c r="O216">
        <v>20.2</v>
      </c>
      <c r="P216">
        <v>4.5999999999999996</v>
      </c>
      <c r="Q216">
        <v>0.8</v>
      </c>
      <c r="R216">
        <v>3.4</v>
      </c>
      <c r="S216">
        <v>1</v>
      </c>
      <c r="T216">
        <v>1.2</v>
      </c>
      <c r="U216">
        <v>0.2</v>
      </c>
      <c r="V216">
        <v>0.30769230769230771</v>
      </c>
      <c r="W216">
        <v>5.2</v>
      </c>
      <c r="X216">
        <v>1</v>
      </c>
      <c r="Y216">
        <v>0.6</v>
      </c>
      <c r="Z216">
        <v>1</v>
      </c>
      <c r="AA216">
        <v>-1.761460681281074</v>
      </c>
      <c r="AB216">
        <v>-0.73599225108763133</v>
      </c>
      <c r="AC216">
        <v>-0.89264239226077924</v>
      </c>
      <c r="AD216">
        <v>-1.0557719960645469</v>
      </c>
      <c r="AE216">
        <v>0.44380958680330812</v>
      </c>
      <c r="AF216">
        <v>-0.84177790839824673</v>
      </c>
      <c r="AG216">
        <v>-1.2210386517785405</v>
      </c>
      <c r="AH216">
        <v>0.27085071645172321</v>
      </c>
      <c r="AI216">
        <v>0.95963879284148357</v>
      </c>
    </row>
    <row r="217" spans="1:35" x14ac:dyDescent="0.2">
      <c r="A217">
        <v>18</v>
      </c>
      <c r="B217">
        <v>216</v>
      </c>
      <c r="C217" s="25">
        <v>122.3</v>
      </c>
      <c r="D217" s="25">
        <v>110</v>
      </c>
      <c r="E217" s="25">
        <v>42</v>
      </c>
      <c r="F217">
        <v>-0.65499803261043055</v>
      </c>
      <c r="G217">
        <v>-0.66174440938944512</v>
      </c>
      <c r="H217">
        <v>6.7463767790145734E-3</v>
      </c>
      <c r="I217" t="s">
        <v>248</v>
      </c>
      <c r="J217" t="s">
        <v>32</v>
      </c>
      <c r="K217" t="s">
        <v>88</v>
      </c>
      <c r="L217" t="s">
        <v>259</v>
      </c>
      <c r="M217" s="26">
        <v>31.4</v>
      </c>
      <c r="N217" s="27">
        <v>5</v>
      </c>
      <c r="O217">
        <v>18.18333333333333</v>
      </c>
      <c r="P217">
        <v>7.4</v>
      </c>
      <c r="Q217">
        <v>1</v>
      </c>
      <c r="R217">
        <v>5</v>
      </c>
      <c r="S217">
        <v>2</v>
      </c>
      <c r="T217">
        <v>1</v>
      </c>
      <c r="U217">
        <v>0</v>
      </c>
      <c r="V217">
        <v>0.32608695652173914</v>
      </c>
      <c r="W217">
        <v>9.1999999999999993</v>
      </c>
      <c r="X217">
        <v>0.5</v>
      </c>
      <c r="Y217">
        <v>0.8</v>
      </c>
      <c r="Z217">
        <v>1.4</v>
      </c>
      <c r="AA217">
        <v>-1.3066608944999838</v>
      </c>
      <c r="AB217">
        <v>-0.54364176274908371</v>
      </c>
      <c r="AC217">
        <v>-0.32521819725617085</v>
      </c>
      <c r="AD217">
        <v>-0.5970989547166029</v>
      </c>
      <c r="AE217">
        <v>-1.3816883209070051E-2</v>
      </c>
      <c r="AF217">
        <v>-1.1576754038515964</v>
      </c>
      <c r="AG217">
        <v>-1.9262213402370718</v>
      </c>
      <c r="AH217">
        <v>-0.64087413199050602</v>
      </c>
      <c r="AI217">
        <v>0.55550788400507911</v>
      </c>
    </row>
    <row r="218" spans="1:35" x14ac:dyDescent="0.2">
      <c r="A218">
        <v>19</v>
      </c>
      <c r="B218">
        <v>217</v>
      </c>
      <c r="C218" s="25">
        <v>0</v>
      </c>
      <c r="D218" s="25">
        <v>310</v>
      </c>
      <c r="E218" s="25">
        <v>1</v>
      </c>
      <c r="F218">
        <v>-0.65858681252832141</v>
      </c>
      <c r="G218">
        <v>-0.49717299083930339</v>
      </c>
      <c r="H218">
        <v>-0.16141382168901802</v>
      </c>
      <c r="I218" t="s">
        <v>443</v>
      </c>
      <c r="J218" t="s">
        <v>32</v>
      </c>
      <c r="K218" t="s">
        <v>94</v>
      </c>
      <c r="L218" t="s">
        <v>258</v>
      </c>
      <c r="M218" s="26">
        <v>21.5</v>
      </c>
      <c r="N218" s="27">
        <v>5</v>
      </c>
      <c r="O218">
        <v>30.103333333333332</v>
      </c>
      <c r="P218">
        <v>6.8</v>
      </c>
      <c r="Q218">
        <v>1.4</v>
      </c>
      <c r="R218">
        <v>2.2000000000000002</v>
      </c>
      <c r="S218">
        <v>1</v>
      </c>
      <c r="T218">
        <v>1</v>
      </c>
      <c r="U218">
        <v>0.4</v>
      </c>
      <c r="V218">
        <v>0.36363636363636365</v>
      </c>
      <c r="W218">
        <v>6.6</v>
      </c>
      <c r="X218">
        <v>0.75</v>
      </c>
      <c r="Y218">
        <v>0.8</v>
      </c>
      <c r="Z218">
        <v>0.8</v>
      </c>
      <c r="AA218">
        <v>-1.4041179916673605</v>
      </c>
      <c r="AB218">
        <v>-0.15894078607198844</v>
      </c>
      <c r="AC218">
        <v>-1.3182105385142353</v>
      </c>
      <c r="AD218">
        <v>-1.0557719960645469</v>
      </c>
      <c r="AE218">
        <v>-1.3816883209070051E-2</v>
      </c>
      <c r="AF218">
        <v>-0.52588041294489718</v>
      </c>
      <c r="AG218">
        <v>-1.0261534771151666</v>
      </c>
      <c r="AH218">
        <v>-0.13336907922615071</v>
      </c>
      <c r="AI218">
        <v>1.1617042472596857</v>
      </c>
    </row>
    <row r="219" spans="1:35" x14ac:dyDescent="0.2">
      <c r="A219">
        <v>19</v>
      </c>
      <c r="B219">
        <v>218</v>
      </c>
      <c r="C219" s="25">
        <v>0</v>
      </c>
      <c r="D219" s="25">
        <v>296</v>
      </c>
      <c r="E219" s="25">
        <v>1</v>
      </c>
      <c r="F219">
        <v>-0.66510432839856293</v>
      </c>
      <c r="G219">
        <v>-0.44636811065785031</v>
      </c>
      <c r="H219">
        <v>-0.21873621774071261</v>
      </c>
      <c r="I219" t="s">
        <v>571</v>
      </c>
      <c r="J219" t="s">
        <v>32</v>
      </c>
      <c r="K219" t="s">
        <v>88</v>
      </c>
      <c r="L219" t="s">
        <v>258</v>
      </c>
      <c r="M219" s="26">
        <v>26.1</v>
      </c>
      <c r="N219" s="27">
        <v>5</v>
      </c>
      <c r="O219">
        <v>18.77</v>
      </c>
      <c r="P219">
        <v>7</v>
      </c>
      <c r="Q219">
        <v>0.6</v>
      </c>
      <c r="R219">
        <v>3.8</v>
      </c>
      <c r="S219">
        <v>3</v>
      </c>
      <c r="T219">
        <v>1</v>
      </c>
      <c r="U219">
        <v>0.6</v>
      </c>
      <c r="V219">
        <v>0.4375</v>
      </c>
      <c r="W219">
        <v>6.4</v>
      </c>
      <c r="X219">
        <v>0.5</v>
      </c>
      <c r="Y219">
        <v>1.6</v>
      </c>
      <c r="Z219">
        <v>1</v>
      </c>
      <c r="AA219">
        <v>-1.3716322926115683</v>
      </c>
      <c r="AB219">
        <v>-0.92834273942617906</v>
      </c>
      <c r="AC219">
        <v>-0.75078634350962714</v>
      </c>
      <c r="AD219">
        <v>-0.13842591336865892</v>
      </c>
      <c r="AE219">
        <v>-1.3816883209070051E-2</v>
      </c>
      <c r="AF219">
        <v>-0.20998291749154768</v>
      </c>
      <c r="AG219">
        <v>-0.32122148997219535</v>
      </c>
      <c r="AH219">
        <v>-1.2427432091732897</v>
      </c>
      <c r="AI219">
        <v>0.95963879284148357</v>
      </c>
    </row>
    <row r="220" spans="1:35" x14ac:dyDescent="0.2">
      <c r="A220">
        <v>19</v>
      </c>
      <c r="B220">
        <v>219</v>
      </c>
      <c r="C220" s="25">
        <v>152.30000000000001</v>
      </c>
      <c r="D220" s="25">
        <v>195</v>
      </c>
      <c r="E220" s="25">
        <v>1</v>
      </c>
      <c r="F220">
        <v>-0.66583671061683503</v>
      </c>
      <c r="G220">
        <v>-0.55280164278627764</v>
      </c>
      <c r="H220">
        <v>-0.11303506783055739</v>
      </c>
      <c r="I220" t="s">
        <v>459</v>
      </c>
      <c r="J220" t="s">
        <v>32</v>
      </c>
      <c r="K220" t="s">
        <v>69</v>
      </c>
      <c r="L220" t="s">
        <v>258</v>
      </c>
      <c r="M220" s="26">
        <v>27.6</v>
      </c>
      <c r="N220" s="27">
        <v>5</v>
      </c>
      <c r="O220">
        <v>22.796666666666663</v>
      </c>
      <c r="P220">
        <v>6.6</v>
      </c>
      <c r="Q220">
        <v>1</v>
      </c>
      <c r="R220">
        <v>3.2</v>
      </c>
      <c r="S220">
        <v>3.4</v>
      </c>
      <c r="T220">
        <v>0.6</v>
      </c>
      <c r="U220">
        <v>0.6</v>
      </c>
      <c r="V220">
        <v>0.3</v>
      </c>
      <c r="W220">
        <v>6</v>
      </c>
      <c r="X220">
        <v>0.7142857142857143</v>
      </c>
      <c r="Y220">
        <v>2.8</v>
      </c>
      <c r="Z220">
        <v>0.8</v>
      </c>
      <c r="AA220">
        <v>-1.4366036907231525</v>
      </c>
      <c r="AB220">
        <v>-0.54364176274908371</v>
      </c>
      <c r="AC220">
        <v>-0.96357041663635523</v>
      </c>
      <c r="AD220">
        <v>4.504330317051862E-2</v>
      </c>
      <c r="AE220">
        <v>-0.92906982323382659</v>
      </c>
      <c r="AF220">
        <v>-0.20998291749154768</v>
      </c>
      <c r="AG220">
        <v>-1.4760620580183399</v>
      </c>
      <c r="AH220">
        <v>-0.62303166665439835</v>
      </c>
      <c r="AI220">
        <v>1.1617042472596857</v>
      </c>
    </row>
    <row r="221" spans="1:35" x14ac:dyDescent="0.2">
      <c r="A221">
        <v>19</v>
      </c>
      <c r="B221">
        <v>220</v>
      </c>
      <c r="C221" s="25">
        <v>0</v>
      </c>
      <c r="D221" s="25">
        <v>623</v>
      </c>
      <c r="E221" s="25">
        <v>1</v>
      </c>
      <c r="F221">
        <v>-0.66824420650011107</v>
      </c>
      <c r="G221">
        <v>-0.51037695315951304</v>
      </c>
      <c r="H221">
        <v>-0.15786725334059803</v>
      </c>
      <c r="I221" t="s">
        <v>407</v>
      </c>
      <c r="J221" t="s">
        <v>32</v>
      </c>
      <c r="K221" t="s">
        <v>66</v>
      </c>
      <c r="L221" t="s">
        <v>258</v>
      </c>
      <c r="M221" s="26">
        <v>19.600000000000001</v>
      </c>
      <c r="N221" s="27">
        <v>5</v>
      </c>
      <c r="O221">
        <v>23.036666666666669</v>
      </c>
      <c r="P221">
        <v>5.8</v>
      </c>
      <c r="Q221">
        <v>0.2</v>
      </c>
      <c r="R221">
        <v>3.4</v>
      </c>
      <c r="S221">
        <v>3.4</v>
      </c>
      <c r="T221">
        <v>1.2</v>
      </c>
      <c r="U221">
        <v>0</v>
      </c>
      <c r="V221">
        <v>0.41935483870967744</v>
      </c>
      <c r="W221">
        <v>6.2</v>
      </c>
      <c r="X221">
        <v>0.66666666666666663</v>
      </c>
      <c r="Y221">
        <v>0.6</v>
      </c>
      <c r="Z221">
        <v>1.4</v>
      </c>
      <c r="AA221">
        <v>-1.5665464869463213</v>
      </c>
      <c r="AB221">
        <v>-1.3130437161032744</v>
      </c>
      <c r="AC221">
        <v>-0.89264239226077924</v>
      </c>
      <c r="AD221">
        <v>4.504330317051862E-2</v>
      </c>
      <c r="AE221">
        <v>0.44380958680330812</v>
      </c>
      <c r="AF221">
        <v>-1.1576754038515964</v>
      </c>
      <c r="AG221">
        <v>-0.47119101693991894</v>
      </c>
      <c r="AH221">
        <v>-0.23665433631263222</v>
      </c>
      <c r="AI221">
        <v>0.55550788400507911</v>
      </c>
    </row>
    <row r="222" spans="1:35" x14ac:dyDescent="0.2">
      <c r="A222">
        <v>19</v>
      </c>
      <c r="B222">
        <v>221</v>
      </c>
      <c r="C222" s="25">
        <v>0</v>
      </c>
      <c r="D222" s="25">
        <v>332</v>
      </c>
      <c r="E222" s="25">
        <v>1</v>
      </c>
      <c r="F222">
        <v>-0.6719458014525872</v>
      </c>
      <c r="G222">
        <v>-0.54069831613520025</v>
      </c>
      <c r="H222">
        <v>-0.13124748531738695</v>
      </c>
      <c r="I222" t="s">
        <v>435</v>
      </c>
      <c r="J222" t="s">
        <v>32</v>
      </c>
      <c r="K222" t="s">
        <v>71</v>
      </c>
      <c r="L222" t="s">
        <v>258</v>
      </c>
      <c r="M222" s="26">
        <v>24.8</v>
      </c>
      <c r="N222" s="27">
        <v>5</v>
      </c>
      <c r="O222">
        <v>19.686666666666667</v>
      </c>
      <c r="P222">
        <v>6</v>
      </c>
      <c r="Q222">
        <v>1.2</v>
      </c>
      <c r="R222">
        <v>5.4</v>
      </c>
      <c r="S222">
        <v>1.6</v>
      </c>
      <c r="T222">
        <v>0.4</v>
      </c>
      <c r="U222">
        <v>0.2</v>
      </c>
      <c r="V222">
        <v>0.4</v>
      </c>
      <c r="W222">
        <v>5</v>
      </c>
      <c r="X222">
        <v>1</v>
      </c>
      <c r="Y222">
        <v>0.8</v>
      </c>
      <c r="Z222">
        <v>1.6</v>
      </c>
      <c r="AA222">
        <v>-1.534060787890529</v>
      </c>
      <c r="AB222">
        <v>-0.35129127441053609</v>
      </c>
      <c r="AC222">
        <v>-0.18336214850501864</v>
      </c>
      <c r="AD222">
        <v>-0.78056817125578037</v>
      </c>
      <c r="AE222">
        <v>-1.3866962932462048</v>
      </c>
      <c r="AF222">
        <v>-0.84177790839824673</v>
      </c>
      <c r="AG222">
        <v>-0.51610666463556831</v>
      </c>
      <c r="AH222">
        <v>0.37413597353820505</v>
      </c>
      <c r="AI222">
        <v>0.35344242958687677</v>
      </c>
    </row>
    <row r="223" spans="1:35" x14ac:dyDescent="0.2">
      <c r="A223">
        <v>19</v>
      </c>
      <c r="B223">
        <v>222</v>
      </c>
      <c r="C223" s="25">
        <v>100.9</v>
      </c>
      <c r="D223" s="25">
        <v>117</v>
      </c>
      <c r="E223" s="25">
        <v>70</v>
      </c>
      <c r="F223">
        <v>-0.67299171227249099</v>
      </c>
      <c r="G223">
        <v>-0.2126027107743492</v>
      </c>
      <c r="H223">
        <v>-0.46038900149814177</v>
      </c>
      <c r="I223" t="s">
        <v>208</v>
      </c>
      <c r="J223" t="s">
        <v>1679</v>
      </c>
      <c r="K223" t="s">
        <v>47</v>
      </c>
      <c r="L223" t="s">
        <v>45</v>
      </c>
      <c r="M223" s="26">
        <v>31.4</v>
      </c>
      <c r="N223" s="27">
        <v>5</v>
      </c>
      <c r="O223">
        <v>19.919999999999998</v>
      </c>
      <c r="P223">
        <v>7.8</v>
      </c>
      <c r="Q223">
        <v>0</v>
      </c>
      <c r="R223">
        <v>6.4</v>
      </c>
      <c r="S223">
        <v>2</v>
      </c>
      <c r="T223">
        <v>0.2</v>
      </c>
      <c r="U223">
        <v>1</v>
      </c>
      <c r="V223">
        <v>0.73684210526315785</v>
      </c>
      <c r="W223">
        <v>3.8</v>
      </c>
      <c r="X223">
        <v>0.7857142857142857</v>
      </c>
      <c r="Y223">
        <v>2.8</v>
      </c>
      <c r="Z223">
        <v>0.6</v>
      </c>
      <c r="AA223">
        <v>-1.2416894963883998</v>
      </c>
      <c r="AB223">
        <v>-1.505394204441822</v>
      </c>
      <c r="AC223">
        <v>0.17127797337286157</v>
      </c>
      <c r="AD223">
        <v>-0.5970989547166029</v>
      </c>
      <c r="AE223">
        <v>-1.8443227632585832</v>
      </c>
      <c r="AF223">
        <v>0.42181207341515159</v>
      </c>
      <c r="AG223">
        <v>1.4337478872604064</v>
      </c>
      <c r="AH223">
        <v>-0.11552661389004235</v>
      </c>
      <c r="AI223">
        <v>1.363769701677888</v>
      </c>
    </row>
    <row r="224" spans="1:35" x14ac:dyDescent="0.2">
      <c r="A224">
        <v>19</v>
      </c>
      <c r="B224">
        <v>223</v>
      </c>
      <c r="C224" s="25">
        <v>0</v>
      </c>
      <c r="D224" s="25">
        <v>219</v>
      </c>
      <c r="E224" s="25">
        <v>2</v>
      </c>
      <c r="F224">
        <v>-0.67456698226591438</v>
      </c>
      <c r="G224">
        <v>-0.44292103294782503</v>
      </c>
      <c r="H224">
        <v>-0.23164594931808935</v>
      </c>
      <c r="I224" t="s">
        <v>247</v>
      </c>
      <c r="J224" t="s">
        <v>32</v>
      </c>
      <c r="K224" t="s">
        <v>81</v>
      </c>
      <c r="L224" t="s">
        <v>259</v>
      </c>
      <c r="M224" s="26">
        <v>26.5</v>
      </c>
      <c r="N224" s="27">
        <v>5</v>
      </c>
      <c r="O224">
        <v>30.696666666666669</v>
      </c>
      <c r="P224">
        <v>4.5999999999999996</v>
      </c>
      <c r="Q224">
        <v>1.4</v>
      </c>
      <c r="R224">
        <v>3.8</v>
      </c>
      <c r="S224">
        <v>3.4</v>
      </c>
      <c r="T224">
        <v>0.6</v>
      </c>
      <c r="U224">
        <v>0.4</v>
      </c>
      <c r="V224">
        <v>0.3888888888888889</v>
      </c>
      <c r="W224">
        <v>3.6</v>
      </c>
      <c r="X224">
        <v>0.5</v>
      </c>
      <c r="Y224">
        <v>0.8</v>
      </c>
      <c r="Z224">
        <v>0.8</v>
      </c>
      <c r="AA224">
        <v>-1.761460681281074</v>
      </c>
      <c r="AB224">
        <v>-0.15894078607198844</v>
      </c>
      <c r="AC224">
        <v>-0.75078634350962714</v>
      </c>
      <c r="AD224">
        <v>4.504330317051862E-2</v>
      </c>
      <c r="AE224">
        <v>-0.92906982323382659</v>
      </c>
      <c r="AF224">
        <v>-0.52588041294489718</v>
      </c>
      <c r="AG224">
        <v>-0.42602466792871041</v>
      </c>
      <c r="AH224">
        <v>-0.64087413199050602</v>
      </c>
      <c r="AI224">
        <v>1.1617042472596857</v>
      </c>
    </row>
    <row r="225" spans="1:35" x14ac:dyDescent="0.2">
      <c r="A225">
        <v>19</v>
      </c>
      <c r="B225">
        <v>224</v>
      </c>
      <c r="C225" s="25">
        <v>137.9</v>
      </c>
      <c r="D225" s="25">
        <v>207</v>
      </c>
      <c r="E225" s="25">
        <v>40</v>
      </c>
      <c r="F225">
        <v>-0.67651972027847618</v>
      </c>
      <c r="G225">
        <v>-0.74820422215387328</v>
      </c>
      <c r="H225">
        <v>7.16845018753971E-2</v>
      </c>
      <c r="I225" t="s">
        <v>168</v>
      </c>
      <c r="J225" t="s">
        <v>32</v>
      </c>
      <c r="K225" t="s">
        <v>64</v>
      </c>
      <c r="L225" t="s">
        <v>258</v>
      </c>
      <c r="M225" s="26">
        <v>30.8</v>
      </c>
      <c r="N225" s="27">
        <v>5</v>
      </c>
      <c r="O225">
        <v>24.356666666666666</v>
      </c>
      <c r="P225">
        <v>9.6</v>
      </c>
      <c r="Q225">
        <v>2</v>
      </c>
      <c r="R225">
        <v>1.4</v>
      </c>
      <c r="S225">
        <v>4</v>
      </c>
      <c r="T225">
        <v>0.2</v>
      </c>
      <c r="U225">
        <v>0.2</v>
      </c>
      <c r="V225">
        <v>0.375</v>
      </c>
      <c r="W225">
        <v>9.6</v>
      </c>
      <c r="X225">
        <v>0.66666666666666663</v>
      </c>
      <c r="Y225">
        <v>0.6</v>
      </c>
      <c r="Z225">
        <v>2.6</v>
      </c>
      <c r="AA225">
        <v>-0.94931820488627028</v>
      </c>
      <c r="AB225">
        <v>0.41811067894365467</v>
      </c>
      <c r="AC225">
        <v>-1.6019226360165399</v>
      </c>
      <c r="AD225">
        <v>0.32024712797928501</v>
      </c>
      <c r="AE225">
        <v>-1.8443227632585832</v>
      </c>
      <c r="AF225">
        <v>-0.84177790839824673</v>
      </c>
      <c r="AG225">
        <v>-1.3413151149313913</v>
      </c>
      <c r="AH225">
        <v>-0.23665433631263222</v>
      </c>
      <c r="AI225">
        <v>-0.65688484250413437</v>
      </c>
    </row>
    <row r="226" spans="1:35" x14ac:dyDescent="0.2">
      <c r="A226">
        <v>19</v>
      </c>
      <c r="B226">
        <v>225</v>
      </c>
      <c r="C226" s="25">
        <v>138.6</v>
      </c>
      <c r="D226" s="25">
        <v>326</v>
      </c>
      <c r="E226" s="25">
        <v>13</v>
      </c>
      <c r="F226">
        <v>-0.69248509478212628</v>
      </c>
      <c r="G226">
        <v>-0.49443243429458839</v>
      </c>
      <c r="H226">
        <v>-0.19805266048753789</v>
      </c>
      <c r="I226" t="s">
        <v>382</v>
      </c>
      <c r="J226" t="s">
        <v>32</v>
      </c>
      <c r="K226" t="s">
        <v>69</v>
      </c>
      <c r="L226" t="s">
        <v>259</v>
      </c>
      <c r="M226" s="26">
        <v>26.7</v>
      </c>
      <c r="N226" s="27">
        <v>5</v>
      </c>
      <c r="O226">
        <v>22.403333333333336</v>
      </c>
      <c r="P226">
        <v>9.4</v>
      </c>
      <c r="Q226">
        <v>1.4</v>
      </c>
      <c r="R226">
        <v>4</v>
      </c>
      <c r="S226">
        <v>1.8</v>
      </c>
      <c r="T226">
        <v>0.4</v>
      </c>
      <c r="U226">
        <v>0.4</v>
      </c>
      <c r="V226">
        <v>0.3902439024390244</v>
      </c>
      <c r="W226">
        <v>8.1999999999999993</v>
      </c>
      <c r="X226">
        <v>0.72727272727272729</v>
      </c>
      <c r="Y226">
        <v>2.2000000000000002</v>
      </c>
      <c r="Z226">
        <v>0.6</v>
      </c>
      <c r="AA226">
        <v>-0.98180390394206229</v>
      </c>
      <c r="AB226">
        <v>-0.15894078607198844</v>
      </c>
      <c r="AC226">
        <v>-0.67985831913405104</v>
      </c>
      <c r="AD226">
        <v>-0.68883356298619158</v>
      </c>
      <c r="AE226">
        <v>-1.3866962932462048</v>
      </c>
      <c r="AF226">
        <v>-0.52588041294489718</v>
      </c>
      <c r="AG226">
        <v>-0.96626594685430001</v>
      </c>
      <c r="AH226">
        <v>-0.42538238514948845</v>
      </c>
      <c r="AI226">
        <v>1.363769701677888</v>
      </c>
    </row>
    <row r="227" spans="1:35" x14ac:dyDescent="0.2">
      <c r="A227">
        <v>19</v>
      </c>
      <c r="B227">
        <v>226</v>
      </c>
      <c r="C227" s="25">
        <v>140.1</v>
      </c>
      <c r="D227" s="25">
        <v>200</v>
      </c>
      <c r="E227" s="25">
        <v>16</v>
      </c>
      <c r="F227">
        <v>-0.69320203580067419</v>
      </c>
      <c r="G227">
        <v>-0.58908552286287574</v>
      </c>
      <c r="H227">
        <v>-0.10411651293779844</v>
      </c>
      <c r="I227" t="s">
        <v>186</v>
      </c>
      <c r="J227" t="s">
        <v>32</v>
      </c>
      <c r="K227" t="s">
        <v>88</v>
      </c>
      <c r="L227" t="s">
        <v>258</v>
      </c>
      <c r="M227" s="26">
        <v>25.7</v>
      </c>
      <c r="N227" s="27">
        <v>5</v>
      </c>
      <c r="O227">
        <v>18.783333333333331</v>
      </c>
      <c r="P227">
        <v>4</v>
      </c>
      <c r="Q227">
        <v>0.4</v>
      </c>
      <c r="R227">
        <v>2</v>
      </c>
      <c r="S227">
        <v>3.2</v>
      </c>
      <c r="T227">
        <v>1.2</v>
      </c>
      <c r="U227">
        <v>0.2</v>
      </c>
      <c r="V227">
        <v>0.29032258064516131</v>
      </c>
      <c r="W227">
        <v>6.2</v>
      </c>
      <c r="X227">
        <v>0</v>
      </c>
      <c r="Y227">
        <v>0</v>
      </c>
      <c r="Z227">
        <v>0.8</v>
      </c>
      <c r="AA227">
        <v>-1.8589177784484505</v>
      </c>
      <c r="AB227">
        <v>-1.1206932277647266</v>
      </c>
      <c r="AC227">
        <v>-1.3891385628898116</v>
      </c>
      <c r="AD227">
        <v>-4.6691305099070046E-2</v>
      </c>
      <c r="AE227">
        <v>0.44380958680330812</v>
      </c>
      <c r="AF227">
        <v>-0.84177790839824673</v>
      </c>
      <c r="AG227">
        <v>-1.6110597024208475</v>
      </c>
      <c r="AH227">
        <v>-3.9005054807722372E-2</v>
      </c>
      <c r="AI227">
        <v>1.1617042472596857</v>
      </c>
    </row>
    <row r="228" spans="1:35" x14ac:dyDescent="0.2">
      <c r="A228">
        <v>19</v>
      </c>
      <c r="B228">
        <v>227</v>
      </c>
      <c r="C228" s="25">
        <v>137.4</v>
      </c>
      <c r="D228" s="25">
        <v>243</v>
      </c>
      <c r="E228" s="25">
        <v>3</v>
      </c>
      <c r="F228">
        <v>-0.69521140133239123</v>
      </c>
      <c r="G228">
        <v>-0.38314123405426614</v>
      </c>
      <c r="H228">
        <v>-0.31207016727812509</v>
      </c>
      <c r="I228" t="s">
        <v>378</v>
      </c>
      <c r="J228" t="s">
        <v>1685</v>
      </c>
      <c r="K228" t="s">
        <v>42</v>
      </c>
      <c r="L228" t="s">
        <v>258</v>
      </c>
      <c r="M228" s="26">
        <v>29</v>
      </c>
      <c r="N228" s="27">
        <v>5</v>
      </c>
      <c r="O228">
        <v>26.923333333333336</v>
      </c>
      <c r="P228">
        <v>9.6</v>
      </c>
      <c r="Q228">
        <v>0.6</v>
      </c>
      <c r="R228">
        <v>3</v>
      </c>
      <c r="S228">
        <v>3</v>
      </c>
      <c r="T228">
        <v>0.6</v>
      </c>
      <c r="U228">
        <v>0</v>
      </c>
      <c r="V228">
        <v>0.51219512195121952</v>
      </c>
      <c r="W228">
        <v>8.1999999999999993</v>
      </c>
      <c r="X228">
        <v>1</v>
      </c>
      <c r="Y228">
        <v>0.6</v>
      </c>
      <c r="Z228">
        <v>1</v>
      </c>
      <c r="AA228">
        <v>-0.94931820488627028</v>
      </c>
      <c r="AB228">
        <v>-0.92834273942617906</v>
      </c>
      <c r="AC228">
        <v>-1.0344984410119313</v>
      </c>
      <c r="AD228">
        <v>-0.13842591336865892</v>
      </c>
      <c r="AE228">
        <v>-0.92906982323382659</v>
      </c>
      <c r="AF228">
        <v>-1.1576754038515964</v>
      </c>
      <c r="AG228">
        <v>0.4585699099968597</v>
      </c>
      <c r="AH228">
        <v>0.27085071645172321</v>
      </c>
      <c r="AI228">
        <v>0.95963879284148357</v>
      </c>
    </row>
    <row r="229" spans="1:35" x14ac:dyDescent="0.2">
      <c r="A229">
        <v>19</v>
      </c>
      <c r="B229">
        <v>228</v>
      </c>
      <c r="C229" s="25">
        <v>139.30000000000001</v>
      </c>
      <c r="D229" s="25">
        <v>157</v>
      </c>
      <c r="E229" s="25">
        <v>6</v>
      </c>
      <c r="F229">
        <v>-0.72276302961071448</v>
      </c>
      <c r="G229">
        <v>-0.39786039683829716</v>
      </c>
      <c r="H229">
        <v>-0.32490263277241732</v>
      </c>
      <c r="I229" t="s">
        <v>242</v>
      </c>
      <c r="J229" t="s">
        <v>32</v>
      </c>
      <c r="K229" t="s">
        <v>49</v>
      </c>
      <c r="L229" t="s">
        <v>45</v>
      </c>
      <c r="M229" s="26">
        <v>22.1</v>
      </c>
      <c r="N229" s="27">
        <v>5</v>
      </c>
      <c r="O229">
        <v>13.61</v>
      </c>
      <c r="P229">
        <v>2.8</v>
      </c>
      <c r="Q229">
        <v>0</v>
      </c>
      <c r="R229">
        <v>4</v>
      </c>
      <c r="S229">
        <v>0.4</v>
      </c>
      <c r="T229">
        <v>1.2</v>
      </c>
      <c r="U229">
        <v>0.8</v>
      </c>
      <c r="V229">
        <v>0.63636363636363635</v>
      </c>
      <c r="W229">
        <v>2.2000000000000002</v>
      </c>
      <c r="X229">
        <v>0</v>
      </c>
      <c r="Y229">
        <v>0</v>
      </c>
      <c r="Z229">
        <v>1</v>
      </c>
      <c r="AA229">
        <v>-2.0538319727832035</v>
      </c>
      <c r="AB229">
        <v>-1.505394204441822</v>
      </c>
      <c r="AC229">
        <v>-0.67985831913405104</v>
      </c>
      <c r="AD229">
        <v>-1.3309758208733131</v>
      </c>
      <c r="AE229">
        <v>0.44380958680330812</v>
      </c>
      <c r="AF229">
        <v>0.10591457796180204</v>
      </c>
      <c r="AG229">
        <v>0.51895884288884409</v>
      </c>
      <c r="AH229">
        <v>-3.9005054807722372E-2</v>
      </c>
      <c r="AI229">
        <v>0.95963879284148357</v>
      </c>
    </row>
    <row r="230" spans="1:35" x14ac:dyDescent="0.2">
      <c r="A230">
        <v>20</v>
      </c>
      <c r="B230">
        <v>229</v>
      </c>
      <c r="C230" s="25">
        <v>0</v>
      </c>
      <c r="D230" s="25">
        <v>298</v>
      </c>
      <c r="E230" s="25">
        <v>1</v>
      </c>
      <c r="F230">
        <v>-0.73059029440228695</v>
      </c>
      <c r="G230">
        <v>-0.12655671316177389</v>
      </c>
      <c r="H230">
        <v>-0.6040335812405131</v>
      </c>
      <c r="I230" t="s">
        <v>585</v>
      </c>
      <c r="J230" t="s">
        <v>32</v>
      </c>
      <c r="K230" t="s">
        <v>69</v>
      </c>
      <c r="L230" t="s">
        <v>259</v>
      </c>
      <c r="M230" s="26">
        <v>23.2</v>
      </c>
      <c r="N230" s="27">
        <v>5</v>
      </c>
      <c r="O230">
        <v>20.15666666666667</v>
      </c>
      <c r="P230">
        <v>11</v>
      </c>
      <c r="Q230">
        <v>0</v>
      </c>
      <c r="R230">
        <v>5.6</v>
      </c>
      <c r="S230">
        <v>1</v>
      </c>
      <c r="T230">
        <v>0</v>
      </c>
      <c r="U230">
        <v>0.8</v>
      </c>
      <c r="V230">
        <v>0.78125</v>
      </c>
      <c r="W230">
        <v>6.4</v>
      </c>
      <c r="X230">
        <v>1</v>
      </c>
      <c r="Y230">
        <v>1</v>
      </c>
      <c r="Z230">
        <v>0.8</v>
      </c>
      <c r="AA230">
        <v>-0.72191831149572516</v>
      </c>
      <c r="AB230">
        <v>-1.505394204441822</v>
      </c>
      <c r="AC230">
        <v>-0.11243412412944286</v>
      </c>
      <c r="AD230">
        <v>-1.0557719960645469</v>
      </c>
      <c r="AE230">
        <v>-2.3019492332709612</v>
      </c>
      <c r="AF230">
        <v>0.10591457796180204</v>
      </c>
      <c r="AG230">
        <v>2.813417395100358</v>
      </c>
      <c r="AH230">
        <v>0.47742123062468689</v>
      </c>
      <c r="AI230">
        <v>1.1617042472596857</v>
      </c>
    </row>
    <row r="231" spans="1:35" x14ac:dyDescent="0.2">
      <c r="A231">
        <v>20</v>
      </c>
      <c r="B231">
        <v>230</v>
      </c>
      <c r="C231" s="25">
        <v>0</v>
      </c>
      <c r="D231" s="25">
        <v>373</v>
      </c>
      <c r="E231" s="25">
        <v>0</v>
      </c>
      <c r="F231">
        <v>-0.74037932115611049</v>
      </c>
      <c r="G231">
        <v>-0.48668428445129597</v>
      </c>
      <c r="H231">
        <v>-0.25369503670481452</v>
      </c>
      <c r="I231" t="s">
        <v>567</v>
      </c>
      <c r="J231" t="s">
        <v>32</v>
      </c>
      <c r="K231" t="s">
        <v>69</v>
      </c>
      <c r="L231" t="s">
        <v>258</v>
      </c>
      <c r="M231" s="26">
        <v>22.1</v>
      </c>
      <c r="N231" s="27">
        <v>5</v>
      </c>
      <c r="O231">
        <v>21.916666666666664</v>
      </c>
      <c r="P231">
        <v>9.6</v>
      </c>
      <c r="Q231">
        <v>1.8</v>
      </c>
      <c r="R231">
        <v>2.2000000000000002</v>
      </c>
      <c r="S231">
        <v>4.8</v>
      </c>
      <c r="T231">
        <v>0.6</v>
      </c>
      <c r="U231">
        <v>0</v>
      </c>
      <c r="V231">
        <v>0.42105263157894735</v>
      </c>
      <c r="W231">
        <v>7.6</v>
      </c>
      <c r="X231">
        <v>0.53846153846153844</v>
      </c>
      <c r="Y231">
        <v>2.6</v>
      </c>
      <c r="Z231">
        <v>0.6</v>
      </c>
      <c r="AA231">
        <v>-0.94931820488627028</v>
      </c>
      <c r="AB231">
        <v>0.22576019060510702</v>
      </c>
      <c r="AC231">
        <v>-1.3182105385142353</v>
      </c>
      <c r="AD231">
        <v>0.68718556105764006</v>
      </c>
      <c r="AE231">
        <v>-0.92906982323382659</v>
      </c>
      <c r="AF231">
        <v>-1.1576754038515964</v>
      </c>
      <c r="AG231">
        <v>-0.56127301364677706</v>
      </c>
      <c r="AH231">
        <v>-1.7413270292695917</v>
      </c>
      <c r="AI231">
        <v>1.363769701677888</v>
      </c>
    </row>
    <row r="232" spans="1:35" x14ac:dyDescent="0.2">
      <c r="A232">
        <v>20</v>
      </c>
      <c r="B232">
        <v>231</v>
      </c>
      <c r="C232" s="25">
        <v>138.1</v>
      </c>
      <c r="D232" s="25">
        <v>177</v>
      </c>
      <c r="E232" s="25">
        <v>14</v>
      </c>
      <c r="F232">
        <v>-0.74312956170793343</v>
      </c>
      <c r="G232">
        <v>-0.45118034404016388</v>
      </c>
      <c r="H232">
        <v>-0.29194921766776954</v>
      </c>
      <c r="I232" t="s">
        <v>444</v>
      </c>
      <c r="J232" t="s">
        <v>32</v>
      </c>
      <c r="K232" t="s">
        <v>73</v>
      </c>
      <c r="L232" t="s">
        <v>45</v>
      </c>
      <c r="M232" s="26">
        <v>19.5</v>
      </c>
      <c r="N232" s="27">
        <v>5</v>
      </c>
      <c r="O232">
        <v>24.516666666666669</v>
      </c>
      <c r="P232">
        <v>8.6</v>
      </c>
      <c r="Q232">
        <v>0</v>
      </c>
      <c r="R232">
        <v>4.5999999999999996</v>
      </c>
      <c r="S232">
        <v>1</v>
      </c>
      <c r="T232">
        <v>0.8</v>
      </c>
      <c r="U232">
        <v>1.2</v>
      </c>
      <c r="V232">
        <v>0.5161290322580645</v>
      </c>
      <c r="W232">
        <v>6.2</v>
      </c>
      <c r="X232">
        <v>0.6470588235294118</v>
      </c>
      <c r="Y232">
        <v>3.4</v>
      </c>
      <c r="Z232">
        <v>1.2</v>
      </c>
      <c r="AA232">
        <v>-1.111746700165231</v>
      </c>
      <c r="AB232">
        <v>-1.505394204441822</v>
      </c>
      <c r="AC232">
        <v>-0.46707424600732306</v>
      </c>
      <c r="AD232">
        <v>-1.0557719960645469</v>
      </c>
      <c r="AE232">
        <v>-0.4714433532214482</v>
      </c>
      <c r="AF232">
        <v>0.73770956886850114</v>
      </c>
      <c r="AG232">
        <v>0.38371049717077704</v>
      </c>
      <c r="AH232">
        <v>-1.3281860009236639</v>
      </c>
      <c r="AI232">
        <v>0.75757333842328134</v>
      </c>
    </row>
    <row r="233" spans="1:35" x14ac:dyDescent="0.2">
      <c r="A233">
        <v>20</v>
      </c>
      <c r="B233">
        <v>232</v>
      </c>
      <c r="C233" s="25">
        <v>0</v>
      </c>
      <c r="D233" s="25">
        <v>459</v>
      </c>
      <c r="E233" s="25">
        <v>0</v>
      </c>
      <c r="F233">
        <v>-0.7439224456337713</v>
      </c>
      <c r="G233">
        <v>-0.37116953796272462</v>
      </c>
      <c r="H233">
        <v>-0.37275290767104668</v>
      </c>
      <c r="I233" t="s">
        <v>398</v>
      </c>
      <c r="J233" t="s">
        <v>1691</v>
      </c>
      <c r="K233" t="s">
        <v>75</v>
      </c>
      <c r="L233" t="s">
        <v>258</v>
      </c>
      <c r="M233" s="26">
        <v>23.9</v>
      </c>
      <c r="N233" s="27">
        <v>3</v>
      </c>
      <c r="O233">
        <v>22.177777777777777</v>
      </c>
      <c r="P233">
        <v>7</v>
      </c>
      <c r="Q233">
        <v>0</v>
      </c>
      <c r="R233">
        <v>1</v>
      </c>
      <c r="S233">
        <v>2</v>
      </c>
      <c r="T233">
        <v>1.6666666666666667</v>
      </c>
      <c r="U233">
        <v>0.33333333333333331</v>
      </c>
      <c r="V233">
        <v>0.5</v>
      </c>
      <c r="W233">
        <v>6</v>
      </c>
      <c r="X233">
        <v>0.6</v>
      </c>
      <c r="Y233">
        <v>1.6666666666666667</v>
      </c>
      <c r="Z233">
        <v>0.33333333333333331</v>
      </c>
      <c r="AA233">
        <v>-1.3716322926115683</v>
      </c>
      <c r="AB233">
        <v>-1.505394204441822</v>
      </c>
      <c r="AC233">
        <v>-1.7437786847676917</v>
      </c>
      <c r="AD233">
        <v>-0.5970989547166029</v>
      </c>
      <c r="AE233">
        <v>1.5116046834988577</v>
      </c>
      <c r="AF233">
        <v>-0.63117957809601377</v>
      </c>
      <c r="AG233">
        <v>0.23374097020305287</v>
      </c>
      <c r="AH233">
        <v>-0.86997808830155887</v>
      </c>
      <c r="AI233">
        <v>1.6331903075688243</v>
      </c>
    </row>
    <row r="234" spans="1:35" x14ac:dyDescent="0.2">
      <c r="A234">
        <v>20</v>
      </c>
      <c r="B234">
        <v>233</v>
      </c>
      <c r="C234" s="25">
        <v>136.1</v>
      </c>
      <c r="D234" s="25">
        <v>184</v>
      </c>
      <c r="E234" s="25">
        <v>7</v>
      </c>
      <c r="F234">
        <v>-0.7448836979036102</v>
      </c>
      <c r="G234">
        <v>-0.40185280149381453</v>
      </c>
      <c r="H234">
        <v>-0.34303089640979567</v>
      </c>
      <c r="I234" t="s">
        <v>386</v>
      </c>
      <c r="J234" t="s">
        <v>32</v>
      </c>
      <c r="K234" t="s">
        <v>39</v>
      </c>
      <c r="L234" t="s">
        <v>258</v>
      </c>
      <c r="M234" s="26">
        <v>29.3</v>
      </c>
      <c r="N234" s="27">
        <v>5</v>
      </c>
      <c r="O234">
        <v>23.22</v>
      </c>
      <c r="P234">
        <v>7.8</v>
      </c>
      <c r="Q234">
        <v>1.4</v>
      </c>
      <c r="R234">
        <v>2.4</v>
      </c>
      <c r="S234">
        <v>2.2000000000000002</v>
      </c>
      <c r="T234">
        <v>0.4</v>
      </c>
      <c r="U234">
        <v>0.2</v>
      </c>
      <c r="V234">
        <v>0.5</v>
      </c>
      <c r="W234">
        <v>6</v>
      </c>
      <c r="X234">
        <v>1</v>
      </c>
      <c r="Y234">
        <v>0.4</v>
      </c>
      <c r="Z234">
        <v>0.6</v>
      </c>
      <c r="AA234">
        <v>-1.2416894963883998</v>
      </c>
      <c r="AB234">
        <v>-0.15894078607198844</v>
      </c>
      <c r="AC234">
        <v>-1.2472825141386594</v>
      </c>
      <c r="AD234">
        <v>-0.505364346447014</v>
      </c>
      <c r="AE234">
        <v>-1.3866962932462048</v>
      </c>
      <c r="AF234">
        <v>-0.84177790839824673</v>
      </c>
      <c r="AG234">
        <v>0.23374097020305287</v>
      </c>
      <c r="AH234">
        <v>0.16756545936524134</v>
      </c>
      <c r="AI234">
        <v>1.363769701677888</v>
      </c>
    </row>
    <row r="235" spans="1:35" x14ac:dyDescent="0.2">
      <c r="A235">
        <v>20</v>
      </c>
      <c r="B235">
        <v>234</v>
      </c>
      <c r="C235" s="25">
        <v>146.5</v>
      </c>
      <c r="D235" s="25">
        <v>144</v>
      </c>
      <c r="E235" s="25">
        <v>21</v>
      </c>
      <c r="F235">
        <v>-0.7474052618148973</v>
      </c>
      <c r="G235">
        <v>-0.43784260779361095</v>
      </c>
      <c r="H235">
        <v>-0.30956265402128635</v>
      </c>
      <c r="I235" t="s">
        <v>371</v>
      </c>
      <c r="J235" t="s">
        <v>1689</v>
      </c>
      <c r="K235" t="s">
        <v>152</v>
      </c>
      <c r="L235" t="s">
        <v>259</v>
      </c>
      <c r="M235" s="26">
        <v>26.2</v>
      </c>
      <c r="N235" s="27">
        <v>5</v>
      </c>
      <c r="O235">
        <v>21.356666666666666</v>
      </c>
      <c r="P235">
        <v>7.4</v>
      </c>
      <c r="Q235">
        <v>0.4</v>
      </c>
      <c r="R235">
        <v>5</v>
      </c>
      <c r="S235">
        <v>3</v>
      </c>
      <c r="T235">
        <v>0.4</v>
      </c>
      <c r="U235">
        <v>0.6</v>
      </c>
      <c r="V235">
        <v>0.53125</v>
      </c>
      <c r="W235">
        <v>6.4</v>
      </c>
      <c r="X235">
        <v>0.33333333333333331</v>
      </c>
      <c r="Y235">
        <v>0.6</v>
      </c>
      <c r="Z235">
        <v>1.2</v>
      </c>
      <c r="AA235">
        <v>-1.3066608944999838</v>
      </c>
      <c r="AB235">
        <v>-1.1206932277647266</v>
      </c>
      <c r="AC235">
        <v>-0.32521819725617085</v>
      </c>
      <c r="AD235">
        <v>-0.13842591336865892</v>
      </c>
      <c r="AE235">
        <v>-1.3866962932462048</v>
      </c>
      <c r="AF235">
        <v>-0.20998291749154768</v>
      </c>
      <c r="AG235">
        <v>0.53368002413850146</v>
      </c>
      <c r="AH235">
        <v>-0.74415938907698786</v>
      </c>
      <c r="AI235">
        <v>0.75757333842328134</v>
      </c>
    </row>
    <row r="236" spans="1:35" x14ac:dyDescent="0.2">
      <c r="A236">
        <v>20</v>
      </c>
      <c r="B236">
        <v>235</v>
      </c>
      <c r="C236" s="25">
        <v>139.4</v>
      </c>
      <c r="D236" s="25">
        <v>205</v>
      </c>
      <c r="E236" s="25">
        <v>6</v>
      </c>
      <c r="F236">
        <v>-0.76255167285808156</v>
      </c>
      <c r="G236">
        <v>-0.6461875092079431</v>
      </c>
      <c r="H236">
        <v>-0.11636416365013846</v>
      </c>
      <c r="I236" t="s">
        <v>507</v>
      </c>
      <c r="J236" t="s">
        <v>32</v>
      </c>
      <c r="K236" t="s">
        <v>106</v>
      </c>
      <c r="L236" t="s">
        <v>258</v>
      </c>
      <c r="M236" s="26">
        <v>22</v>
      </c>
      <c r="N236" s="27">
        <v>5</v>
      </c>
      <c r="O236">
        <v>18.196666666666665</v>
      </c>
      <c r="P236">
        <v>8</v>
      </c>
      <c r="Q236">
        <v>1</v>
      </c>
      <c r="R236">
        <v>2.2000000000000002</v>
      </c>
      <c r="S236">
        <v>3.2</v>
      </c>
      <c r="T236">
        <v>0.6</v>
      </c>
      <c r="U236">
        <v>0</v>
      </c>
      <c r="V236">
        <v>0.4</v>
      </c>
      <c r="W236">
        <v>8</v>
      </c>
      <c r="X236">
        <v>0.75</v>
      </c>
      <c r="Y236">
        <v>0.8</v>
      </c>
      <c r="Z236">
        <v>1.6</v>
      </c>
      <c r="AA236">
        <v>-1.2092037973326075</v>
      </c>
      <c r="AB236">
        <v>-0.54364176274908371</v>
      </c>
      <c r="AC236">
        <v>-1.3182105385142353</v>
      </c>
      <c r="AD236">
        <v>-4.6691305099070046E-2</v>
      </c>
      <c r="AE236">
        <v>-0.92906982323382659</v>
      </c>
      <c r="AF236">
        <v>-1.1576754038515964</v>
      </c>
      <c r="AG236">
        <v>-0.83126830245179284</v>
      </c>
      <c r="AH236">
        <v>-0.13336907922615071</v>
      </c>
      <c r="AI236">
        <v>0.35344242958687677</v>
      </c>
    </row>
    <row r="237" spans="1:35" x14ac:dyDescent="0.2">
      <c r="A237">
        <v>20</v>
      </c>
      <c r="B237">
        <v>236</v>
      </c>
      <c r="C237" s="25">
        <v>143.80000000000001</v>
      </c>
      <c r="D237" s="25">
        <v>153</v>
      </c>
      <c r="E237" s="25">
        <v>11</v>
      </c>
      <c r="F237">
        <v>-0.76513987124024496</v>
      </c>
      <c r="G237">
        <v>-0.59750868169552773</v>
      </c>
      <c r="H237">
        <v>-0.16763118954471723</v>
      </c>
      <c r="I237" t="s">
        <v>381</v>
      </c>
      <c r="J237" t="s">
        <v>1688</v>
      </c>
      <c r="K237" t="s">
        <v>35</v>
      </c>
      <c r="L237" t="s">
        <v>258</v>
      </c>
      <c r="M237" s="26">
        <v>22.7</v>
      </c>
      <c r="N237" s="27">
        <v>5</v>
      </c>
      <c r="O237">
        <v>25.993333333333332</v>
      </c>
      <c r="P237">
        <v>9</v>
      </c>
      <c r="Q237">
        <v>2.2000000000000002</v>
      </c>
      <c r="R237">
        <v>1.4</v>
      </c>
      <c r="S237">
        <v>0.8</v>
      </c>
      <c r="T237">
        <v>0.4</v>
      </c>
      <c r="U237">
        <v>0</v>
      </c>
      <c r="V237">
        <v>0.38461538461538464</v>
      </c>
      <c r="W237">
        <v>7.8</v>
      </c>
      <c r="X237">
        <v>1</v>
      </c>
      <c r="Y237">
        <v>0.8</v>
      </c>
      <c r="Z237">
        <v>1</v>
      </c>
      <c r="AA237">
        <v>-1.0467753020536468</v>
      </c>
      <c r="AB237">
        <v>0.61046116728220245</v>
      </c>
      <c r="AC237">
        <v>-1.6019226360165399</v>
      </c>
      <c r="AD237">
        <v>-1.1475066043341355</v>
      </c>
      <c r="AE237">
        <v>-1.3866962932462048</v>
      </c>
      <c r="AF237">
        <v>-1.1576754038515964</v>
      </c>
      <c r="AG237">
        <v>-0.98123782941951709</v>
      </c>
      <c r="AH237">
        <v>0.37413597353820505</v>
      </c>
      <c r="AI237">
        <v>0.95963879284148357</v>
      </c>
    </row>
    <row r="238" spans="1:35" x14ac:dyDescent="0.2">
      <c r="A238">
        <v>20</v>
      </c>
      <c r="B238">
        <v>237</v>
      </c>
      <c r="C238" s="25">
        <v>141</v>
      </c>
      <c r="D238" s="25">
        <v>171</v>
      </c>
      <c r="E238" s="25">
        <v>14</v>
      </c>
      <c r="F238">
        <v>-0.76701924051739223</v>
      </c>
      <c r="G238">
        <v>-0.38750209608241015</v>
      </c>
      <c r="H238">
        <v>-0.37951714443498208</v>
      </c>
      <c r="I238" t="s">
        <v>237</v>
      </c>
      <c r="J238" t="s">
        <v>32</v>
      </c>
      <c r="K238" t="s">
        <v>55</v>
      </c>
      <c r="L238" t="s">
        <v>259</v>
      </c>
      <c r="M238" s="26">
        <v>30.2</v>
      </c>
      <c r="N238" s="27">
        <v>5</v>
      </c>
      <c r="O238">
        <v>17.263333333333332</v>
      </c>
      <c r="P238">
        <v>8.1999999999999993</v>
      </c>
      <c r="Q238">
        <v>1.2</v>
      </c>
      <c r="R238">
        <v>3.2</v>
      </c>
      <c r="S238">
        <v>0.8</v>
      </c>
      <c r="T238">
        <v>0.4</v>
      </c>
      <c r="U238">
        <v>0.6</v>
      </c>
      <c r="V238">
        <v>0.48484848484848486</v>
      </c>
      <c r="W238">
        <v>6.6</v>
      </c>
      <c r="X238">
        <v>0.75</v>
      </c>
      <c r="Y238">
        <v>0.8</v>
      </c>
      <c r="Z238">
        <v>0.2</v>
      </c>
      <c r="AA238">
        <v>-1.1767180982768155</v>
      </c>
      <c r="AB238">
        <v>-0.35129127441053609</v>
      </c>
      <c r="AC238">
        <v>-0.96357041663635523</v>
      </c>
      <c r="AD238">
        <v>-1.1475066043341355</v>
      </c>
      <c r="AE238">
        <v>-1.3866962932462048</v>
      </c>
      <c r="AF238">
        <v>-0.20998291749154768</v>
      </c>
      <c r="AG238">
        <v>0.1137152083657622</v>
      </c>
      <c r="AH238">
        <v>-0.13336907922615071</v>
      </c>
      <c r="AI238">
        <v>1.7679006105142925</v>
      </c>
    </row>
    <row r="239" spans="1:35" x14ac:dyDescent="0.2">
      <c r="A239">
        <v>20</v>
      </c>
      <c r="B239">
        <v>238</v>
      </c>
      <c r="C239" s="25">
        <v>122.8</v>
      </c>
      <c r="D239" s="25">
        <v>123</v>
      </c>
      <c r="E239" s="25">
        <v>29</v>
      </c>
      <c r="F239">
        <v>-0.76758331824596782</v>
      </c>
      <c r="G239">
        <v>-0.90500078122868954</v>
      </c>
      <c r="H239">
        <v>0.13741746298272173</v>
      </c>
      <c r="I239" t="s">
        <v>392</v>
      </c>
      <c r="J239" t="s">
        <v>1690</v>
      </c>
      <c r="K239" t="s">
        <v>33</v>
      </c>
      <c r="L239" t="s">
        <v>258</v>
      </c>
      <c r="M239" s="26">
        <v>30.9</v>
      </c>
      <c r="N239" s="27">
        <v>5</v>
      </c>
      <c r="O239">
        <v>26.81666666666667</v>
      </c>
      <c r="P239">
        <v>9.8000000000000007</v>
      </c>
      <c r="Q239">
        <v>2</v>
      </c>
      <c r="R239">
        <v>2.4</v>
      </c>
      <c r="S239">
        <v>0.6</v>
      </c>
      <c r="T239">
        <v>0.6</v>
      </c>
      <c r="U239">
        <v>0.4</v>
      </c>
      <c r="V239">
        <v>0.29629629629629628</v>
      </c>
      <c r="W239">
        <v>10.8</v>
      </c>
      <c r="X239">
        <v>0.63636363636363635</v>
      </c>
      <c r="Y239">
        <v>2.2000000000000002</v>
      </c>
      <c r="Z239">
        <v>2</v>
      </c>
      <c r="AA239">
        <v>-0.91683250583047793</v>
      </c>
      <c r="AB239">
        <v>0.41811067894365467</v>
      </c>
      <c r="AC239">
        <v>-1.2472825141386594</v>
      </c>
      <c r="AD239">
        <v>-1.2392412126037242</v>
      </c>
      <c r="AE239">
        <v>-0.92906982323382659</v>
      </c>
      <c r="AF239">
        <v>-0.52588041294489718</v>
      </c>
      <c r="AG239">
        <v>-2.7212353240869027</v>
      </c>
      <c r="AH239">
        <v>-0.93288743791384487</v>
      </c>
      <c r="AI239">
        <v>-5.0688479249527622E-2</v>
      </c>
    </row>
    <row r="240" spans="1:35" x14ac:dyDescent="0.2">
      <c r="A240">
        <v>20</v>
      </c>
      <c r="B240">
        <v>239</v>
      </c>
      <c r="C240" s="25">
        <v>0</v>
      </c>
      <c r="D240" s="25">
        <v>271</v>
      </c>
      <c r="E240" s="25">
        <v>2</v>
      </c>
      <c r="F240">
        <v>-0.76840652277284693</v>
      </c>
      <c r="G240">
        <v>-0.27613094663295851</v>
      </c>
      <c r="H240">
        <v>-0.49227557613988843</v>
      </c>
      <c r="I240" t="s">
        <v>420</v>
      </c>
      <c r="J240" t="s">
        <v>32</v>
      </c>
      <c r="K240" t="s">
        <v>71</v>
      </c>
      <c r="L240" t="s">
        <v>259</v>
      </c>
      <c r="M240" s="26">
        <v>32.5</v>
      </c>
      <c r="N240" s="27">
        <v>5</v>
      </c>
      <c r="O240">
        <v>15.73</v>
      </c>
      <c r="P240">
        <v>8</v>
      </c>
      <c r="Q240">
        <v>0.6</v>
      </c>
      <c r="R240">
        <v>4.8</v>
      </c>
      <c r="S240">
        <v>0.8</v>
      </c>
      <c r="T240">
        <v>0.6</v>
      </c>
      <c r="U240">
        <v>0.2</v>
      </c>
      <c r="V240">
        <v>0.59259259259259256</v>
      </c>
      <c r="W240">
        <v>5.4</v>
      </c>
      <c r="X240">
        <v>0.83333333333333337</v>
      </c>
      <c r="Y240">
        <v>1.2</v>
      </c>
      <c r="Z240">
        <v>0</v>
      </c>
      <c r="AA240">
        <v>-1.2092037973326075</v>
      </c>
      <c r="AB240">
        <v>-0.92834273942617906</v>
      </c>
      <c r="AC240">
        <v>-0.39614622163174695</v>
      </c>
      <c r="AD240">
        <v>-1.1475066043341355</v>
      </c>
      <c r="AE240">
        <v>-0.92906982323382659</v>
      </c>
      <c r="AF240">
        <v>-0.84177790839824673</v>
      </c>
      <c r="AG240">
        <v>0.9237010747808081</v>
      </c>
      <c r="AH240">
        <v>7.3201434946813332E-2</v>
      </c>
      <c r="AI240">
        <v>1.9699660649324946</v>
      </c>
    </row>
    <row r="241" spans="1:35" x14ac:dyDescent="0.2">
      <c r="A241">
        <v>20</v>
      </c>
      <c r="B241">
        <v>240</v>
      </c>
      <c r="C241" s="25">
        <v>0</v>
      </c>
      <c r="D241" s="25">
        <v>404</v>
      </c>
      <c r="E241" s="25">
        <v>1</v>
      </c>
      <c r="F241">
        <v>-0.76968112124616483</v>
      </c>
      <c r="G241">
        <v>-0.29704474200582764</v>
      </c>
      <c r="H241">
        <v>-0.47263637924033719</v>
      </c>
      <c r="I241" t="s">
        <v>446</v>
      </c>
      <c r="J241" t="s">
        <v>32</v>
      </c>
      <c r="K241" t="s">
        <v>44</v>
      </c>
      <c r="L241" t="s">
        <v>259</v>
      </c>
      <c r="M241" s="26">
        <v>23.8</v>
      </c>
      <c r="N241" s="27">
        <v>5</v>
      </c>
      <c r="O241">
        <v>20.746666666666666</v>
      </c>
      <c r="P241">
        <v>11.4</v>
      </c>
      <c r="Q241">
        <v>2</v>
      </c>
      <c r="R241">
        <v>3.2</v>
      </c>
      <c r="S241">
        <v>0.4</v>
      </c>
      <c r="T241">
        <v>0.4</v>
      </c>
      <c r="U241">
        <v>0.4</v>
      </c>
      <c r="V241">
        <v>0.57894736842105265</v>
      </c>
      <c r="W241">
        <v>7.6</v>
      </c>
      <c r="X241">
        <v>0.5</v>
      </c>
      <c r="Y241">
        <v>1.2</v>
      </c>
      <c r="Z241">
        <v>0.4</v>
      </c>
      <c r="AA241">
        <v>-0.6569469133841408</v>
      </c>
      <c r="AB241">
        <v>0.41811067894365467</v>
      </c>
      <c r="AC241">
        <v>-0.96357041663635523</v>
      </c>
      <c r="AD241">
        <v>-1.3309758208733131</v>
      </c>
      <c r="AE241">
        <v>-1.3866962932462048</v>
      </c>
      <c r="AF241">
        <v>-0.52588041294489718</v>
      </c>
      <c r="AG241">
        <v>1.1485300145746151</v>
      </c>
      <c r="AH241">
        <v>-0.94180867058189788</v>
      </c>
      <c r="AI241">
        <v>1.5658351560960901</v>
      </c>
    </row>
    <row r="242" spans="1:35" x14ac:dyDescent="0.2">
      <c r="A242">
        <v>21</v>
      </c>
      <c r="B242">
        <v>241</v>
      </c>
      <c r="C242" s="25">
        <v>112.3</v>
      </c>
      <c r="D242" s="25">
        <v>101</v>
      </c>
      <c r="E242" s="25">
        <v>41</v>
      </c>
      <c r="F242">
        <v>-0.77266336991058648</v>
      </c>
      <c r="G242">
        <v>-0.56904436039106931</v>
      </c>
      <c r="H242">
        <v>-0.20361900951951717</v>
      </c>
      <c r="I242" t="s">
        <v>236</v>
      </c>
      <c r="J242" t="s">
        <v>32</v>
      </c>
      <c r="K242" t="s">
        <v>113</v>
      </c>
      <c r="L242" t="s">
        <v>258</v>
      </c>
      <c r="M242" s="26">
        <v>25.4</v>
      </c>
      <c r="N242" s="27">
        <v>5</v>
      </c>
      <c r="O242">
        <v>24.223333333333336</v>
      </c>
      <c r="P242">
        <v>8</v>
      </c>
      <c r="Q242">
        <v>0.4</v>
      </c>
      <c r="R242">
        <v>1.6</v>
      </c>
      <c r="S242">
        <v>4.2</v>
      </c>
      <c r="T242">
        <v>0.6</v>
      </c>
      <c r="U242">
        <v>0.6</v>
      </c>
      <c r="V242">
        <v>0.4642857142857143</v>
      </c>
      <c r="W242">
        <v>5.6</v>
      </c>
      <c r="X242">
        <v>0.70588235294117652</v>
      </c>
      <c r="Y242">
        <v>3.4</v>
      </c>
      <c r="Z242">
        <v>1.6</v>
      </c>
      <c r="AA242">
        <v>-1.2092037973326075</v>
      </c>
      <c r="AB242">
        <v>-1.1206932277647266</v>
      </c>
      <c r="AC242">
        <v>-1.5309946116409634</v>
      </c>
      <c r="AD242">
        <v>0.41198173624887391</v>
      </c>
      <c r="AE242">
        <v>-0.92906982323382659</v>
      </c>
      <c r="AF242">
        <v>-0.20998291749154768</v>
      </c>
      <c r="AG242">
        <v>-6.6198083732395122E-2</v>
      </c>
      <c r="AH242">
        <v>-0.82068094815930814</v>
      </c>
      <c r="AI242">
        <v>0.35344242958687677</v>
      </c>
    </row>
    <row r="243" spans="1:35" x14ac:dyDescent="0.2">
      <c r="A243">
        <v>21</v>
      </c>
      <c r="B243">
        <v>242</v>
      </c>
      <c r="C243" s="25">
        <v>0</v>
      </c>
      <c r="D243" s="25">
        <v>376</v>
      </c>
      <c r="E243" s="25">
        <v>0</v>
      </c>
      <c r="F243">
        <v>-0.77823611561995387</v>
      </c>
      <c r="G243">
        <v>-0.39357341993303785</v>
      </c>
      <c r="H243">
        <v>-0.38466269568691602</v>
      </c>
      <c r="I243" t="s">
        <v>527</v>
      </c>
      <c r="J243" t="s">
        <v>32</v>
      </c>
      <c r="K243" t="s">
        <v>94</v>
      </c>
      <c r="L243" t="s">
        <v>259</v>
      </c>
      <c r="M243" s="26">
        <v>26.2</v>
      </c>
      <c r="N243" s="27">
        <v>5</v>
      </c>
      <c r="O243">
        <v>13.926666666666666</v>
      </c>
      <c r="P243">
        <v>8.1999999999999993</v>
      </c>
      <c r="Q243">
        <v>1</v>
      </c>
      <c r="R243">
        <v>1.6</v>
      </c>
      <c r="S243">
        <v>0.4</v>
      </c>
      <c r="T243">
        <v>0.6</v>
      </c>
      <c r="U243">
        <v>0.4</v>
      </c>
      <c r="V243">
        <v>0.59090909090909094</v>
      </c>
      <c r="W243">
        <v>4.4000000000000004</v>
      </c>
      <c r="X243">
        <v>0.90909090909090906</v>
      </c>
      <c r="Y243">
        <v>2.2000000000000002</v>
      </c>
      <c r="Z243">
        <v>0.8</v>
      </c>
      <c r="AA243">
        <v>-1.1767180982768155</v>
      </c>
      <c r="AB243">
        <v>-0.54364176274908371</v>
      </c>
      <c r="AC243">
        <v>-1.5309946116409634</v>
      </c>
      <c r="AD243">
        <v>-1.3309758208733131</v>
      </c>
      <c r="AE243">
        <v>-0.92906982323382659</v>
      </c>
      <c r="AF243">
        <v>-0.52588041294489718</v>
      </c>
      <c r="AG243">
        <v>0.74378778268265056</v>
      </c>
      <c r="AH243">
        <v>0.5896277203792224</v>
      </c>
      <c r="AI243">
        <v>1.1617042472596857</v>
      </c>
    </row>
    <row r="244" spans="1:35" x14ac:dyDescent="0.2">
      <c r="A244">
        <v>21</v>
      </c>
      <c r="B244">
        <v>243</v>
      </c>
      <c r="C244" s="25">
        <v>141.4</v>
      </c>
      <c r="D244" s="25">
        <v>130</v>
      </c>
      <c r="E244" s="25">
        <v>29</v>
      </c>
      <c r="F244">
        <v>-0.78056459813480272</v>
      </c>
      <c r="G244">
        <v>-0.5370362763205242</v>
      </c>
      <c r="H244">
        <v>-0.24352832181427853</v>
      </c>
      <c r="I244" t="s">
        <v>201</v>
      </c>
      <c r="J244" t="s">
        <v>32</v>
      </c>
      <c r="K244" t="s">
        <v>39</v>
      </c>
      <c r="L244" t="s">
        <v>259</v>
      </c>
      <c r="M244" s="26">
        <v>27.8</v>
      </c>
      <c r="N244" s="27">
        <v>5</v>
      </c>
      <c r="O244">
        <v>20.763333333333335</v>
      </c>
      <c r="P244">
        <v>5.2</v>
      </c>
      <c r="Q244">
        <v>1</v>
      </c>
      <c r="R244">
        <v>4.5999999999999996</v>
      </c>
      <c r="S244">
        <v>0.8</v>
      </c>
      <c r="T244">
        <v>0.4</v>
      </c>
      <c r="U244">
        <v>0.4</v>
      </c>
      <c r="V244">
        <v>0.39130434782608697</v>
      </c>
      <c r="W244">
        <v>4.5999999999999996</v>
      </c>
      <c r="X244">
        <v>1</v>
      </c>
      <c r="Y244">
        <v>0.6</v>
      </c>
      <c r="Z244">
        <v>0.8</v>
      </c>
      <c r="AA244">
        <v>-1.6640035841136975</v>
      </c>
      <c r="AB244">
        <v>-0.54364176274908371</v>
      </c>
      <c r="AC244">
        <v>-0.46707424600732306</v>
      </c>
      <c r="AD244">
        <v>-1.1475066043341355</v>
      </c>
      <c r="AE244">
        <v>-1.3866962932462048</v>
      </c>
      <c r="AF244">
        <v>-0.52588041294489718</v>
      </c>
      <c r="AG244">
        <v>-0.53107854720078485</v>
      </c>
      <c r="AH244">
        <v>0.27085071645172321</v>
      </c>
      <c r="AI244">
        <v>1.1617042472596857</v>
      </c>
    </row>
    <row r="245" spans="1:35" x14ac:dyDescent="0.2">
      <c r="A245">
        <v>21</v>
      </c>
      <c r="B245">
        <v>244</v>
      </c>
      <c r="C245" s="25">
        <v>0</v>
      </c>
      <c r="D245" s="25">
        <v>379</v>
      </c>
      <c r="E245" s="25">
        <v>0</v>
      </c>
      <c r="F245">
        <v>-0.79284205275374575</v>
      </c>
      <c r="G245">
        <v>-0.47790380004795235</v>
      </c>
      <c r="H245">
        <v>-0.3149382527057934</v>
      </c>
      <c r="I245" t="s">
        <v>596</v>
      </c>
      <c r="J245" t="s">
        <v>32</v>
      </c>
      <c r="K245" t="s">
        <v>51</v>
      </c>
      <c r="L245" t="s">
        <v>259</v>
      </c>
      <c r="M245" s="26">
        <v>31.1</v>
      </c>
      <c r="N245" s="27">
        <v>2</v>
      </c>
      <c r="O245">
        <v>9.4749999999999996</v>
      </c>
      <c r="P245">
        <v>4</v>
      </c>
      <c r="Q245">
        <v>1</v>
      </c>
      <c r="R245">
        <v>1.5</v>
      </c>
      <c r="S245">
        <v>0</v>
      </c>
      <c r="T245">
        <v>1.5</v>
      </c>
      <c r="U245">
        <v>0</v>
      </c>
      <c r="V245">
        <v>0.42857142857142855</v>
      </c>
      <c r="W245">
        <v>3.5</v>
      </c>
      <c r="X245">
        <v>0</v>
      </c>
      <c r="Y245">
        <v>0</v>
      </c>
      <c r="Z245">
        <v>0.5</v>
      </c>
      <c r="AA245">
        <v>-1.8589177784484505</v>
      </c>
      <c r="AB245">
        <v>-0.54364176274908371</v>
      </c>
      <c r="AC245">
        <v>-1.5664586238287517</v>
      </c>
      <c r="AD245">
        <v>-1.5144450374124907</v>
      </c>
      <c r="AE245">
        <v>1.1302492918218756</v>
      </c>
      <c r="AF245">
        <v>-1.1576754038515964</v>
      </c>
      <c r="AG245">
        <v>-0.21604226004234037</v>
      </c>
      <c r="AH245">
        <v>-3.9005054807722372E-2</v>
      </c>
      <c r="AI245">
        <v>1.4648024288869892</v>
      </c>
    </row>
    <row r="246" spans="1:35" x14ac:dyDescent="0.2">
      <c r="A246">
        <v>21</v>
      </c>
      <c r="B246">
        <v>245</v>
      </c>
      <c r="C246" s="25">
        <v>0</v>
      </c>
      <c r="D246" s="25">
        <v>387</v>
      </c>
      <c r="E246" s="25">
        <v>0</v>
      </c>
      <c r="F246">
        <v>-0.79473388453747607</v>
      </c>
      <c r="G246">
        <v>-0.51663511922179517</v>
      </c>
      <c r="H246">
        <v>-0.2780987653156809</v>
      </c>
      <c r="I246" t="s">
        <v>409</v>
      </c>
      <c r="J246" t="s">
        <v>1693</v>
      </c>
      <c r="K246" t="s">
        <v>62</v>
      </c>
      <c r="L246" t="s">
        <v>258</v>
      </c>
      <c r="M246" s="26">
        <v>24.1</v>
      </c>
      <c r="N246" s="27">
        <v>2</v>
      </c>
      <c r="O246">
        <v>19.966666666666669</v>
      </c>
      <c r="P246">
        <v>4</v>
      </c>
      <c r="Q246">
        <v>0.5</v>
      </c>
      <c r="R246">
        <v>3</v>
      </c>
      <c r="S246">
        <v>1.5</v>
      </c>
      <c r="T246">
        <v>1.5</v>
      </c>
      <c r="U246">
        <v>0</v>
      </c>
      <c r="V246">
        <v>0.6</v>
      </c>
      <c r="W246">
        <v>2.5</v>
      </c>
      <c r="X246">
        <v>0.5</v>
      </c>
      <c r="Y246">
        <v>1</v>
      </c>
      <c r="Z246">
        <v>1.5</v>
      </c>
      <c r="AA246">
        <v>-1.8589177784484505</v>
      </c>
      <c r="AB246">
        <v>-1.024517983595453</v>
      </c>
      <c r="AC246">
        <v>-1.0344984410119313</v>
      </c>
      <c r="AD246">
        <v>-0.82643547539057483</v>
      </c>
      <c r="AE246">
        <v>1.1302492918218756</v>
      </c>
      <c r="AF246">
        <v>-1.1576754038515964</v>
      </c>
      <c r="AG246">
        <v>0.45894596197019871</v>
      </c>
      <c r="AH246">
        <v>-0.79134140128620201</v>
      </c>
      <c r="AI246">
        <v>0.45447515679597794</v>
      </c>
    </row>
    <row r="247" spans="1:35" x14ac:dyDescent="0.2">
      <c r="A247">
        <v>21</v>
      </c>
      <c r="B247">
        <v>246</v>
      </c>
      <c r="C247" s="25">
        <v>151.69999999999999</v>
      </c>
      <c r="D247" s="25">
        <v>173</v>
      </c>
      <c r="E247" s="25">
        <v>5</v>
      </c>
      <c r="F247">
        <v>-0.79618983198834936</v>
      </c>
      <c r="G247">
        <v>-0.62821704070958062</v>
      </c>
      <c r="H247">
        <v>-0.16797279127876874</v>
      </c>
      <c r="I247" t="s">
        <v>193</v>
      </c>
      <c r="J247" t="s">
        <v>32</v>
      </c>
      <c r="K247" t="s">
        <v>64</v>
      </c>
      <c r="L247" t="s">
        <v>259</v>
      </c>
      <c r="M247" s="26">
        <v>20.3</v>
      </c>
      <c r="N247" s="27">
        <v>5</v>
      </c>
      <c r="O247">
        <v>18.27</v>
      </c>
      <c r="P247">
        <v>5.2</v>
      </c>
      <c r="Q247">
        <v>0.4</v>
      </c>
      <c r="R247">
        <v>3.6</v>
      </c>
      <c r="S247">
        <v>2.2000000000000002</v>
      </c>
      <c r="T247">
        <v>0.8</v>
      </c>
      <c r="U247">
        <v>0</v>
      </c>
      <c r="V247">
        <v>0.39285714285714285</v>
      </c>
      <c r="W247">
        <v>5.6</v>
      </c>
      <c r="X247">
        <v>1</v>
      </c>
      <c r="Y247">
        <v>0.4</v>
      </c>
      <c r="Z247">
        <v>1.4</v>
      </c>
      <c r="AA247">
        <v>-1.6640035841136975</v>
      </c>
      <c r="AB247">
        <v>-1.1206932277647266</v>
      </c>
      <c r="AC247">
        <v>-0.82171436788520313</v>
      </c>
      <c r="AD247">
        <v>-0.505364346447014</v>
      </c>
      <c r="AE247">
        <v>-0.4714433532214482</v>
      </c>
      <c r="AF247">
        <v>-1.1576754038515964</v>
      </c>
      <c r="AG247">
        <v>-0.63613242647285939</v>
      </c>
      <c r="AH247">
        <v>0.16756545936524134</v>
      </c>
      <c r="AI247">
        <v>0.55550788400507911</v>
      </c>
    </row>
    <row r="248" spans="1:35" x14ac:dyDescent="0.2">
      <c r="A248">
        <v>21</v>
      </c>
      <c r="B248">
        <v>247</v>
      </c>
      <c r="C248" s="25">
        <v>0</v>
      </c>
      <c r="D248" s="25">
        <v>251</v>
      </c>
      <c r="E248" s="25">
        <v>9</v>
      </c>
      <c r="F248">
        <v>-0.80097734709509272</v>
      </c>
      <c r="G248">
        <v>-0.39628916184848478</v>
      </c>
      <c r="H248">
        <v>-0.40468818524660793</v>
      </c>
      <c r="I248" t="s">
        <v>246</v>
      </c>
      <c r="J248" t="s">
        <v>32</v>
      </c>
      <c r="K248" t="s">
        <v>62</v>
      </c>
      <c r="L248" t="s">
        <v>259</v>
      </c>
      <c r="M248" s="26">
        <v>24.9</v>
      </c>
      <c r="N248" s="27">
        <v>5</v>
      </c>
      <c r="O248">
        <v>24.96</v>
      </c>
      <c r="P248">
        <v>11.2</v>
      </c>
      <c r="Q248">
        <v>0</v>
      </c>
      <c r="R248">
        <v>7.2</v>
      </c>
      <c r="S248">
        <v>2.4</v>
      </c>
      <c r="T248">
        <v>0.4</v>
      </c>
      <c r="U248">
        <v>0.2</v>
      </c>
      <c r="V248">
        <v>0.55000000000000004</v>
      </c>
      <c r="W248">
        <v>8</v>
      </c>
      <c r="X248">
        <v>0.66666666666666663</v>
      </c>
      <c r="Y248">
        <v>3.6</v>
      </c>
      <c r="Z248">
        <v>0.8</v>
      </c>
      <c r="AA248">
        <v>-0.68943261243993315</v>
      </c>
      <c r="AB248">
        <v>-1.505394204441822</v>
      </c>
      <c r="AC248">
        <v>0.45499007087516569</v>
      </c>
      <c r="AD248">
        <v>-0.41362973817742532</v>
      </c>
      <c r="AE248">
        <v>-1.3866962932462048</v>
      </c>
      <c r="AF248">
        <v>-0.84177790839824673</v>
      </c>
      <c r="AG248">
        <v>0.8785347257695999</v>
      </c>
      <c r="AH248">
        <v>-1.2249007438371826</v>
      </c>
      <c r="AI248">
        <v>1.1617042472596857</v>
      </c>
    </row>
    <row r="249" spans="1:35" x14ac:dyDescent="0.2">
      <c r="A249">
        <v>21</v>
      </c>
      <c r="B249">
        <v>248</v>
      </c>
      <c r="C249" s="25">
        <v>0</v>
      </c>
      <c r="D249" s="25">
        <v>446</v>
      </c>
      <c r="E249" s="25">
        <v>0</v>
      </c>
      <c r="F249">
        <v>-0.80357022464500616</v>
      </c>
      <c r="G249">
        <v>-0.50081480518530086</v>
      </c>
      <c r="H249">
        <v>-0.3027554194597053</v>
      </c>
      <c r="I249" t="s">
        <v>515</v>
      </c>
      <c r="J249" t="s">
        <v>32</v>
      </c>
      <c r="K249" t="s">
        <v>55</v>
      </c>
      <c r="L249" t="s">
        <v>259</v>
      </c>
      <c r="M249" s="26">
        <v>22.5</v>
      </c>
      <c r="N249" s="27">
        <v>5</v>
      </c>
      <c r="O249">
        <v>19.986666666666668</v>
      </c>
      <c r="P249">
        <v>5.8</v>
      </c>
      <c r="Q249">
        <v>1.8</v>
      </c>
      <c r="R249">
        <v>1</v>
      </c>
      <c r="S249">
        <v>1.4</v>
      </c>
      <c r="T249">
        <v>0.8</v>
      </c>
      <c r="U249">
        <v>0</v>
      </c>
      <c r="V249">
        <v>0.43478260869565216</v>
      </c>
      <c r="W249">
        <v>4.5999999999999996</v>
      </c>
      <c r="X249">
        <v>0</v>
      </c>
      <c r="Y249">
        <v>0</v>
      </c>
      <c r="Z249">
        <v>0.6</v>
      </c>
      <c r="AA249">
        <v>-1.5665464869463213</v>
      </c>
      <c r="AB249">
        <v>0.22576019060510702</v>
      </c>
      <c r="AC249">
        <v>-1.7437786847676917</v>
      </c>
      <c r="AD249">
        <v>-0.87230277952536928</v>
      </c>
      <c r="AE249">
        <v>-0.4714433532214482</v>
      </c>
      <c r="AF249">
        <v>-1.1576754038515964</v>
      </c>
      <c r="AG249">
        <v>-0.24611137583055262</v>
      </c>
      <c r="AH249">
        <v>-3.9005054807722372E-2</v>
      </c>
      <c r="AI249">
        <v>1.363769701677888</v>
      </c>
    </row>
    <row r="250" spans="1:35" x14ac:dyDescent="0.2">
      <c r="A250">
        <v>21</v>
      </c>
      <c r="B250">
        <v>249</v>
      </c>
      <c r="C250" s="25">
        <v>104.7</v>
      </c>
      <c r="D250" s="25">
        <v>99</v>
      </c>
      <c r="E250" s="25">
        <v>53</v>
      </c>
      <c r="F250">
        <v>-0.80831650804699784</v>
      </c>
      <c r="G250">
        <v>-0.59031196988398627</v>
      </c>
      <c r="H250">
        <v>-0.21800453816301157</v>
      </c>
      <c r="I250" t="s">
        <v>185</v>
      </c>
      <c r="J250" t="s">
        <v>32</v>
      </c>
      <c r="K250" t="s">
        <v>86</v>
      </c>
      <c r="L250" t="s">
        <v>258</v>
      </c>
      <c r="M250" s="26">
        <v>25.2</v>
      </c>
      <c r="N250" s="27">
        <v>5</v>
      </c>
      <c r="O250">
        <v>30.803333333333331</v>
      </c>
      <c r="P250">
        <v>8.8000000000000007</v>
      </c>
      <c r="Q250">
        <v>0.8</v>
      </c>
      <c r="R250">
        <v>2.4</v>
      </c>
      <c r="S250">
        <v>2</v>
      </c>
      <c r="T250">
        <v>0.6</v>
      </c>
      <c r="U250">
        <v>0.2</v>
      </c>
      <c r="V250">
        <v>0.40476190476190477</v>
      </c>
      <c r="W250">
        <v>8.4</v>
      </c>
      <c r="X250">
        <v>0.75</v>
      </c>
      <c r="Y250">
        <v>1.6</v>
      </c>
      <c r="Z250">
        <v>0.8</v>
      </c>
      <c r="AA250">
        <v>-1.0792610011094388</v>
      </c>
      <c r="AB250">
        <v>-0.73599225108763133</v>
      </c>
      <c r="AC250">
        <v>-1.2472825141386594</v>
      </c>
      <c r="AD250">
        <v>-0.5970989547166029</v>
      </c>
      <c r="AE250">
        <v>-0.92906982323382659</v>
      </c>
      <c r="AF250">
        <v>-0.84177790839824673</v>
      </c>
      <c r="AG250">
        <v>-0.8162964198865772</v>
      </c>
      <c r="AH250">
        <v>-0.22773310364457905</v>
      </c>
      <c r="AI250">
        <v>1.1617042472596857</v>
      </c>
    </row>
    <row r="251" spans="1:35" x14ac:dyDescent="0.2">
      <c r="A251">
        <v>21</v>
      </c>
      <c r="B251">
        <v>250</v>
      </c>
      <c r="C251" s="25">
        <v>0</v>
      </c>
      <c r="D251" s="25">
        <v>389</v>
      </c>
      <c r="E251" s="25">
        <v>3</v>
      </c>
      <c r="F251">
        <v>-0.8149880181307555</v>
      </c>
      <c r="G251">
        <v>-0.25981402440084989</v>
      </c>
      <c r="H251">
        <v>-0.55517399372990561</v>
      </c>
      <c r="I251" t="s">
        <v>431</v>
      </c>
      <c r="J251" t="s">
        <v>32</v>
      </c>
      <c r="K251" t="s">
        <v>51</v>
      </c>
      <c r="L251" t="s">
        <v>45</v>
      </c>
      <c r="M251" s="26">
        <v>24.4</v>
      </c>
      <c r="N251" s="27">
        <v>5</v>
      </c>
      <c r="O251">
        <v>21.576666666666668</v>
      </c>
      <c r="P251">
        <v>8.8000000000000007</v>
      </c>
      <c r="Q251">
        <v>0</v>
      </c>
      <c r="R251">
        <v>4.4000000000000004</v>
      </c>
      <c r="S251">
        <v>0.8</v>
      </c>
      <c r="T251">
        <v>0.2</v>
      </c>
      <c r="U251">
        <v>1</v>
      </c>
      <c r="V251">
        <v>0.72727272727272729</v>
      </c>
      <c r="W251">
        <v>4.4000000000000004</v>
      </c>
      <c r="X251">
        <v>0.8</v>
      </c>
      <c r="Y251">
        <v>3</v>
      </c>
      <c r="Z251">
        <v>0.2</v>
      </c>
      <c r="AA251">
        <v>-1.0792610011094388</v>
      </c>
      <c r="AB251">
        <v>-1.505394204441822</v>
      </c>
      <c r="AC251">
        <v>-0.53800227038289883</v>
      </c>
      <c r="AD251">
        <v>-1.1475066043341355</v>
      </c>
      <c r="AE251">
        <v>-1.8443227632585832</v>
      </c>
      <c r="AF251">
        <v>0.42181207341515159</v>
      </c>
      <c r="AG251">
        <v>1.5986892967933477</v>
      </c>
      <c r="AH251">
        <v>-1.2241356803561674E-2</v>
      </c>
      <c r="AI251">
        <v>1.7679006105142925</v>
      </c>
    </row>
    <row r="252" spans="1:35" x14ac:dyDescent="0.2">
      <c r="A252">
        <v>21</v>
      </c>
      <c r="B252">
        <v>251</v>
      </c>
      <c r="C252" s="25">
        <v>141</v>
      </c>
      <c r="D252" s="25">
        <v>164</v>
      </c>
      <c r="E252" s="25">
        <v>4</v>
      </c>
      <c r="F252">
        <v>-0.81513365787708403</v>
      </c>
      <c r="G252">
        <v>-0.57137530167737571</v>
      </c>
      <c r="H252">
        <v>-0.24375835619970831</v>
      </c>
      <c r="I252" t="s">
        <v>426</v>
      </c>
      <c r="J252" t="s">
        <v>1696</v>
      </c>
      <c r="K252" t="s">
        <v>119</v>
      </c>
      <c r="L252" t="s">
        <v>259</v>
      </c>
      <c r="M252" s="26">
        <v>34.4</v>
      </c>
      <c r="N252" s="27">
        <v>5</v>
      </c>
      <c r="O252">
        <v>17.03</v>
      </c>
      <c r="P252">
        <v>5.4</v>
      </c>
      <c r="Q252">
        <v>1.4</v>
      </c>
      <c r="R252">
        <v>2.6</v>
      </c>
      <c r="S252">
        <v>0.4</v>
      </c>
      <c r="T252">
        <v>1</v>
      </c>
      <c r="U252">
        <v>0</v>
      </c>
      <c r="V252">
        <v>0.40909090909090912</v>
      </c>
      <c r="W252">
        <v>4.4000000000000004</v>
      </c>
      <c r="X252">
        <v>0.66666666666666663</v>
      </c>
      <c r="Y252">
        <v>0.6</v>
      </c>
      <c r="Z252">
        <v>1</v>
      </c>
      <c r="AA252">
        <v>-1.6315178850579053</v>
      </c>
      <c r="AB252">
        <v>-0.15894078607198844</v>
      </c>
      <c r="AC252">
        <v>-1.1763544897630833</v>
      </c>
      <c r="AD252">
        <v>-1.3309758208733131</v>
      </c>
      <c r="AE252">
        <v>-1.3816883209070051E-2</v>
      </c>
      <c r="AF252">
        <v>-1.1576754038515964</v>
      </c>
      <c r="AG252">
        <v>-0.39608090279827746</v>
      </c>
      <c r="AH252">
        <v>-0.23665433631263222</v>
      </c>
      <c r="AI252">
        <v>0.95963879284148357</v>
      </c>
    </row>
    <row r="253" spans="1:35" x14ac:dyDescent="0.2">
      <c r="A253">
        <v>21</v>
      </c>
      <c r="B253">
        <v>252</v>
      </c>
      <c r="C253" s="25">
        <v>0</v>
      </c>
      <c r="D253" s="25">
        <v>568</v>
      </c>
      <c r="E253" s="25">
        <v>2</v>
      </c>
      <c r="F253">
        <v>-0.81651107984797577</v>
      </c>
      <c r="G253">
        <v>-0.85324883828882803</v>
      </c>
      <c r="H253">
        <v>3.6737758440852253E-2</v>
      </c>
      <c r="I253" t="s">
        <v>217</v>
      </c>
      <c r="J253" t="s">
        <v>32</v>
      </c>
      <c r="K253" t="s">
        <v>59</v>
      </c>
      <c r="L253" t="s">
        <v>258</v>
      </c>
      <c r="M253" s="26">
        <v>20.399999999999999</v>
      </c>
      <c r="N253" s="27">
        <v>5</v>
      </c>
      <c r="O253">
        <v>23.646666666666668</v>
      </c>
      <c r="P253">
        <v>9.1999999999999993</v>
      </c>
      <c r="Q253">
        <v>0.8</v>
      </c>
      <c r="R253">
        <v>2.8</v>
      </c>
      <c r="S253">
        <v>3.4</v>
      </c>
      <c r="T253">
        <v>0.2</v>
      </c>
      <c r="U253">
        <v>0.2</v>
      </c>
      <c r="V253">
        <v>0.29629629629629628</v>
      </c>
      <c r="W253">
        <v>10.8</v>
      </c>
      <c r="X253">
        <v>0.76923076923076927</v>
      </c>
      <c r="Y253">
        <v>2.6</v>
      </c>
      <c r="Z253">
        <v>1.2</v>
      </c>
      <c r="AA253">
        <v>-1.0142896029978548</v>
      </c>
      <c r="AB253">
        <v>-0.73599225108763133</v>
      </c>
      <c r="AC253">
        <v>-1.1054264653875074</v>
      </c>
      <c r="AD253">
        <v>4.504330317051862E-2</v>
      </c>
      <c r="AE253">
        <v>-1.8443227632585832</v>
      </c>
      <c r="AF253">
        <v>-0.84177790839824673</v>
      </c>
      <c r="AG253">
        <v>-2.7212353240869027</v>
      </c>
      <c r="AH253">
        <v>-0.2188118709765253</v>
      </c>
      <c r="AI253">
        <v>0.75757333842328134</v>
      </c>
    </row>
    <row r="254" spans="1:35" x14ac:dyDescent="0.2">
      <c r="A254">
        <v>22</v>
      </c>
      <c r="B254">
        <v>253</v>
      </c>
      <c r="C254" s="25">
        <v>123.3</v>
      </c>
      <c r="D254" s="25">
        <v>145</v>
      </c>
      <c r="E254" s="25">
        <v>35</v>
      </c>
      <c r="F254">
        <v>-0.81707304006754355</v>
      </c>
      <c r="G254">
        <v>-0.35476122274562716</v>
      </c>
      <c r="H254">
        <v>-0.4623118173219164</v>
      </c>
      <c r="I254" t="s">
        <v>361</v>
      </c>
      <c r="J254" t="s">
        <v>32</v>
      </c>
      <c r="K254" t="s">
        <v>42</v>
      </c>
      <c r="L254" t="s">
        <v>45</v>
      </c>
      <c r="M254" s="26">
        <v>31.9</v>
      </c>
      <c r="N254" s="27">
        <v>5</v>
      </c>
      <c r="O254">
        <v>17.813333333333333</v>
      </c>
      <c r="P254">
        <v>6.6</v>
      </c>
      <c r="Q254">
        <v>0</v>
      </c>
      <c r="R254">
        <v>6</v>
      </c>
      <c r="S254">
        <v>0.2</v>
      </c>
      <c r="T254">
        <v>0.4</v>
      </c>
      <c r="U254">
        <v>1.2</v>
      </c>
      <c r="V254">
        <v>0.58333333333333337</v>
      </c>
      <c r="W254">
        <v>4.8</v>
      </c>
      <c r="X254">
        <v>0.625</v>
      </c>
      <c r="Y254">
        <v>1.6</v>
      </c>
      <c r="Z254">
        <v>0.2</v>
      </c>
      <c r="AA254">
        <v>-1.4366036907231525</v>
      </c>
      <c r="AB254">
        <v>-1.505394204441822</v>
      </c>
      <c r="AC254">
        <v>2.9421924621709356E-2</v>
      </c>
      <c r="AD254">
        <v>-1.4227104291429018</v>
      </c>
      <c r="AE254">
        <v>-1.3866962932462048</v>
      </c>
      <c r="AF254">
        <v>0.73770956886850114</v>
      </c>
      <c r="AG254">
        <v>0.75875966524786775</v>
      </c>
      <c r="AH254">
        <v>-0.73523815640893431</v>
      </c>
      <c r="AI254">
        <v>1.7679006105142925</v>
      </c>
    </row>
    <row r="255" spans="1:35" x14ac:dyDescent="0.2">
      <c r="A255">
        <v>22</v>
      </c>
      <c r="B255">
        <v>254</v>
      </c>
      <c r="C255" s="25">
        <v>117.5</v>
      </c>
      <c r="D255" s="25">
        <v>116</v>
      </c>
      <c r="E255" s="25">
        <v>38</v>
      </c>
      <c r="F255">
        <v>-0.81821043026025675</v>
      </c>
      <c r="G255">
        <v>-0.43368429445436146</v>
      </c>
      <c r="H255">
        <v>-0.38452613580589529</v>
      </c>
      <c r="I255" t="s">
        <v>452</v>
      </c>
      <c r="J255" t="s">
        <v>32</v>
      </c>
      <c r="K255" t="s">
        <v>39</v>
      </c>
      <c r="L255" t="s">
        <v>259</v>
      </c>
      <c r="M255" s="26">
        <v>28.4</v>
      </c>
      <c r="N255" s="27">
        <v>5</v>
      </c>
      <c r="O255">
        <v>24.836666666666666</v>
      </c>
      <c r="P255">
        <v>5.2</v>
      </c>
      <c r="Q255">
        <v>0.2</v>
      </c>
      <c r="R255">
        <v>3.2</v>
      </c>
      <c r="S255">
        <v>1.4</v>
      </c>
      <c r="T255">
        <v>1.2</v>
      </c>
      <c r="U255">
        <v>0.6</v>
      </c>
      <c r="V255">
        <v>0.75</v>
      </c>
      <c r="W255">
        <v>3.2</v>
      </c>
      <c r="X255">
        <v>0.25</v>
      </c>
      <c r="Y255">
        <v>0.8</v>
      </c>
      <c r="Z255">
        <v>1.4</v>
      </c>
      <c r="AA255">
        <v>-1.6640035841136975</v>
      </c>
      <c r="AB255">
        <v>-1.3130437161032744</v>
      </c>
      <c r="AC255">
        <v>-0.96357041663635523</v>
      </c>
      <c r="AD255">
        <v>-0.87230277952536928</v>
      </c>
      <c r="AE255">
        <v>0.44380958680330812</v>
      </c>
      <c r="AF255">
        <v>-0.20998291749154768</v>
      </c>
      <c r="AG255">
        <v>1.2688064777274655</v>
      </c>
      <c r="AH255">
        <v>-1.1483791847548617</v>
      </c>
      <c r="AI255">
        <v>0.55550788400507911</v>
      </c>
    </row>
    <row r="256" spans="1:35" x14ac:dyDescent="0.2">
      <c r="A256">
        <v>22</v>
      </c>
      <c r="B256">
        <v>255</v>
      </c>
      <c r="C256" s="25">
        <v>0</v>
      </c>
      <c r="D256" s="25">
        <v>250</v>
      </c>
      <c r="E256" s="25">
        <v>1</v>
      </c>
      <c r="F256">
        <v>-0.82358198155387785</v>
      </c>
      <c r="G256">
        <v>-0.60970501961947665</v>
      </c>
      <c r="H256">
        <v>-0.2138769619344012</v>
      </c>
      <c r="I256" t="s">
        <v>374</v>
      </c>
      <c r="J256" t="s">
        <v>1692</v>
      </c>
      <c r="K256" t="s">
        <v>64</v>
      </c>
      <c r="L256" t="s">
        <v>259</v>
      </c>
      <c r="M256" s="26">
        <v>32.700000000000003</v>
      </c>
      <c r="N256" s="27">
        <v>5</v>
      </c>
      <c r="O256">
        <v>15.446666666666667</v>
      </c>
      <c r="P256">
        <v>5.8</v>
      </c>
      <c r="Q256">
        <v>1.2</v>
      </c>
      <c r="R256">
        <v>0.4</v>
      </c>
      <c r="S256">
        <v>1.2</v>
      </c>
      <c r="T256">
        <v>1.2</v>
      </c>
      <c r="U256">
        <v>0.2</v>
      </c>
      <c r="V256">
        <v>0.32</v>
      </c>
      <c r="W256">
        <v>5</v>
      </c>
      <c r="X256">
        <v>0.7</v>
      </c>
      <c r="Y256">
        <v>2</v>
      </c>
      <c r="Z256">
        <v>0.6</v>
      </c>
      <c r="AA256">
        <v>-1.5665464869463213</v>
      </c>
      <c r="AB256">
        <v>-0.35129127441053609</v>
      </c>
      <c r="AC256">
        <v>-1.9565627578944198</v>
      </c>
      <c r="AD256">
        <v>-0.96403738779495807</v>
      </c>
      <c r="AE256">
        <v>0.44380958680330812</v>
      </c>
      <c r="AF256">
        <v>-0.84177790839824673</v>
      </c>
      <c r="AG256">
        <v>-1.0860410073760327</v>
      </c>
      <c r="AH256">
        <v>-0.52866764223597063</v>
      </c>
      <c r="AI256">
        <v>1.363769701677888</v>
      </c>
    </row>
    <row r="257" spans="1:35" x14ac:dyDescent="0.2">
      <c r="A257">
        <v>22</v>
      </c>
      <c r="B257">
        <v>256</v>
      </c>
      <c r="C257" s="25">
        <v>140.19999999999999</v>
      </c>
      <c r="D257" s="25">
        <v>235</v>
      </c>
      <c r="E257" s="25">
        <v>5</v>
      </c>
      <c r="F257">
        <v>-0.82673090259484561</v>
      </c>
      <c r="G257">
        <v>-0.64787416856244429</v>
      </c>
      <c r="H257">
        <v>-0.17885673403240132</v>
      </c>
      <c r="I257" t="s">
        <v>396</v>
      </c>
      <c r="J257" t="s">
        <v>32</v>
      </c>
      <c r="K257" t="s">
        <v>73</v>
      </c>
      <c r="L257" t="s">
        <v>258</v>
      </c>
      <c r="M257" s="26">
        <v>21.2</v>
      </c>
      <c r="N257" s="27">
        <v>5</v>
      </c>
      <c r="O257">
        <v>17.113333333333333</v>
      </c>
      <c r="P257">
        <v>10.199999999999999</v>
      </c>
      <c r="Q257">
        <v>2.4</v>
      </c>
      <c r="R257">
        <v>2.8</v>
      </c>
      <c r="S257">
        <v>1.8</v>
      </c>
      <c r="T257">
        <v>0.2</v>
      </c>
      <c r="U257">
        <v>0</v>
      </c>
      <c r="V257">
        <v>0.40909090909090912</v>
      </c>
      <c r="W257">
        <v>8.8000000000000007</v>
      </c>
      <c r="X257">
        <v>0.5</v>
      </c>
      <c r="Y257">
        <v>1.2</v>
      </c>
      <c r="Z257">
        <v>1.2</v>
      </c>
      <c r="AA257">
        <v>-0.8518611077188939</v>
      </c>
      <c r="AB257">
        <v>0.80281165562074996</v>
      </c>
      <c r="AC257">
        <v>-1.1054264653875074</v>
      </c>
      <c r="AD257">
        <v>-0.68883356298619158</v>
      </c>
      <c r="AE257">
        <v>-1.8443227632585832</v>
      </c>
      <c r="AF257">
        <v>-1.1576754038515964</v>
      </c>
      <c r="AG257">
        <v>-0.80132453732136066</v>
      </c>
      <c r="AH257">
        <v>-0.94180867058189788</v>
      </c>
      <c r="AI257">
        <v>0.75757333842328134</v>
      </c>
    </row>
    <row r="258" spans="1:35" x14ac:dyDescent="0.2">
      <c r="A258">
        <v>22</v>
      </c>
      <c r="B258">
        <v>257</v>
      </c>
      <c r="C258" s="25">
        <v>0</v>
      </c>
      <c r="D258" s="25">
        <v>364</v>
      </c>
      <c r="E258" s="25">
        <v>2</v>
      </c>
      <c r="F258">
        <v>-0.83375102316218619</v>
      </c>
      <c r="G258">
        <v>-0.57254713461892948</v>
      </c>
      <c r="H258">
        <v>-0.26120388854325671</v>
      </c>
      <c r="I258" t="s">
        <v>414</v>
      </c>
      <c r="J258" t="s">
        <v>32</v>
      </c>
      <c r="K258" t="s">
        <v>57</v>
      </c>
      <c r="L258" t="s">
        <v>258</v>
      </c>
      <c r="M258" s="26">
        <v>22.3</v>
      </c>
      <c r="N258" s="27">
        <v>5</v>
      </c>
      <c r="O258">
        <v>21.14</v>
      </c>
      <c r="P258">
        <v>8.6</v>
      </c>
      <c r="Q258">
        <v>1.2</v>
      </c>
      <c r="R258">
        <v>2.6</v>
      </c>
      <c r="S258">
        <v>0.6</v>
      </c>
      <c r="T258">
        <v>0.4</v>
      </c>
      <c r="U258">
        <v>0.2</v>
      </c>
      <c r="V258">
        <v>0.44736842105263158</v>
      </c>
      <c r="W258">
        <v>7.6</v>
      </c>
      <c r="X258">
        <v>1</v>
      </c>
      <c r="Y258">
        <v>0.6</v>
      </c>
      <c r="Z258">
        <v>1</v>
      </c>
      <c r="AA258">
        <v>-1.111746700165231</v>
      </c>
      <c r="AB258">
        <v>-0.35129127441053609</v>
      </c>
      <c r="AC258">
        <v>-1.1763544897630833</v>
      </c>
      <c r="AD258">
        <v>-1.2392412126037242</v>
      </c>
      <c r="AE258">
        <v>-1.3866962932462048</v>
      </c>
      <c r="AF258">
        <v>-0.84177790839824673</v>
      </c>
      <c r="AG258">
        <v>-0.27630584227654537</v>
      </c>
      <c r="AH258">
        <v>0.27085071645172321</v>
      </c>
      <c r="AI258">
        <v>0.95963879284148357</v>
      </c>
    </row>
    <row r="259" spans="1:35" x14ac:dyDescent="0.2">
      <c r="A259">
        <v>22</v>
      </c>
      <c r="B259">
        <v>258</v>
      </c>
      <c r="C259" s="25">
        <v>0</v>
      </c>
      <c r="D259" s="25">
        <v>331</v>
      </c>
      <c r="E259" s="25">
        <v>0</v>
      </c>
      <c r="F259">
        <v>-0.83657921591505235</v>
      </c>
      <c r="G259">
        <v>-0.55402659022700029</v>
      </c>
      <c r="H259">
        <v>-0.28255262568805206</v>
      </c>
      <c r="I259" t="s">
        <v>541</v>
      </c>
      <c r="J259" t="s">
        <v>32</v>
      </c>
      <c r="K259" t="s">
        <v>78</v>
      </c>
      <c r="L259" t="s">
        <v>259</v>
      </c>
      <c r="M259" s="26">
        <v>24.9</v>
      </c>
      <c r="N259" s="27">
        <v>5</v>
      </c>
      <c r="O259">
        <v>19.383333333333333</v>
      </c>
      <c r="P259">
        <v>4.8</v>
      </c>
      <c r="Q259">
        <v>0.2</v>
      </c>
      <c r="R259">
        <v>2.4</v>
      </c>
      <c r="S259">
        <v>1</v>
      </c>
      <c r="T259">
        <v>0.8</v>
      </c>
      <c r="U259">
        <v>0.4</v>
      </c>
      <c r="V259">
        <v>0.35</v>
      </c>
      <c r="W259">
        <v>4</v>
      </c>
      <c r="X259">
        <v>0.9</v>
      </c>
      <c r="Y259">
        <v>2</v>
      </c>
      <c r="Z259">
        <v>0.4</v>
      </c>
      <c r="AA259">
        <v>-1.728974982225282</v>
      </c>
      <c r="AB259">
        <v>-1.3130437161032744</v>
      </c>
      <c r="AC259">
        <v>-1.2472825141386594</v>
      </c>
      <c r="AD259">
        <v>-1.0557719960645469</v>
      </c>
      <c r="AE259">
        <v>-0.4714433532214482</v>
      </c>
      <c r="AF259">
        <v>-0.52588041294489718</v>
      </c>
      <c r="AG259">
        <v>-0.69601995673372585</v>
      </c>
      <c r="AH259">
        <v>0.48634246329274072</v>
      </c>
      <c r="AI259">
        <v>1.5658351560960901</v>
      </c>
    </row>
    <row r="260" spans="1:35" x14ac:dyDescent="0.2">
      <c r="A260">
        <v>22</v>
      </c>
      <c r="B260">
        <v>259</v>
      </c>
      <c r="C260" s="25">
        <v>0</v>
      </c>
      <c r="D260" s="25">
        <v>220</v>
      </c>
      <c r="E260" s="25">
        <v>2</v>
      </c>
      <c r="F260">
        <v>-0.84124919859325231</v>
      </c>
      <c r="G260">
        <v>-0.59836941463177618</v>
      </c>
      <c r="H260">
        <v>-0.24287978396147614</v>
      </c>
      <c r="I260" t="s">
        <v>432</v>
      </c>
      <c r="J260" t="s">
        <v>32</v>
      </c>
      <c r="K260" t="s">
        <v>81</v>
      </c>
      <c r="L260" t="s">
        <v>259</v>
      </c>
      <c r="M260" s="26">
        <v>33.299999999999997</v>
      </c>
      <c r="N260" s="27">
        <v>5</v>
      </c>
      <c r="O260">
        <v>19.83666666666667</v>
      </c>
      <c r="P260">
        <v>9.8000000000000007</v>
      </c>
      <c r="Q260">
        <v>0.8</v>
      </c>
      <c r="R260">
        <v>4</v>
      </c>
      <c r="S260">
        <v>1</v>
      </c>
      <c r="T260">
        <v>0</v>
      </c>
      <c r="U260">
        <v>0.8</v>
      </c>
      <c r="V260">
        <v>0.42424242424242425</v>
      </c>
      <c r="W260">
        <v>6.6</v>
      </c>
      <c r="X260">
        <v>0.77272727272727271</v>
      </c>
      <c r="Y260">
        <v>4.4000000000000004</v>
      </c>
      <c r="Z260">
        <v>1</v>
      </c>
      <c r="AA260">
        <v>-0.91683250583047793</v>
      </c>
      <c r="AB260">
        <v>-0.73599225108763133</v>
      </c>
      <c r="AC260">
        <v>-0.67985831913405104</v>
      </c>
      <c r="AD260">
        <v>-1.0557719960645469</v>
      </c>
      <c r="AE260">
        <v>-2.3019492332709612</v>
      </c>
      <c r="AF260">
        <v>0.10591457796180204</v>
      </c>
      <c r="AG260">
        <v>-0.45621913437470246</v>
      </c>
      <c r="AH260">
        <v>-0.30425466272690072</v>
      </c>
      <c r="AI260">
        <v>0.95963879284148357</v>
      </c>
    </row>
    <row r="261" spans="1:35" x14ac:dyDescent="0.2">
      <c r="A261">
        <v>22</v>
      </c>
      <c r="B261">
        <v>260</v>
      </c>
      <c r="C261" s="25">
        <v>0</v>
      </c>
      <c r="D261" s="25">
        <v>457</v>
      </c>
      <c r="E261" s="25">
        <v>0</v>
      </c>
      <c r="F261">
        <v>-0.84246561849778168</v>
      </c>
      <c r="G261">
        <v>-0.85086034833813473</v>
      </c>
      <c r="H261">
        <v>8.3947298403530546E-3</v>
      </c>
      <c r="I261" t="s">
        <v>453</v>
      </c>
      <c r="J261" t="s">
        <v>32</v>
      </c>
      <c r="K261" t="s">
        <v>47</v>
      </c>
      <c r="L261" t="s">
        <v>258</v>
      </c>
      <c r="M261" s="26">
        <v>24.1</v>
      </c>
      <c r="N261" s="27">
        <v>5</v>
      </c>
      <c r="O261">
        <v>18.46</v>
      </c>
      <c r="P261">
        <v>4.2</v>
      </c>
      <c r="Q261">
        <v>0.4</v>
      </c>
      <c r="R261">
        <v>1.6</v>
      </c>
      <c r="S261">
        <v>3.6</v>
      </c>
      <c r="T261">
        <v>0.8</v>
      </c>
      <c r="U261">
        <v>0</v>
      </c>
      <c r="V261">
        <v>0.21875</v>
      </c>
      <c r="W261">
        <v>6.4</v>
      </c>
      <c r="X261">
        <v>0.83333333333333337</v>
      </c>
      <c r="Y261">
        <v>1.2</v>
      </c>
      <c r="Z261">
        <v>1.4</v>
      </c>
      <c r="AA261">
        <v>-1.8264320793926583</v>
      </c>
      <c r="AB261">
        <v>-1.1206932277647266</v>
      </c>
      <c r="AC261">
        <v>-1.5309946116409634</v>
      </c>
      <c r="AD261">
        <v>0.13677791144010748</v>
      </c>
      <c r="AE261">
        <v>-0.4714433532214482</v>
      </c>
      <c r="AF261">
        <v>-1.1576754038515964</v>
      </c>
      <c r="AG261">
        <v>-2.3159916895638197</v>
      </c>
      <c r="AH261">
        <v>7.3201434946813332E-2</v>
      </c>
      <c r="AI261">
        <v>0.55550788400507911</v>
      </c>
    </row>
    <row r="262" spans="1:35" x14ac:dyDescent="0.2">
      <c r="A262">
        <v>22</v>
      </c>
      <c r="B262">
        <v>261</v>
      </c>
      <c r="C262" s="25">
        <v>131.1</v>
      </c>
      <c r="D262" s="25">
        <v>307</v>
      </c>
      <c r="E262" s="25">
        <v>1</v>
      </c>
      <c r="F262">
        <v>-0.8432776663134619</v>
      </c>
      <c r="G262">
        <v>-0.5934566469881406</v>
      </c>
      <c r="H262">
        <v>-0.2498210193253213</v>
      </c>
      <c r="I262" t="s">
        <v>462</v>
      </c>
      <c r="J262" t="s">
        <v>32</v>
      </c>
      <c r="K262" t="s">
        <v>57</v>
      </c>
      <c r="L262" t="s">
        <v>259</v>
      </c>
      <c r="M262" s="26">
        <v>31.4</v>
      </c>
      <c r="N262" s="27">
        <v>5</v>
      </c>
      <c r="O262">
        <v>21.486666666666668</v>
      </c>
      <c r="P262">
        <v>5.8</v>
      </c>
      <c r="Q262">
        <v>1.6</v>
      </c>
      <c r="R262">
        <v>2.6</v>
      </c>
      <c r="S262">
        <v>0.8</v>
      </c>
      <c r="T262">
        <v>0.4</v>
      </c>
      <c r="U262">
        <v>0.4</v>
      </c>
      <c r="V262">
        <v>0.32142857142857145</v>
      </c>
      <c r="W262">
        <v>5.6</v>
      </c>
      <c r="X262">
        <v>0.75</v>
      </c>
      <c r="Y262">
        <v>0.8</v>
      </c>
      <c r="Z262">
        <v>0.2</v>
      </c>
      <c r="AA262">
        <v>-1.5665464869463213</v>
      </c>
      <c r="AB262">
        <v>3.3409702266559399E-2</v>
      </c>
      <c r="AC262">
        <v>-1.1763544897630833</v>
      </c>
      <c r="AD262">
        <v>-1.1475066043341355</v>
      </c>
      <c r="AE262">
        <v>-1.3866962932462048</v>
      </c>
      <c r="AF262">
        <v>-0.52588041294489718</v>
      </c>
      <c r="AG262">
        <v>-1.2060667692133238</v>
      </c>
      <c r="AH262">
        <v>-0.13336907922615071</v>
      </c>
      <c r="AI262">
        <v>1.7679006105142925</v>
      </c>
    </row>
    <row r="263" spans="1:35" x14ac:dyDescent="0.2">
      <c r="A263">
        <v>22</v>
      </c>
      <c r="B263">
        <v>262</v>
      </c>
      <c r="C263" s="25">
        <v>132.5</v>
      </c>
      <c r="D263" s="25">
        <v>228</v>
      </c>
      <c r="E263" s="25">
        <v>2</v>
      </c>
      <c r="F263">
        <v>-0.85342599423501553</v>
      </c>
      <c r="G263">
        <v>-0.49951500280337119</v>
      </c>
      <c r="H263">
        <v>-0.35391099143164434</v>
      </c>
      <c r="I263" t="s">
        <v>470</v>
      </c>
      <c r="J263" t="s">
        <v>32</v>
      </c>
      <c r="K263" t="s">
        <v>39</v>
      </c>
      <c r="L263" t="s">
        <v>45</v>
      </c>
      <c r="M263" s="26">
        <v>31.3</v>
      </c>
      <c r="N263" s="27">
        <v>5</v>
      </c>
      <c r="O263">
        <v>15.27</v>
      </c>
      <c r="P263">
        <v>8.4</v>
      </c>
      <c r="Q263">
        <v>0</v>
      </c>
      <c r="R263">
        <v>4.4000000000000004</v>
      </c>
      <c r="S263">
        <v>0.8</v>
      </c>
      <c r="T263">
        <v>0.4</v>
      </c>
      <c r="U263">
        <v>0.2</v>
      </c>
      <c r="V263">
        <v>0.53333333333333333</v>
      </c>
      <c r="W263">
        <v>6</v>
      </c>
      <c r="X263">
        <v>0.90909090909090906</v>
      </c>
      <c r="Y263">
        <v>2.2000000000000002</v>
      </c>
      <c r="Z263">
        <v>1</v>
      </c>
      <c r="AA263">
        <v>-1.144232399221023</v>
      </c>
      <c r="AB263">
        <v>-1.505394204441822</v>
      </c>
      <c r="AC263">
        <v>-0.53800227038289883</v>
      </c>
      <c r="AD263">
        <v>-1.1475066043341355</v>
      </c>
      <c r="AE263">
        <v>-1.3866962932462048</v>
      </c>
      <c r="AF263">
        <v>-0.84177790839824673</v>
      </c>
      <c r="AG263">
        <v>0.51870814157328493</v>
      </c>
      <c r="AH263">
        <v>0.5896277203792224</v>
      </c>
      <c r="AI263">
        <v>0.95963879284148357</v>
      </c>
    </row>
    <row r="264" spans="1:35" x14ac:dyDescent="0.2">
      <c r="A264">
        <v>22</v>
      </c>
      <c r="B264">
        <v>263</v>
      </c>
      <c r="C264" s="25">
        <v>88.7</v>
      </c>
      <c r="D264" s="25">
        <v>89</v>
      </c>
      <c r="E264" s="25">
        <v>81</v>
      </c>
      <c r="F264">
        <v>-0.85547574255479641</v>
      </c>
      <c r="G264">
        <v>-0.58346414123621348</v>
      </c>
      <c r="H264">
        <v>-0.27201160131858293</v>
      </c>
      <c r="I264" t="s">
        <v>362</v>
      </c>
      <c r="J264" t="s">
        <v>32</v>
      </c>
      <c r="K264" t="s">
        <v>42</v>
      </c>
      <c r="L264" t="s">
        <v>259</v>
      </c>
      <c r="M264" s="26">
        <v>24.3</v>
      </c>
      <c r="N264" s="27">
        <v>5</v>
      </c>
      <c r="O264">
        <v>21.843333333333334</v>
      </c>
      <c r="P264">
        <v>9.1999999999999993</v>
      </c>
      <c r="Q264">
        <v>1.4</v>
      </c>
      <c r="R264">
        <v>2.6</v>
      </c>
      <c r="S264">
        <v>1</v>
      </c>
      <c r="T264">
        <v>0.2</v>
      </c>
      <c r="U264">
        <v>0.6</v>
      </c>
      <c r="V264">
        <v>0.5161290322580645</v>
      </c>
      <c r="W264">
        <v>6.2</v>
      </c>
      <c r="X264">
        <v>0.7</v>
      </c>
      <c r="Y264">
        <v>2</v>
      </c>
      <c r="Z264">
        <v>1.6</v>
      </c>
      <c r="AA264">
        <v>-1.0142896029978548</v>
      </c>
      <c r="AB264">
        <v>-0.15894078607198844</v>
      </c>
      <c r="AC264">
        <v>-1.1763544897630833</v>
      </c>
      <c r="AD264">
        <v>-1.0557719960645469</v>
      </c>
      <c r="AE264">
        <v>-1.8443227632585832</v>
      </c>
      <c r="AF264">
        <v>-0.20998291749154768</v>
      </c>
      <c r="AG264">
        <v>0.38371049717077704</v>
      </c>
      <c r="AH264">
        <v>-0.52866764223597063</v>
      </c>
      <c r="AI264">
        <v>0.35344242958687677</v>
      </c>
    </row>
    <row r="265" spans="1:35" x14ac:dyDescent="0.2">
      <c r="A265">
        <v>22</v>
      </c>
      <c r="B265">
        <v>264</v>
      </c>
      <c r="C265" s="25">
        <v>104.6</v>
      </c>
      <c r="D265" s="25">
        <v>92</v>
      </c>
      <c r="E265" s="25">
        <v>51</v>
      </c>
      <c r="F265">
        <v>-0.86065349411676684</v>
      </c>
      <c r="G265">
        <v>-0.63933622714114902</v>
      </c>
      <c r="H265">
        <v>-0.22131726697561782</v>
      </c>
      <c r="I265" t="s">
        <v>194</v>
      </c>
      <c r="J265" t="s">
        <v>32</v>
      </c>
      <c r="K265" t="s">
        <v>39</v>
      </c>
      <c r="L265" t="s">
        <v>258</v>
      </c>
      <c r="M265" s="26">
        <v>27.6</v>
      </c>
      <c r="N265" s="27">
        <v>5</v>
      </c>
      <c r="O265">
        <v>20.100000000000001</v>
      </c>
      <c r="P265">
        <v>6.6</v>
      </c>
      <c r="Q265">
        <v>0.2</v>
      </c>
      <c r="R265">
        <v>3.4</v>
      </c>
      <c r="S265">
        <v>2.4</v>
      </c>
      <c r="T265">
        <v>0.6</v>
      </c>
      <c r="U265">
        <v>0.6</v>
      </c>
      <c r="V265">
        <v>0.375</v>
      </c>
      <c r="W265">
        <v>6.4</v>
      </c>
      <c r="X265">
        <v>0.66666666666666663</v>
      </c>
      <c r="Y265">
        <v>2.4</v>
      </c>
      <c r="Z265">
        <v>0.8</v>
      </c>
      <c r="AA265">
        <v>-1.4366036907231525</v>
      </c>
      <c r="AB265">
        <v>-1.3130437161032744</v>
      </c>
      <c r="AC265">
        <v>-0.89264239226077924</v>
      </c>
      <c r="AD265">
        <v>-0.41362973817742532</v>
      </c>
      <c r="AE265">
        <v>-0.92906982323382659</v>
      </c>
      <c r="AF265">
        <v>-0.20998291749154768</v>
      </c>
      <c r="AG265">
        <v>-0.89115583271265963</v>
      </c>
      <c r="AH265">
        <v>-0.82960218082736192</v>
      </c>
      <c r="AI265">
        <v>1.1617042472596857</v>
      </c>
    </row>
    <row r="266" spans="1:35" x14ac:dyDescent="0.2">
      <c r="A266">
        <v>23</v>
      </c>
      <c r="B266">
        <v>265</v>
      </c>
      <c r="C266" s="25">
        <v>139.19999999999999</v>
      </c>
      <c r="D266" s="25">
        <v>151</v>
      </c>
      <c r="E266" s="25">
        <v>20</v>
      </c>
      <c r="F266">
        <v>-0.8608639191737103</v>
      </c>
      <c r="G266">
        <v>-0.70359588231651982</v>
      </c>
      <c r="H266">
        <v>-0.15726803685719049</v>
      </c>
      <c r="I266" t="s">
        <v>425</v>
      </c>
      <c r="J266" t="s">
        <v>1697</v>
      </c>
      <c r="K266" t="s">
        <v>59</v>
      </c>
      <c r="L266" t="s">
        <v>259</v>
      </c>
      <c r="M266" s="26">
        <v>23.8</v>
      </c>
      <c r="N266" s="27">
        <v>1</v>
      </c>
      <c r="O266">
        <v>10.45</v>
      </c>
      <c r="P266">
        <v>3</v>
      </c>
      <c r="Q266">
        <v>1</v>
      </c>
      <c r="R266">
        <v>9</v>
      </c>
      <c r="S266">
        <v>1</v>
      </c>
      <c r="T266">
        <v>0</v>
      </c>
      <c r="U266">
        <v>0</v>
      </c>
      <c r="V266">
        <v>0.25</v>
      </c>
      <c r="W266">
        <v>4</v>
      </c>
      <c r="X266">
        <v>0</v>
      </c>
      <c r="Y266">
        <v>0</v>
      </c>
      <c r="Z266">
        <v>1</v>
      </c>
      <c r="AA266">
        <v>-2.0213462737274113</v>
      </c>
      <c r="AB266">
        <v>-0.54364176274908371</v>
      </c>
      <c r="AC266">
        <v>1.09334229025535</v>
      </c>
      <c r="AD266">
        <v>-1.0557719960645469</v>
      </c>
      <c r="AE266">
        <v>-2.3019492332709612</v>
      </c>
      <c r="AF266">
        <v>-1.1576754038515964</v>
      </c>
      <c r="AG266">
        <v>-1.2659542994741899</v>
      </c>
      <c r="AH266">
        <v>-3.9005054807722372E-2</v>
      </c>
      <c r="AI266">
        <v>0.95963879284148357</v>
      </c>
    </row>
    <row r="267" spans="1:35" x14ac:dyDescent="0.2">
      <c r="A267">
        <v>23</v>
      </c>
      <c r="B267">
        <v>266</v>
      </c>
      <c r="C267" s="25">
        <v>0</v>
      </c>
      <c r="D267" s="25">
        <v>496</v>
      </c>
      <c r="E267" s="25">
        <v>0</v>
      </c>
      <c r="F267">
        <v>-0.86257005777712992</v>
      </c>
      <c r="G267">
        <v>-0.68269588607523679</v>
      </c>
      <c r="H267">
        <v>-0.17987417170189313</v>
      </c>
      <c r="I267" t="s">
        <v>226</v>
      </c>
      <c r="J267" t="s">
        <v>32</v>
      </c>
      <c r="K267" t="s">
        <v>64</v>
      </c>
      <c r="L267" t="s">
        <v>258</v>
      </c>
      <c r="M267" s="26">
        <v>24</v>
      </c>
      <c r="N267" s="27">
        <v>3</v>
      </c>
      <c r="O267">
        <v>12.172222222222222</v>
      </c>
      <c r="P267">
        <v>2</v>
      </c>
      <c r="Q267">
        <v>0.66666666666666663</v>
      </c>
      <c r="R267">
        <v>1.3333333333333333</v>
      </c>
      <c r="S267">
        <v>2.3333333333333335</v>
      </c>
      <c r="T267">
        <v>0.66666666666666663</v>
      </c>
      <c r="U267">
        <v>0.66666666666666663</v>
      </c>
      <c r="V267">
        <v>0.22222222222222221</v>
      </c>
      <c r="W267">
        <v>3</v>
      </c>
      <c r="X267">
        <v>0</v>
      </c>
      <c r="Y267">
        <v>0</v>
      </c>
      <c r="Z267">
        <v>1</v>
      </c>
      <c r="AA267">
        <v>-2.183774769006372</v>
      </c>
      <c r="AB267">
        <v>-0.86422590997999649</v>
      </c>
      <c r="AC267">
        <v>-1.6255653108083985</v>
      </c>
      <c r="AD267">
        <v>-0.44420794093395483</v>
      </c>
      <c r="AE267">
        <v>-0.77652766656303396</v>
      </c>
      <c r="AF267">
        <v>-0.10468375234043116</v>
      </c>
      <c r="AG267">
        <v>-1.0659113630787045</v>
      </c>
      <c r="AH267">
        <v>-3.9005054807722372E-2</v>
      </c>
      <c r="AI267">
        <v>0.95963879284148357</v>
      </c>
    </row>
    <row r="268" spans="1:35" x14ac:dyDescent="0.2">
      <c r="A268">
        <v>23</v>
      </c>
      <c r="B268">
        <v>267</v>
      </c>
      <c r="C268" s="25">
        <v>0</v>
      </c>
      <c r="D268" s="25">
        <v>287</v>
      </c>
      <c r="E268" s="25">
        <v>3</v>
      </c>
      <c r="F268">
        <v>-0.86458355547598542</v>
      </c>
      <c r="G268">
        <v>-0.48909632954943549</v>
      </c>
      <c r="H268">
        <v>-0.37548722592654993</v>
      </c>
      <c r="I268" t="s">
        <v>410</v>
      </c>
      <c r="J268" t="s">
        <v>32</v>
      </c>
      <c r="K268" t="s">
        <v>73</v>
      </c>
      <c r="L268" t="s">
        <v>258</v>
      </c>
      <c r="M268" s="26">
        <v>30.8</v>
      </c>
      <c r="N268" s="27">
        <v>5</v>
      </c>
      <c r="O268">
        <v>20.026666666666667</v>
      </c>
      <c r="P268">
        <v>10.8</v>
      </c>
      <c r="Q268">
        <v>1.6</v>
      </c>
      <c r="R268">
        <v>3.2</v>
      </c>
      <c r="S268">
        <v>1.6</v>
      </c>
      <c r="T268">
        <v>0</v>
      </c>
      <c r="U268">
        <v>0.2</v>
      </c>
      <c r="V268">
        <v>0.51111111111111107</v>
      </c>
      <c r="W268">
        <v>9</v>
      </c>
      <c r="X268">
        <v>0</v>
      </c>
      <c r="Y268">
        <v>0.2</v>
      </c>
      <c r="Z268">
        <v>0.8</v>
      </c>
      <c r="AA268">
        <v>-0.75440401055151718</v>
      </c>
      <c r="AB268">
        <v>3.3409702266559399E-2</v>
      </c>
      <c r="AC268">
        <v>-0.96357041663635523</v>
      </c>
      <c r="AD268">
        <v>-0.78056817125578037</v>
      </c>
      <c r="AE268">
        <v>-2.3019492332709612</v>
      </c>
      <c r="AF268">
        <v>-0.84177790839824673</v>
      </c>
      <c r="AG268">
        <v>0.48851367512729205</v>
      </c>
      <c r="AH268">
        <v>-0.44322485048559607</v>
      </c>
      <c r="AI268">
        <v>1.1617042472596857</v>
      </c>
    </row>
    <row r="269" spans="1:35" x14ac:dyDescent="0.2">
      <c r="A269">
        <v>23</v>
      </c>
      <c r="B269">
        <v>268</v>
      </c>
      <c r="C269" s="25">
        <v>0</v>
      </c>
      <c r="D269" s="25">
        <v>245</v>
      </c>
      <c r="E269" s="25">
        <v>2</v>
      </c>
      <c r="F269">
        <v>-0.86895453389807531</v>
      </c>
      <c r="G269">
        <v>-0.58745718085496501</v>
      </c>
      <c r="H269">
        <v>-0.2814973530431103</v>
      </c>
      <c r="I269" t="s">
        <v>367</v>
      </c>
      <c r="J269" t="s">
        <v>32</v>
      </c>
      <c r="K269" t="s">
        <v>55</v>
      </c>
      <c r="L269" t="s">
        <v>258</v>
      </c>
      <c r="M269" s="26">
        <v>28.1</v>
      </c>
      <c r="N269" s="27">
        <v>5</v>
      </c>
      <c r="O269">
        <v>23.18</v>
      </c>
      <c r="P269">
        <v>6.6</v>
      </c>
      <c r="Q269">
        <v>1.8</v>
      </c>
      <c r="R269">
        <v>1.6</v>
      </c>
      <c r="S269">
        <v>1.2</v>
      </c>
      <c r="T269">
        <v>0.4</v>
      </c>
      <c r="U269">
        <v>0</v>
      </c>
      <c r="V269">
        <v>0.42307692307692307</v>
      </c>
      <c r="W269">
        <v>5.2</v>
      </c>
      <c r="X269">
        <v>1</v>
      </c>
      <c r="Y269">
        <v>0.4</v>
      </c>
      <c r="Z269">
        <v>0.8</v>
      </c>
      <c r="AA269">
        <v>-1.4366036907231525</v>
      </c>
      <c r="AB269">
        <v>0.22576019060510702</v>
      </c>
      <c r="AC269">
        <v>-1.5309946116409634</v>
      </c>
      <c r="AD269">
        <v>-0.96403738779495807</v>
      </c>
      <c r="AE269">
        <v>-1.3866962932462048</v>
      </c>
      <c r="AF269">
        <v>-1.1576754038515964</v>
      </c>
      <c r="AG269">
        <v>-0.36613713766784428</v>
      </c>
      <c r="AH269">
        <v>0.16756545936524134</v>
      </c>
      <c r="AI269">
        <v>1.1617042472596857</v>
      </c>
    </row>
    <row r="270" spans="1:35" x14ac:dyDescent="0.2">
      <c r="A270">
        <v>23</v>
      </c>
      <c r="B270">
        <v>269</v>
      </c>
      <c r="C270" s="25">
        <v>0</v>
      </c>
      <c r="D270" s="25">
        <v>303</v>
      </c>
      <c r="E270" s="25">
        <v>1</v>
      </c>
      <c r="F270">
        <v>-0.87729723787723646</v>
      </c>
      <c r="G270">
        <v>-0.708059639883031</v>
      </c>
      <c r="H270">
        <v>-0.16923759799420546</v>
      </c>
      <c r="I270" t="s">
        <v>454</v>
      </c>
      <c r="J270" t="s">
        <v>32</v>
      </c>
      <c r="K270" t="s">
        <v>33</v>
      </c>
      <c r="L270" t="s">
        <v>258</v>
      </c>
      <c r="M270" s="26">
        <v>27.3</v>
      </c>
      <c r="N270" s="27">
        <v>5</v>
      </c>
      <c r="O270">
        <v>24.403333333333336</v>
      </c>
      <c r="P270">
        <v>6.2</v>
      </c>
      <c r="Q270">
        <v>0.8</v>
      </c>
      <c r="R270">
        <v>1.8</v>
      </c>
      <c r="S270">
        <v>0.8</v>
      </c>
      <c r="T270">
        <v>1</v>
      </c>
      <c r="U270">
        <v>0</v>
      </c>
      <c r="V270">
        <v>0.33333333333333331</v>
      </c>
      <c r="W270">
        <v>6</v>
      </c>
      <c r="X270">
        <v>0.77777777777777779</v>
      </c>
      <c r="Y270">
        <v>1.8</v>
      </c>
      <c r="Z270">
        <v>1</v>
      </c>
      <c r="AA270">
        <v>-1.5015750888347368</v>
      </c>
      <c r="AB270">
        <v>-0.73599225108763133</v>
      </c>
      <c r="AC270">
        <v>-1.4600665872653877</v>
      </c>
      <c r="AD270">
        <v>-1.1475066043341355</v>
      </c>
      <c r="AE270">
        <v>-1.3816883209070051E-2</v>
      </c>
      <c r="AF270">
        <v>-1.1576754038515964</v>
      </c>
      <c r="AG270">
        <v>-1.1910948866481077</v>
      </c>
      <c r="AH270">
        <v>-0.12444784655809719</v>
      </c>
      <c r="AI270">
        <v>0.95963879284148357</v>
      </c>
    </row>
    <row r="271" spans="1:35" x14ac:dyDescent="0.2">
      <c r="A271">
        <v>23</v>
      </c>
      <c r="B271">
        <v>270</v>
      </c>
      <c r="C271" s="25">
        <v>0</v>
      </c>
      <c r="D271" s="25">
        <v>301</v>
      </c>
      <c r="E271" s="25">
        <v>0</v>
      </c>
      <c r="F271">
        <v>-0.89692776811650377</v>
      </c>
      <c r="G271">
        <v>-0.48432138763101029</v>
      </c>
      <c r="H271">
        <v>-0.41260638048549347</v>
      </c>
      <c r="I271" t="s">
        <v>471</v>
      </c>
      <c r="J271" t="s">
        <v>32</v>
      </c>
      <c r="K271" t="s">
        <v>57</v>
      </c>
      <c r="L271" t="s">
        <v>259</v>
      </c>
      <c r="M271" s="26">
        <v>29.4</v>
      </c>
      <c r="N271" s="27">
        <v>5</v>
      </c>
      <c r="O271">
        <v>16.740000000000002</v>
      </c>
      <c r="P271">
        <v>7</v>
      </c>
      <c r="Q271">
        <v>1.2</v>
      </c>
      <c r="R271">
        <v>2.4</v>
      </c>
      <c r="S271">
        <v>1</v>
      </c>
      <c r="T271">
        <v>0.4</v>
      </c>
      <c r="U271">
        <v>0.4</v>
      </c>
      <c r="V271">
        <v>0.51851851851851849</v>
      </c>
      <c r="W271">
        <v>5.4</v>
      </c>
      <c r="X271">
        <v>0.5</v>
      </c>
      <c r="Y271">
        <v>0.4</v>
      </c>
      <c r="Z271">
        <v>0.4</v>
      </c>
      <c r="AA271">
        <v>-1.3716322926115683</v>
      </c>
      <c r="AB271">
        <v>-0.35129127441053609</v>
      </c>
      <c r="AC271">
        <v>-1.2472825141386594</v>
      </c>
      <c r="AD271">
        <v>-1.0557719960645469</v>
      </c>
      <c r="AE271">
        <v>-1.3866962932462048</v>
      </c>
      <c r="AF271">
        <v>-0.52588041294489718</v>
      </c>
      <c r="AG271">
        <v>0.35376673204034398</v>
      </c>
      <c r="AH271">
        <v>-0.33993959339911423</v>
      </c>
      <c r="AI271">
        <v>1.5658351560960901</v>
      </c>
    </row>
    <row r="272" spans="1:35" x14ac:dyDescent="0.2">
      <c r="A272">
        <v>23</v>
      </c>
      <c r="B272">
        <v>271</v>
      </c>
      <c r="C272" s="25">
        <v>0</v>
      </c>
      <c r="D272" s="25">
        <v>293</v>
      </c>
      <c r="E272" s="25">
        <v>0</v>
      </c>
      <c r="F272">
        <v>-0.89694583253812643</v>
      </c>
      <c r="G272">
        <v>-0.4727585649699439</v>
      </c>
      <c r="H272">
        <v>-0.42418726756818254</v>
      </c>
      <c r="I272" t="s">
        <v>510</v>
      </c>
      <c r="J272" t="s">
        <v>32</v>
      </c>
      <c r="K272" t="s">
        <v>39</v>
      </c>
      <c r="L272" t="s">
        <v>259</v>
      </c>
      <c r="M272" s="26">
        <v>24.7</v>
      </c>
      <c r="N272" s="27">
        <v>5</v>
      </c>
      <c r="O272">
        <v>13.916666666666668</v>
      </c>
      <c r="P272">
        <v>6.4</v>
      </c>
      <c r="Q272">
        <v>1.4</v>
      </c>
      <c r="R272">
        <v>2.8</v>
      </c>
      <c r="S272">
        <v>0.6</v>
      </c>
      <c r="T272">
        <v>0.2</v>
      </c>
      <c r="U272">
        <v>0.4</v>
      </c>
      <c r="V272">
        <v>0.48</v>
      </c>
      <c r="W272">
        <v>5</v>
      </c>
      <c r="X272">
        <v>1</v>
      </c>
      <c r="Y272">
        <v>0.2</v>
      </c>
      <c r="Z272">
        <v>0</v>
      </c>
      <c r="AA272">
        <v>-1.4690893897789445</v>
      </c>
      <c r="AB272">
        <v>-0.15894078607198844</v>
      </c>
      <c r="AC272">
        <v>-1.1054264653875074</v>
      </c>
      <c r="AD272">
        <v>-1.2392412126037242</v>
      </c>
      <c r="AE272">
        <v>-1.8443227632585832</v>
      </c>
      <c r="AF272">
        <v>-0.52588041294489718</v>
      </c>
      <c r="AG272">
        <v>5.3827678104895506E-2</v>
      </c>
      <c r="AH272">
        <v>6.4280202278759482E-2</v>
      </c>
      <c r="AI272">
        <v>1.9699660649324946</v>
      </c>
    </row>
    <row r="273" spans="1:35" x14ac:dyDescent="0.2">
      <c r="A273">
        <v>23</v>
      </c>
      <c r="B273">
        <v>272</v>
      </c>
      <c r="C273" s="25">
        <v>0</v>
      </c>
      <c r="D273" s="25">
        <v>380</v>
      </c>
      <c r="E273" s="25">
        <v>0</v>
      </c>
      <c r="F273">
        <v>-0.89994219371479456</v>
      </c>
      <c r="G273">
        <v>-0.60321312580778652</v>
      </c>
      <c r="H273">
        <v>-0.29672906790700804</v>
      </c>
      <c r="I273" t="s">
        <v>418</v>
      </c>
      <c r="J273" t="s">
        <v>32</v>
      </c>
      <c r="K273" t="s">
        <v>152</v>
      </c>
      <c r="L273" t="s">
        <v>259</v>
      </c>
      <c r="M273" s="26">
        <v>28.7</v>
      </c>
      <c r="N273" s="27">
        <v>5</v>
      </c>
      <c r="O273">
        <v>17.933333333333334</v>
      </c>
      <c r="P273">
        <v>3.8</v>
      </c>
      <c r="Q273">
        <v>0.6</v>
      </c>
      <c r="R273">
        <v>3.2</v>
      </c>
      <c r="S273">
        <v>2</v>
      </c>
      <c r="T273">
        <v>0.6</v>
      </c>
      <c r="U273">
        <v>0</v>
      </c>
      <c r="V273">
        <v>0.41176470588235292</v>
      </c>
      <c r="W273">
        <v>3.4</v>
      </c>
      <c r="X273">
        <v>1</v>
      </c>
      <c r="Y273">
        <v>0.4</v>
      </c>
      <c r="Z273">
        <v>0.8</v>
      </c>
      <c r="AA273">
        <v>-1.8914034775042428</v>
      </c>
      <c r="AB273">
        <v>-0.92834273942617906</v>
      </c>
      <c r="AC273">
        <v>-0.96357041663635523</v>
      </c>
      <c r="AD273">
        <v>-0.5970989547166029</v>
      </c>
      <c r="AE273">
        <v>-0.92906982323382659</v>
      </c>
      <c r="AF273">
        <v>-1.1576754038515964</v>
      </c>
      <c r="AG273">
        <v>-0.29102702352620247</v>
      </c>
      <c r="AH273">
        <v>0.16756545936524134</v>
      </c>
      <c r="AI273">
        <v>1.1617042472596857</v>
      </c>
    </row>
    <row r="274" spans="1:35" x14ac:dyDescent="0.2">
      <c r="A274">
        <v>23</v>
      </c>
      <c r="B274">
        <v>273</v>
      </c>
      <c r="C274" s="25">
        <v>137</v>
      </c>
      <c r="D274" s="25">
        <v>202</v>
      </c>
      <c r="E274" s="25">
        <v>7</v>
      </c>
      <c r="F274">
        <v>-0.90570689030985541</v>
      </c>
      <c r="G274">
        <v>-0.57244718890411572</v>
      </c>
      <c r="H274">
        <v>-0.33325970140573968</v>
      </c>
      <c r="I274" t="s">
        <v>412</v>
      </c>
      <c r="J274" t="s">
        <v>32</v>
      </c>
      <c r="K274" t="s">
        <v>86</v>
      </c>
      <c r="L274" t="s">
        <v>259</v>
      </c>
      <c r="M274" s="26">
        <v>29.7</v>
      </c>
      <c r="N274" s="27">
        <v>5</v>
      </c>
      <c r="O274">
        <v>16.75</v>
      </c>
      <c r="P274">
        <v>9</v>
      </c>
      <c r="Q274">
        <v>0</v>
      </c>
      <c r="R274">
        <v>4.8</v>
      </c>
      <c r="S274">
        <v>2</v>
      </c>
      <c r="T274">
        <v>0.4</v>
      </c>
      <c r="U274">
        <v>1.2</v>
      </c>
      <c r="V274">
        <v>0.61290322580645162</v>
      </c>
      <c r="W274">
        <v>6.2</v>
      </c>
      <c r="X274">
        <v>0.5</v>
      </c>
      <c r="Y274">
        <v>2.8</v>
      </c>
      <c r="Z274">
        <v>2</v>
      </c>
      <c r="AA274">
        <v>-1.0467753020536468</v>
      </c>
      <c r="AB274">
        <v>-1.505394204441822</v>
      </c>
      <c r="AC274">
        <v>-0.39614622163174695</v>
      </c>
      <c r="AD274">
        <v>-0.5970989547166029</v>
      </c>
      <c r="AE274">
        <v>-1.3866962932462048</v>
      </c>
      <c r="AF274">
        <v>0.73770956886850114</v>
      </c>
      <c r="AG274">
        <v>1.2386120112814725</v>
      </c>
      <c r="AH274">
        <v>-2.145546824947465</v>
      </c>
      <c r="AI274">
        <v>-5.0688479249527622E-2</v>
      </c>
    </row>
    <row r="275" spans="1:35" x14ac:dyDescent="0.2">
      <c r="A275">
        <v>23</v>
      </c>
      <c r="B275">
        <v>274</v>
      </c>
      <c r="C275" s="25">
        <v>0</v>
      </c>
      <c r="D275" s="25">
        <v>328</v>
      </c>
      <c r="E275" s="25">
        <v>0</v>
      </c>
      <c r="F275">
        <v>-0.91137543625540041</v>
      </c>
      <c r="G275">
        <v>-0.53643278377484782</v>
      </c>
      <c r="H275">
        <v>-0.37494265248055259</v>
      </c>
      <c r="I275" t="s">
        <v>530</v>
      </c>
      <c r="J275" t="s">
        <v>1704</v>
      </c>
      <c r="K275" t="s">
        <v>35</v>
      </c>
      <c r="L275" t="s">
        <v>259</v>
      </c>
      <c r="M275" s="26">
        <v>28.4</v>
      </c>
      <c r="N275" s="27">
        <v>5</v>
      </c>
      <c r="O275">
        <v>18.976666666666667</v>
      </c>
      <c r="P275">
        <v>5.4</v>
      </c>
      <c r="Q275">
        <v>0.6</v>
      </c>
      <c r="R275">
        <v>3.6</v>
      </c>
      <c r="S275">
        <v>1.4</v>
      </c>
      <c r="T275">
        <v>0.6</v>
      </c>
      <c r="U275">
        <v>0</v>
      </c>
      <c r="V275">
        <v>0.44444444444444442</v>
      </c>
      <c r="W275">
        <v>5.4</v>
      </c>
      <c r="X275">
        <v>0</v>
      </c>
      <c r="Y275">
        <v>0</v>
      </c>
      <c r="Z275">
        <v>0.2</v>
      </c>
      <c r="AA275">
        <v>-1.6315178850579053</v>
      </c>
      <c r="AB275">
        <v>-0.92834273942617906</v>
      </c>
      <c r="AC275">
        <v>-0.82171436788520313</v>
      </c>
      <c r="AD275">
        <v>-0.87230277952536928</v>
      </c>
      <c r="AE275">
        <v>-0.92906982323382659</v>
      </c>
      <c r="AF275">
        <v>-1.1576754038515964</v>
      </c>
      <c r="AG275">
        <v>-0.21616761070012019</v>
      </c>
      <c r="AH275">
        <v>-3.9005054807722372E-2</v>
      </c>
      <c r="AI275">
        <v>1.7679006105142925</v>
      </c>
    </row>
    <row r="276" spans="1:35" x14ac:dyDescent="0.2">
      <c r="A276">
        <v>23</v>
      </c>
      <c r="B276">
        <v>275</v>
      </c>
      <c r="C276" s="25">
        <v>135</v>
      </c>
      <c r="D276" s="25">
        <v>267</v>
      </c>
      <c r="E276" s="25">
        <v>9</v>
      </c>
      <c r="F276">
        <v>-0.91186162630648671</v>
      </c>
      <c r="G276">
        <v>-0.43996677099034259</v>
      </c>
      <c r="H276">
        <v>-0.47189485531614411</v>
      </c>
      <c r="I276" t="s">
        <v>401</v>
      </c>
      <c r="J276" t="s">
        <v>32</v>
      </c>
      <c r="K276" t="s">
        <v>73</v>
      </c>
      <c r="L276" t="s">
        <v>45</v>
      </c>
      <c r="M276" s="26">
        <v>24</v>
      </c>
      <c r="N276" s="27">
        <v>5</v>
      </c>
      <c r="O276">
        <v>17.323333333333334</v>
      </c>
      <c r="P276">
        <v>8</v>
      </c>
      <c r="Q276">
        <v>0</v>
      </c>
      <c r="R276">
        <v>4</v>
      </c>
      <c r="S276">
        <v>1.2</v>
      </c>
      <c r="T276">
        <v>0.2</v>
      </c>
      <c r="U276">
        <v>1.4</v>
      </c>
      <c r="V276">
        <v>0.69565217391304346</v>
      </c>
      <c r="W276">
        <v>4.5999999999999996</v>
      </c>
      <c r="X276">
        <v>0.61538461538461542</v>
      </c>
      <c r="Y276">
        <v>2.6</v>
      </c>
      <c r="Z276">
        <v>1</v>
      </c>
      <c r="AA276">
        <v>-1.2092037973326075</v>
      </c>
      <c r="AB276">
        <v>-1.505394204441822</v>
      </c>
      <c r="AC276">
        <v>-0.67985831913405104</v>
      </c>
      <c r="AD276">
        <v>-0.96403738779495807</v>
      </c>
      <c r="AE276">
        <v>-1.8443227632585832</v>
      </c>
      <c r="AF276">
        <v>1.0536070643218507</v>
      </c>
      <c r="AG276">
        <v>1.4636916523908401</v>
      </c>
      <c r="AH276">
        <v>-1.2338219765052358</v>
      </c>
      <c r="AI276">
        <v>0.95963879284148357</v>
      </c>
    </row>
    <row r="277" spans="1:35" x14ac:dyDescent="0.2">
      <c r="A277">
        <v>23</v>
      </c>
      <c r="B277">
        <v>276</v>
      </c>
      <c r="C277" s="25">
        <v>0</v>
      </c>
      <c r="D277" s="25">
        <v>395</v>
      </c>
      <c r="E277" s="25">
        <v>0</v>
      </c>
      <c r="F277">
        <v>-0.91594881477147383</v>
      </c>
      <c r="G277">
        <v>-0.69145922015935568</v>
      </c>
      <c r="H277">
        <v>-0.22448959461211815</v>
      </c>
      <c r="I277" t="s">
        <v>472</v>
      </c>
      <c r="J277" t="s">
        <v>32</v>
      </c>
      <c r="K277" t="s">
        <v>66</v>
      </c>
      <c r="L277" t="s">
        <v>258</v>
      </c>
      <c r="M277" s="26">
        <v>28</v>
      </c>
      <c r="N277" s="27">
        <v>5</v>
      </c>
      <c r="O277">
        <v>14.069999999999999</v>
      </c>
      <c r="P277">
        <v>6.6</v>
      </c>
      <c r="Q277">
        <v>1.8</v>
      </c>
      <c r="R277">
        <v>1.4</v>
      </c>
      <c r="S277">
        <v>2.4</v>
      </c>
      <c r="T277">
        <v>0.4</v>
      </c>
      <c r="U277">
        <v>0</v>
      </c>
      <c r="V277">
        <v>0.37931034482758619</v>
      </c>
      <c r="W277">
        <v>5.8</v>
      </c>
      <c r="X277">
        <v>0.5</v>
      </c>
      <c r="Y277">
        <v>0.8</v>
      </c>
      <c r="Z277">
        <v>1</v>
      </c>
      <c r="AA277">
        <v>-1.4366036907231525</v>
      </c>
      <c r="AB277">
        <v>0.22576019060510702</v>
      </c>
      <c r="AC277">
        <v>-1.6019226360165399</v>
      </c>
      <c r="AD277">
        <v>-0.41362973817742532</v>
      </c>
      <c r="AE277">
        <v>-1.3866962932462048</v>
      </c>
      <c r="AF277">
        <v>-1.1576754038515964</v>
      </c>
      <c r="AG277">
        <v>-0.77113007087536745</v>
      </c>
      <c r="AH277">
        <v>-0.64087413199050602</v>
      </c>
      <c r="AI277">
        <v>0.95963879284148357</v>
      </c>
    </row>
    <row r="278" spans="1:35" x14ac:dyDescent="0.2">
      <c r="A278">
        <v>24</v>
      </c>
      <c r="B278">
        <v>277</v>
      </c>
      <c r="C278" s="25">
        <v>135.6</v>
      </c>
      <c r="D278" s="25">
        <v>186</v>
      </c>
      <c r="E278" s="25">
        <v>3</v>
      </c>
      <c r="F278">
        <v>-0.92286260345591387</v>
      </c>
      <c r="G278">
        <v>-0.55438698806522402</v>
      </c>
      <c r="H278">
        <v>-0.36847561539068985</v>
      </c>
      <c r="I278" t="s">
        <v>389</v>
      </c>
      <c r="J278" t="s">
        <v>32</v>
      </c>
      <c r="K278" t="s">
        <v>42</v>
      </c>
      <c r="L278" t="s">
        <v>258</v>
      </c>
      <c r="M278" s="26">
        <v>25.7</v>
      </c>
      <c r="N278" s="27">
        <v>5</v>
      </c>
      <c r="O278">
        <v>19.276666666666664</v>
      </c>
      <c r="P278">
        <v>5.2</v>
      </c>
      <c r="Q278">
        <v>0.8</v>
      </c>
      <c r="R278">
        <v>1</v>
      </c>
      <c r="S278">
        <v>1.2</v>
      </c>
      <c r="T278">
        <v>0.8</v>
      </c>
      <c r="U278">
        <v>0.2</v>
      </c>
      <c r="V278">
        <v>0.52380952380952384</v>
      </c>
      <c r="W278">
        <v>4.2</v>
      </c>
      <c r="X278">
        <v>0</v>
      </c>
      <c r="Y278">
        <v>0</v>
      </c>
      <c r="Z278">
        <v>0.8</v>
      </c>
      <c r="AA278">
        <v>-1.6640035841136975</v>
      </c>
      <c r="AB278">
        <v>-0.73599225108763133</v>
      </c>
      <c r="AC278">
        <v>-1.7437786847676917</v>
      </c>
      <c r="AD278">
        <v>-0.96403738779495807</v>
      </c>
      <c r="AE278">
        <v>-0.4714433532214482</v>
      </c>
      <c r="AF278">
        <v>-0.84177790839824673</v>
      </c>
      <c r="AG278">
        <v>0.30885108434469494</v>
      </c>
      <c r="AH278">
        <v>-3.9005054807722372E-2</v>
      </c>
      <c r="AI278">
        <v>1.1617042472596857</v>
      </c>
    </row>
    <row r="279" spans="1:35" x14ac:dyDescent="0.2">
      <c r="A279">
        <v>24</v>
      </c>
      <c r="B279">
        <v>278</v>
      </c>
      <c r="C279" s="25">
        <v>0</v>
      </c>
      <c r="D279" s="25">
        <v>263</v>
      </c>
      <c r="E279" s="25">
        <v>0</v>
      </c>
      <c r="F279">
        <v>-0.92377009212639838</v>
      </c>
      <c r="G279">
        <v>-0.62008239317623204</v>
      </c>
      <c r="H279">
        <v>-0.30368769895016634</v>
      </c>
      <c r="I279" t="s">
        <v>455</v>
      </c>
      <c r="J279" t="s">
        <v>32</v>
      </c>
      <c r="K279" t="s">
        <v>152</v>
      </c>
      <c r="L279" t="s">
        <v>258</v>
      </c>
      <c r="M279" s="26">
        <v>21.5</v>
      </c>
      <c r="N279" s="27">
        <v>5</v>
      </c>
      <c r="O279">
        <v>9.4933333333333341</v>
      </c>
      <c r="P279">
        <v>4.2</v>
      </c>
      <c r="Q279">
        <v>0.6</v>
      </c>
      <c r="R279">
        <v>1.4</v>
      </c>
      <c r="S279">
        <v>1.2</v>
      </c>
      <c r="T279">
        <v>0.8</v>
      </c>
      <c r="U279">
        <v>0.2</v>
      </c>
      <c r="V279">
        <v>0.42105263157894735</v>
      </c>
      <c r="W279">
        <v>3.8</v>
      </c>
      <c r="X279">
        <v>1</v>
      </c>
      <c r="Y279">
        <v>0.4</v>
      </c>
      <c r="Z279">
        <v>0.8</v>
      </c>
      <c r="AA279">
        <v>-1.8264320793926583</v>
      </c>
      <c r="AB279">
        <v>-0.92834273942617906</v>
      </c>
      <c r="AC279">
        <v>-1.6019226360165399</v>
      </c>
      <c r="AD279">
        <v>-0.96403738779495807</v>
      </c>
      <c r="AE279">
        <v>-0.4714433532214482</v>
      </c>
      <c r="AF279">
        <v>-0.84177790839824673</v>
      </c>
      <c r="AG279">
        <v>-0.27605514096098571</v>
      </c>
      <c r="AH279">
        <v>0.16756545936524134</v>
      </c>
      <c r="AI279">
        <v>1.1617042472596857</v>
      </c>
    </row>
    <row r="280" spans="1:35" x14ac:dyDescent="0.2">
      <c r="A280">
        <v>24</v>
      </c>
      <c r="B280">
        <v>279</v>
      </c>
      <c r="C280" s="25">
        <v>0</v>
      </c>
      <c r="D280" s="25">
        <v>385</v>
      </c>
      <c r="E280" s="25">
        <v>0</v>
      </c>
      <c r="F280">
        <v>-0.92408061869268932</v>
      </c>
      <c r="G280">
        <v>-0.73267828011247282</v>
      </c>
      <c r="H280">
        <v>-0.19140233858021649</v>
      </c>
      <c r="I280" t="s">
        <v>469</v>
      </c>
      <c r="J280" t="s">
        <v>1700</v>
      </c>
      <c r="K280" t="s">
        <v>88</v>
      </c>
      <c r="L280" t="s">
        <v>259</v>
      </c>
      <c r="M280" s="26">
        <v>23.6</v>
      </c>
      <c r="N280" s="27">
        <v>5</v>
      </c>
      <c r="O280">
        <v>15.173333333333336</v>
      </c>
      <c r="P280">
        <v>6</v>
      </c>
      <c r="Q280">
        <v>0.4</v>
      </c>
      <c r="R280">
        <v>3.8</v>
      </c>
      <c r="S280">
        <v>1.2</v>
      </c>
      <c r="T280">
        <v>0.6</v>
      </c>
      <c r="U280">
        <v>0</v>
      </c>
      <c r="V280">
        <v>0.36363636363636365</v>
      </c>
      <c r="W280">
        <v>4.4000000000000004</v>
      </c>
      <c r="X280">
        <v>0.8</v>
      </c>
      <c r="Y280">
        <v>3</v>
      </c>
      <c r="Z280">
        <v>1.4</v>
      </c>
      <c r="AA280">
        <v>-1.534060787890529</v>
      </c>
      <c r="AB280">
        <v>-1.1206932277647266</v>
      </c>
      <c r="AC280">
        <v>-0.75078634350962714</v>
      </c>
      <c r="AD280">
        <v>-0.96403738779495807</v>
      </c>
      <c r="AE280">
        <v>-0.92906982323382659</v>
      </c>
      <c r="AF280">
        <v>-1.1576754038515964</v>
      </c>
      <c r="AG280">
        <v>-0.68104807416850932</v>
      </c>
      <c r="AH280">
        <v>-1.2241356803561674E-2</v>
      </c>
      <c r="AI280">
        <v>0.55550788400507911</v>
      </c>
    </row>
    <row r="281" spans="1:35" x14ac:dyDescent="0.2">
      <c r="A281">
        <v>24</v>
      </c>
      <c r="B281">
        <v>280</v>
      </c>
      <c r="C281" s="25">
        <v>0</v>
      </c>
      <c r="D281" s="25">
        <v>452</v>
      </c>
      <c r="E281" s="25">
        <v>0</v>
      </c>
      <c r="F281">
        <v>-0.92529978420726577</v>
      </c>
      <c r="G281">
        <v>-0.83363406030402176</v>
      </c>
      <c r="H281">
        <v>-9.1665723903244012E-2</v>
      </c>
      <c r="I281" t="s">
        <v>442</v>
      </c>
      <c r="J281" t="s">
        <v>32</v>
      </c>
      <c r="K281" t="s">
        <v>152</v>
      </c>
      <c r="L281" t="s">
        <v>258</v>
      </c>
      <c r="M281" s="26">
        <v>24.1</v>
      </c>
      <c r="N281" s="27">
        <v>5</v>
      </c>
      <c r="O281">
        <v>15.11</v>
      </c>
      <c r="P281">
        <v>6.4</v>
      </c>
      <c r="Q281">
        <v>0.6</v>
      </c>
      <c r="R281">
        <v>3</v>
      </c>
      <c r="S281">
        <v>1.6</v>
      </c>
      <c r="T281">
        <v>0.4</v>
      </c>
      <c r="U281">
        <v>0</v>
      </c>
      <c r="V281">
        <v>0.31428571428571428</v>
      </c>
      <c r="W281">
        <v>7</v>
      </c>
      <c r="X281">
        <v>0.875</v>
      </c>
      <c r="Y281">
        <v>1.6</v>
      </c>
      <c r="Z281">
        <v>1.4</v>
      </c>
      <c r="AA281">
        <v>-1.4690893897789445</v>
      </c>
      <c r="AB281">
        <v>-0.92834273942617906</v>
      </c>
      <c r="AC281">
        <v>-1.0344984410119313</v>
      </c>
      <c r="AD281">
        <v>-0.78056817125578037</v>
      </c>
      <c r="AE281">
        <v>-1.3866962932462048</v>
      </c>
      <c r="AF281">
        <v>-1.1576754038515964</v>
      </c>
      <c r="AG281">
        <v>-1.581115937290414</v>
      </c>
      <c r="AH281">
        <v>0.27977194911977649</v>
      </c>
      <c r="AI281">
        <v>0.55550788400507911</v>
      </c>
    </row>
    <row r="282" spans="1:35" x14ac:dyDescent="0.2">
      <c r="A282">
        <v>24</v>
      </c>
      <c r="B282">
        <v>281</v>
      </c>
      <c r="C282" s="25">
        <v>0</v>
      </c>
      <c r="D282" s="25">
        <v>191</v>
      </c>
      <c r="E282" s="25">
        <v>1</v>
      </c>
      <c r="F282">
        <v>-0.92575202866696638</v>
      </c>
      <c r="G282">
        <v>-0.55996140379942405</v>
      </c>
      <c r="H282">
        <v>-0.36579062486754232</v>
      </c>
      <c r="I282" t="s">
        <v>521</v>
      </c>
      <c r="J282" t="s">
        <v>32</v>
      </c>
      <c r="K282" t="s">
        <v>51</v>
      </c>
      <c r="L282" t="s">
        <v>45</v>
      </c>
      <c r="M282" s="26">
        <v>21.3</v>
      </c>
      <c r="N282" s="27">
        <v>5</v>
      </c>
      <c r="O282">
        <v>14.373333333333331</v>
      </c>
      <c r="P282">
        <v>4.8</v>
      </c>
      <c r="Q282">
        <v>0.2</v>
      </c>
      <c r="R282">
        <v>3.6</v>
      </c>
      <c r="S282">
        <v>1.8</v>
      </c>
      <c r="T282">
        <v>0.4</v>
      </c>
      <c r="U282">
        <v>0.6</v>
      </c>
      <c r="V282">
        <v>0.52941176470588236</v>
      </c>
      <c r="W282">
        <v>3.4</v>
      </c>
      <c r="X282">
        <v>0.7142857142857143</v>
      </c>
      <c r="Y282">
        <v>1.4</v>
      </c>
      <c r="Z282">
        <v>0.8</v>
      </c>
      <c r="AA282">
        <v>-1.728974982225282</v>
      </c>
      <c r="AB282">
        <v>-1.3130437161032744</v>
      </c>
      <c r="AC282">
        <v>-0.82171436788520313</v>
      </c>
      <c r="AD282">
        <v>-0.68883356298619158</v>
      </c>
      <c r="AE282">
        <v>-1.3866962932462048</v>
      </c>
      <c r="AF282">
        <v>-0.20998291749154768</v>
      </c>
      <c r="AG282">
        <v>0.27890731921426182</v>
      </c>
      <c r="AH282">
        <v>-0.33101836073106039</v>
      </c>
      <c r="AI282">
        <v>1.1617042472596857</v>
      </c>
    </row>
    <row r="283" spans="1:35" x14ac:dyDescent="0.2">
      <c r="A283">
        <v>24</v>
      </c>
      <c r="B283">
        <v>282</v>
      </c>
      <c r="C283" s="25">
        <v>0</v>
      </c>
      <c r="D283" s="25">
        <v>309</v>
      </c>
      <c r="E283" s="25">
        <v>0</v>
      </c>
      <c r="F283">
        <v>-0.92587807008728629</v>
      </c>
      <c r="G283">
        <v>-0.67516249511473214</v>
      </c>
      <c r="H283">
        <v>-0.25071557497255414</v>
      </c>
      <c r="I283" t="s">
        <v>216</v>
      </c>
      <c r="J283" t="s">
        <v>32</v>
      </c>
      <c r="K283" t="s">
        <v>57</v>
      </c>
      <c r="L283" t="s">
        <v>258</v>
      </c>
      <c r="M283" s="26">
        <v>27</v>
      </c>
      <c r="N283" s="27">
        <v>5</v>
      </c>
      <c r="O283">
        <v>17.476666666666667</v>
      </c>
      <c r="P283">
        <v>6.6</v>
      </c>
      <c r="Q283">
        <v>0.6</v>
      </c>
      <c r="R283">
        <v>2</v>
      </c>
      <c r="S283">
        <v>3.4</v>
      </c>
      <c r="T283">
        <v>0.4</v>
      </c>
      <c r="U283">
        <v>0</v>
      </c>
      <c r="V283">
        <v>0.35294117647058826</v>
      </c>
      <c r="W283">
        <v>6.8</v>
      </c>
      <c r="X283">
        <v>0.75</v>
      </c>
      <c r="Y283">
        <v>1.6</v>
      </c>
      <c r="Z283">
        <v>0.4</v>
      </c>
      <c r="AA283">
        <v>-1.4366036907231525</v>
      </c>
      <c r="AB283">
        <v>-0.92834273942617906</v>
      </c>
      <c r="AC283">
        <v>-1.3891385628898116</v>
      </c>
      <c r="AD283">
        <v>4.504330317051862E-2</v>
      </c>
      <c r="AE283">
        <v>-1.3866962932462048</v>
      </c>
      <c r="AF283">
        <v>-1.1576754038515964</v>
      </c>
      <c r="AG283">
        <v>-1.1611511215176744</v>
      </c>
      <c r="AH283">
        <v>-0.22773310364457905</v>
      </c>
      <c r="AI283">
        <v>1.5658351560960901</v>
      </c>
    </row>
    <row r="284" spans="1:35" x14ac:dyDescent="0.2">
      <c r="A284">
        <v>24</v>
      </c>
      <c r="B284">
        <v>283</v>
      </c>
      <c r="C284" s="25">
        <v>146.6</v>
      </c>
      <c r="D284" s="25">
        <v>141</v>
      </c>
      <c r="E284" s="25">
        <v>17</v>
      </c>
      <c r="F284">
        <v>-0.92750000729956383</v>
      </c>
      <c r="G284">
        <v>-0.47135036883594572</v>
      </c>
      <c r="H284">
        <v>-0.45614963846361811</v>
      </c>
      <c r="I284" t="s">
        <v>428</v>
      </c>
      <c r="J284" t="s">
        <v>32</v>
      </c>
      <c r="K284" t="s">
        <v>96</v>
      </c>
      <c r="L284" t="s">
        <v>259</v>
      </c>
      <c r="M284" s="26">
        <v>33.4</v>
      </c>
      <c r="N284" s="27">
        <v>5</v>
      </c>
      <c r="O284">
        <v>21.486666666666668</v>
      </c>
      <c r="P284">
        <v>8.1999999999999993</v>
      </c>
      <c r="Q284">
        <v>0.8</v>
      </c>
      <c r="R284">
        <v>2.6</v>
      </c>
      <c r="S284">
        <v>0.6</v>
      </c>
      <c r="T284">
        <v>0.4</v>
      </c>
      <c r="U284">
        <v>0.2</v>
      </c>
      <c r="V284">
        <v>0.6</v>
      </c>
      <c r="W284">
        <v>6</v>
      </c>
      <c r="X284">
        <v>1</v>
      </c>
      <c r="Y284">
        <v>0.2</v>
      </c>
      <c r="Z284">
        <v>0.8</v>
      </c>
      <c r="AA284">
        <v>-1.1767180982768155</v>
      </c>
      <c r="AB284">
        <v>-0.73599225108763133</v>
      </c>
      <c r="AC284">
        <v>-1.1763544897630833</v>
      </c>
      <c r="AD284">
        <v>-1.2392412126037242</v>
      </c>
      <c r="AE284">
        <v>-1.3866962932462048</v>
      </c>
      <c r="AF284">
        <v>-0.84177790839824673</v>
      </c>
      <c r="AG284">
        <v>1.088642484313749</v>
      </c>
      <c r="AH284">
        <v>6.4280202278759482E-2</v>
      </c>
      <c r="AI284">
        <v>1.1617042472596857</v>
      </c>
    </row>
    <row r="285" spans="1:35" x14ac:dyDescent="0.2">
      <c r="A285">
        <v>24</v>
      </c>
      <c r="B285">
        <v>284</v>
      </c>
      <c r="C285" s="25">
        <v>0</v>
      </c>
      <c r="D285" s="25">
        <v>713</v>
      </c>
      <c r="E285" s="25">
        <v>0</v>
      </c>
      <c r="F285">
        <v>-0.93650225192219605</v>
      </c>
      <c r="G285">
        <v>-0.58674529232060935</v>
      </c>
      <c r="H285">
        <v>-0.3497569596015867</v>
      </c>
      <c r="I285" t="s">
        <v>482</v>
      </c>
      <c r="J285" t="s">
        <v>32</v>
      </c>
      <c r="K285" t="s">
        <v>94</v>
      </c>
      <c r="L285" t="s">
        <v>259</v>
      </c>
      <c r="M285" s="26">
        <v>19.5</v>
      </c>
      <c r="N285" s="27">
        <v>5</v>
      </c>
      <c r="O285">
        <v>15.323333333333332</v>
      </c>
      <c r="P285">
        <v>3.4</v>
      </c>
      <c r="Q285">
        <v>0.4</v>
      </c>
      <c r="R285">
        <v>3.4</v>
      </c>
      <c r="S285">
        <v>0.2</v>
      </c>
      <c r="T285">
        <v>0.6</v>
      </c>
      <c r="U285">
        <v>0.8</v>
      </c>
      <c r="V285">
        <v>0.41176470588235292</v>
      </c>
      <c r="W285">
        <v>3.4</v>
      </c>
      <c r="X285">
        <v>0.5</v>
      </c>
      <c r="Y285">
        <v>0.4</v>
      </c>
      <c r="Z285">
        <v>0.4</v>
      </c>
      <c r="AA285">
        <v>-1.956374875615827</v>
      </c>
      <c r="AB285">
        <v>-1.1206932277647266</v>
      </c>
      <c r="AC285">
        <v>-0.89264239226077924</v>
      </c>
      <c r="AD285">
        <v>-1.4227104291429018</v>
      </c>
      <c r="AE285">
        <v>-0.92906982323382659</v>
      </c>
      <c r="AF285">
        <v>0.10591457796180204</v>
      </c>
      <c r="AG285">
        <v>-0.29102702352620247</v>
      </c>
      <c r="AH285">
        <v>-0.33993959339911423</v>
      </c>
      <c r="AI285">
        <v>1.5658351560960901</v>
      </c>
    </row>
    <row r="286" spans="1:35" x14ac:dyDescent="0.2">
      <c r="A286">
        <v>24</v>
      </c>
      <c r="B286">
        <v>285</v>
      </c>
      <c r="C286" s="25">
        <v>0</v>
      </c>
      <c r="D286" s="25">
        <v>481</v>
      </c>
      <c r="E286" s="25">
        <v>1</v>
      </c>
      <c r="F286">
        <v>-0.94118356395101943</v>
      </c>
      <c r="G286">
        <v>-0.47697465189694349</v>
      </c>
      <c r="H286">
        <v>-0.46420891205407594</v>
      </c>
      <c r="I286" t="s">
        <v>534</v>
      </c>
      <c r="J286" t="s">
        <v>32</v>
      </c>
      <c r="K286" t="s">
        <v>81</v>
      </c>
      <c r="L286" t="s">
        <v>45</v>
      </c>
      <c r="M286" s="26">
        <v>21.9</v>
      </c>
      <c r="N286" s="27">
        <v>5</v>
      </c>
      <c r="O286">
        <v>13.809999999999999</v>
      </c>
      <c r="P286">
        <v>5.2</v>
      </c>
      <c r="Q286">
        <v>0</v>
      </c>
      <c r="R286">
        <v>4.5999999999999996</v>
      </c>
      <c r="S286">
        <v>0.6</v>
      </c>
      <c r="T286">
        <v>0</v>
      </c>
      <c r="U286">
        <v>1</v>
      </c>
      <c r="V286">
        <v>0.70588235294117652</v>
      </c>
      <c r="W286">
        <v>3.4</v>
      </c>
      <c r="X286">
        <v>1</v>
      </c>
      <c r="Y286">
        <v>0.4</v>
      </c>
      <c r="Z286">
        <v>0.8</v>
      </c>
      <c r="AA286">
        <v>-1.6640035841136975</v>
      </c>
      <c r="AB286">
        <v>-1.505394204441822</v>
      </c>
      <c r="AC286">
        <v>-0.46707424600732306</v>
      </c>
      <c r="AD286">
        <v>-1.2392412126037242</v>
      </c>
      <c r="AE286">
        <v>-2.3019492332709612</v>
      </c>
      <c r="AF286">
        <v>0.42181207341515159</v>
      </c>
      <c r="AG286">
        <v>1.1338088333249583</v>
      </c>
      <c r="AH286">
        <v>0.16756545936524134</v>
      </c>
      <c r="AI286">
        <v>1.1617042472596857</v>
      </c>
    </row>
    <row r="287" spans="1:35" x14ac:dyDescent="0.2">
      <c r="A287">
        <v>24</v>
      </c>
      <c r="B287">
        <v>286</v>
      </c>
      <c r="C287" s="25">
        <v>0</v>
      </c>
      <c r="D287" s="25">
        <v>318</v>
      </c>
      <c r="E287" s="25">
        <v>1</v>
      </c>
      <c r="F287">
        <v>-0.94257047906232394</v>
      </c>
      <c r="G287">
        <v>-0.54630210447024197</v>
      </c>
      <c r="H287">
        <v>-0.39626837459208197</v>
      </c>
      <c r="I287" t="s">
        <v>434</v>
      </c>
      <c r="J287" t="s">
        <v>32</v>
      </c>
      <c r="K287" t="s">
        <v>39</v>
      </c>
      <c r="L287" t="s">
        <v>258</v>
      </c>
      <c r="M287" s="26">
        <v>23.2</v>
      </c>
      <c r="N287" s="27">
        <v>5</v>
      </c>
      <c r="O287">
        <v>12.496666666666666</v>
      </c>
      <c r="P287">
        <v>7.8</v>
      </c>
      <c r="Q287">
        <v>0.4</v>
      </c>
      <c r="R287">
        <v>2</v>
      </c>
      <c r="S287">
        <v>2.6</v>
      </c>
      <c r="T287">
        <v>0.2</v>
      </c>
      <c r="U287">
        <v>0</v>
      </c>
      <c r="V287">
        <v>0.59259259259259256</v>
      </c>
      <c r="W287">
        <v>5.4</v>
      </c>
      <c r="X287">
        <v>1</v>
      </c>
      <c r="Y287">
        <v>1</v>
      </c>
      <c r="Z287">
        <v>1.2</v>
      </c>
      <c r="AA287">
        <v>-1.2416894963883998</v>
      </c>
      <c r="AB287">
        <v>-1.1206932277647266</v>
      </c>
      <c r="AC287">
        <v>-1.3891385628898116</v>
      </c>
      <c r="AD287">
        <v>-0.32189512990783647</v>
      </c>
      <c r="AE287">
        <v>-1.8443227632585832</v>
      </c>
      <c r="AF287">
        <v>-1.1576754038515964</v>
      </c>
      <c r="AG287">
        <v>0.9237010747808081</v>
      </c>
      <c r="AH287">
        <v>0.47742123062468689</v>
      </c>
      <c r="AI287">
        <v>0.75757333842328134</v>
      </c>
    </row>
    <row r="288" spans="1:35" x14ac:dyDescent="0.2">
      <c r="A288">
        <v>24</v>
      </c>
      <c r="B288">
        <v>287</v>
      </c>
      <c r="C288" s="25">
        <v>0</v>
      </c>
      <c r="D288" s="25">
        <v>339</v>
      </c>
      <c r="E288" s="25">
        <v>0</v>
      </c>
      <c r="F288">
        <v>-0.95024687536775454</v>
      </c>
      <c r="G288">
        <v>-0.56225388997349901</v>
      </c>
      <c r="H288">
        <v>-0.38799298539425553</v>
      </c>
      <c r="I288" t="s">
        <v>457</v>
      </c>
      <c r="J288" t="s">
        <v>32</v>
      </c>
      <c r="K288" t="s">
        <v>106</v>
      </c>
      <c r="L288" t="s">
        <v>258</v>
      </c>
      <c r="M288" s="26">
        <v>23.9</v>
      </c>
      <c r="N288" s="27">
        <v>5</v>
      </c>
      <c r="O288">
        <v>9.7866666666666671</v>
      </c>
      <c r="P288">
        <v>6.4</v>
      </c>
      <c r="Q288">
        <v>1</v>
      </c>
      <c r="R288">
        <v>1.2</v>
      </c>
      <c r="S288">
        <v>1.2</v>
      </c>
      <c r="T288">
        <v>0.2</v>
      </c>
      <c r="U288">
        <v>0.2</v>
      </c>
      <c r="V288">
        <v>0.66666666666666663</v>
      </c>
      <c r="W288">
        <v>3</v>
      </c>
      <c r="X288">
        <v>1</v>
      </c>
      <c r="Y288">
        <v>1.4</v>
      </c>
      <c r="Z288">
        <v>1.2</v>
      </c>
      <c r="AA288">
        <v>-1.4690893897789445</v>
      </c>
      <c r="AB288">
        <v>-0.54364176274908371</v>
      </c>
      <c r="AC288">
        <v>-1.6728506603921156</v>
      </c>
      <c r="AD288">
        <v>-0.96403738779495807</v>
      </c>
      <c r="AE288">
        <v>-1.8443227632585832</v>
      </c>
      <c r="AF288">
        <v>-0.84177790839824673</v>
      </c>
      <c r="AG288">
        <v>0.83386977938950924</v>
      </c>
      <c r="AH288">
        <v>0.68399174479765046</v>
      </c>
      <c r="AI288">
        <v>0.75757333842328134</v>
      </c>
    </row>
    <row r="289" spans="1:35" x14ac:dyDescent="0.2">
      <c r="A289">
        <v>24</v>
      </c>
      <c r="B289">
        <v>288</v>
      </c>
      <c r="C289" s="25">
        <v>0</v>
      </c>
      <c r="D289" s="25">
        <v>498</v>
      </c>
      <c r="E289" s="25">
        <v>0</v>
      </c>
      <c r="F289">
        <v>-0.95108965879337737</v>
      </c>
      <c r="G289">
        <v>-0.67803508888758168</v>
      </c>
      <c r="H289">
        <v>-0.27305456990579569</v>
      </c>
      <c r="I289" t="s">
        <v>529</v>
      </c>
      <c r="J289" t="s">
        <v>227</v>
      </c>
      <c r="K289" t="s">
        <v>75</v>
      </c>
      <c r="L289" t="s">
        <v>258</v>
      </c>
      <c r="M289" s="26">
        <v>26.3</v>
      </c>
      <c r="N289" s="27">
        <v>3</v>
      </c>
      <c r="O289">
        <v>14.172222222222224</v>
      </c>
      <c r="P289">
        <v>4.666666666666667</v>
      </c>
      <c r="Q289">
        <v>0.66666666666666663</v>
      </c>
      <c r="R289">
        <v>2</v>
      </c>
      <c r="S289">
        <v>2.3333333333333335</v>
      </c>
      <c r="T289">
        <v>0.33333333333333331</v>
      </c>
      <c r="U289">
        <v>0.33333333333333331</v>
      </c>
      <c r="V289">
        <v>0.375</v>
      </c>
      <c r="W289">
        <v>5.333333333333333</v>
      </c>
      <c r="X289">
        <v>0</v>
      </c>
      <c r="Y289">
        <v>0</v>
      </c>
      <c r="Z289">
        <v>0.66666666666666663</v>
      </c>
      <c r="AA289">
        <v>-1.7506321149291435</v>
      </c>
      <c r="AB289">
        <v>-0.86422590997999649</v>
      </c>
      <c r="AC289">
        <v>-1.3891385628898116</v>
      </c>
      <c r="AD289">
        <v>-0.44420794093395483</v>
      </c>
      <c r="AE289">
        <v>-1.5392384499169978</v>
      </c>
      <c r="AF289">
        <v>-0.63117957809601377</v>
      </c>
      <c r="AG289">
        <v>-0.74110273863974829</v>
      </c>
      <c r="AH289">
        <v>-3.9005054807722372E-2</v>
      </c>
      <c r="AI289">
        <v>1.2964145502051538</v>
      </c>
    </row>
    <row r="290" spans="1:35" x14ac:dyDescent="0.2">
      <c r="A290">
        <v>25</v>
      </c>
      <c r="B290">
        <v>289</v>
      </c>
      <c r="C290" s="25">
        <v>0</v>
      </c>
      <c r="D290" s="25">
        <v>291</v>
      </c>
      <c r="E290" s="25">
        <v>0</v>
      </c>
      <c r="F290">
        <v>-0.95192175516891353</v>
      </c>
      <c r="G290">
        <v>-0.7236588481636288</v>
      </c>
      <c r="H290">
        <v>-0.22826290700528473</v>
      </c>
      <c r="I290" t="s">
        <v>502</v>
      </c>
      <c r="J290" t="s">
        <v>32</v>
      </c>
      <c r="K290" t="s">
        <v>106</v>
      </c>
      <c r="L290" t="s">
        <v>258</v>
      </c>
      <c r="M290" s="26">
        <v>25.6</v>
      </c>
      <c r="N290" s="27">
        <v>5</v>
      </c>
      <c r="O290">
        <v>17.369999999999997</v>
      </c>
      <c r="P290">
        <v>6.6</v>
      </c>
      <c r="Q290">
        <v>0.8</v>
      </c>
      <c r="R290">
        <v>2</v>
      </c>
      <c r="S290">
        <v>1</v>
      </c>
      <c r="T290">
        <v>0.4</v>
      </c>
      <c r="U290">
        <v>0.4</v>
      </c>
      <c r="V290">
        <v>0.37142857142857144</v>
      </c>
      <c r="W290">
        <v>7</v>
      </c>
      <c r="X290">
        <v>0.75</v>
      </c>
      <c r="Y290">
        <v>0.8</v>
      </c>
      <c r="Z290">
        <v>0.8</v>
      </c>
      <c r="AA290">
        <v>-1.4366036907231525</v>
      </c>
      <c r="AB290">
        <v>-0.73599225108763133</v>
      </c>
      <c r="AC290">
        <v>-1.3891385628898116</v>
      </c>
      <c r="AD290">
        <v>-1.0557719960645469</v>
      </c>
      <c r="AE290">
        <v>-1.3866962932462048</v>
      </c>
      <c r="AF290">
        <v>-0.52588041294489718</v>
      </c>
      <c r="AG290">
        <v>-1.0111815945499503</v>
      </c>
      <c r="AH290">
        <v>-0.13336907922615071</v>
      </c>
      <c r="AI290">
        <v>1.1617042472596857</v>
      </c>
    </row>
    <row r="291" spans="1:35" x14ac:dyDescent="0.2">
      <c r="A291">
        <v>25</v>
      </c>
      <c r="B291">
        <v>290</v>
      </c>
      <c r="C291" s="25">
        <v>0</v>
      </c>
      <c r="D291" s="25">
        <v>218</v>
      </c>
      <c r="E291" s="25">
        <v>1</v>
      </c>
      <c r="F291">
        <v>-0.95381318607209098</v>
      </c>
      <c r="G291">
        <v>-0.63020882874886275</v>
      </c>
      <c r="H291">
        <v>-0.32360435732322823</v>
      </c>
      <c r="I291" t="s">
        <v>542</v>
      </c>
      <c r="J291" t="s">
        <v>32</v>
      </c>
      <c r="K291" t="s">
        <v>66</v>
      </c>
      <c r="L291" t="s">
        <v>259</v>
      </c>
      <c r="M291" s="26">
        <v>27.2</v>
      </c>
      <c r="N291" s="27">
        <v>5</v>
      </c>
      <c r="O291">
        <v>14.589999999999998</v>
      </c>
      <c r="P291">
        <v>3.4</v>
      </c>
      <c r="Q291">
        <v>0.4</v>
      </c>
      <c r="R291">
        <v>2.4</v>
      </c>
      <c r="S291">
        <v>0.4</v>
      </c>
      <c r="T291">
        <v>0.8</v>
      </c>
      <c r="U291">
        <v>0.6</v>
      </c>
      <c r="V291">
        <v>0.36842105263157893</v>
      </c>
      <c r="W291">
        <v>3.8</v>
      </c>
      <c r="X291">
        <v>0.5</v>
      </c>
      <c r="Y291">
        <v>0.4</v>
      </c>
      <c r="Z291">
        <v>0.4</v>
      </c>
      <c r="AA291">
        <v>-1.956374875615827</v>
      </c>
      <c r="AB291">
        <v>-1.1206932277647266</v>
      </c>
      <c r="AC291">
        <v>-1.2472825141386594</v>
      </c>
      <c r="AD291">
        <v>-1.3309758208733131</v>
      </c>
      <c r="AE291">
        <v>-0.4714433532214482</v>
      </c>
      <c r="AF291">
        <v>-0.20998291749154768</v>
      </c>
      <c r="AG291">
        <v>-0.56102231233121802</v>
      </c>
      <c r="AH291">
        <v>-0.33993959339911423</v>
      </c>
      <c r="AI291">
        <v>1.5658351560960901</v>
      </c>
    </row>
    <row r="292" spans="1:35" x14ac:dyDescent="0.2">
      <c r="A292">
        <v>25</v>
      </c>
      <c r="B292">
        <v>291</v>
      </c>
      <c r="C292" s="25">
        <v>0</v>
      </c>
      <c r="D292" s="25">
        <v>260</v>
      </c>
      <c r="E292" s="25">
        <v>0</v>
      </c>
      <c r="F292">
        <v>-0.9576072255452649</v>
      </c>
      <c r="G292">
        <v>-0.64649594409880828</v>
      </c>
      <c r="H292">
        <v>-0.31111128144645661</v>
      </c>
      <c r="I292" t="s">
        <v>504</v>
      </c>
      <c r="J292" t="s">
        <v>32</v>
      </c>
      <c r="K292" t="s">
        <v>94</v>
      </c>
      <c r="L292" t="s">
        <v>259</v>
      </c>
      <c r="M292" s="26">
        <v>28.4</v>
      </c>
      <c r="N292" s="27">
        <v>5</v>
      </c>
      <c r="O292">
        <v>11.28</v>
      </c>
      <c r="P292">
        <v>5</v>
      </c>
      <c r="Q292">
        <v>1.2</v>
      </c>
      <c r="R292">
        <v>2.8</v>
      </c>
      <c r="S292">
        <v>1.4</v>
      </c>
      <c r="T292">
        <v>0.4</v>
      </c>
      <c r="U292">
        <v>0</v>
      </c>
      <c r="V292">
        <v>0.36363636363636365</v>
      </c>
      <c r="W292">
        <v>4.4000000000000004</v>
      </c>
      <c r="X292">
        <v>0.75</v>
      </c>
      <c r="Y292">
        <v>0.8</v>
      </c>
      <c r="Z292">
        <v>0.4</v>
      </c>
      <c r="AA292">
        <v>-1.6964892831694898</v>
      </c>
      <c r="AB292">
        <v>-0.35129127441053609</v>
      </c>
      <c r="AC292">
        <v>-1.1054264653875074</v>
      </c>
      <c r="AD292">
        <v>-0.87230277952536928</v>
      </c>
      <c r="AE292">
        <v>-1.3866962932462048</v>
      </c>
      <c r="AF292">
        <v>-1.1576754038515964</v>
      </c>
      <c r="AG292">
        <v>-0.68104807416850932</v>
      </c>
      <c r="AH292">
        <v>-0.13336907922615071</v>
      </c>
      <c r="AI292">
        <v>1.5658351560960901</v>
      </c>
    </row>
    <row r="293" spans="1:35" x14ac:dyDescent="0.2">
      <c r="A293">
        <v>25</v>
      </c>
      <c r="B293">
        <v>292</v>
      </c>
      <c r="C293" s="25">
        <v>142.69999999999999</v>
      </c>
      <c r="D293" s="25">
        <v>155</v>
      </c>
      <c r="E293" s="25">
        <v>15</v>
      </c>
      <c r="F293">
        <v>-0.95779544681182516</v>
      </c>
      <c r="G293">
        <v>-0.60000743681089042</v>
      </c>
      <c r="H293">
        <v>-0.35778801000093474</v>
      </c>
      <c r="I293" t="s">
        <v>424</v>
      </c>
      <c r="J293" t="s">
        <v>32</v>
      </c>
      <c r="K293" t="s">
        <v>86</v>
      </c>
      <c r="L293" t="s">
        <v>259</v>
      </c>
      <c r="M293" s="26">
        <v>25.7</v>
      </c>
      <c r="N293" s="27">
        <v>5</v>
      </c>
      <c r="O293">
        <v>21.91</v>
      </c>
      <c r="P293">
        <v>9.8000000000000007</v>
      </c>
      <c r="Q293">
        <v>1</v>
      </c>
      <c r="R293">
        <v>5</v>
      </c>
      <c r="S293">
        <v>1.2</v>
      </c>
      <c r="T293">
        <v>0.4</v>
      </c>
      <c r="U293">
        <v>0.4</v>
      </c>
      <c r="V293">
        <v>0.45</v>
      </c>
      <c r="W293">
        <v>8</v>
      </c>
      <c r="X293">
        <v>0.53333333333333333</v>
      </c>
      <c r="Y293">
        <v>3</v>
      </c>
      <c r="Z293">
        <v>0.4</v>
      </c>
      <c r="AA293">
        <v>-0.91683250583047793</v>
      </c>
      <c r="AB293">
        <v>-0.54364176274908371</v>
      </c>
      <c r="AC293">
        <v>-0.32521819725617085</v>
      </c>
      <c r="AD293">
        <v>-0.96403738779495807</v>
      </c>
      <c r="AE293">
        <v>-1.3866962932462048</v>
      </c>
      <c r="AF293">
        <v>-0.52588041294489718</v>
      </c>
      <c r="AG293">
        <v>-0.26133395971132878</v>
      </c>
      <c r="AH293">
        <v>-2.0422615678609835</v>
      </c>
      <c r="AI293">
        <v>1.5658351560960901</v>
      </c>
    </row>
    <row r="294" spans="1:35" x14ac:dyDescent="0.2">
      <c r="A294">
        <v>25</v>
      </c>
      <c r="B294">
        <v>293</v>
      </c>
      <c r="C294" s="25">
        <v>0</v>
      </c>
      <c r="D294" s="25">
        <v>246</v>
      </c>
      <c r="E294" s="25">
        <v>1</v>
      </c>
      <c r="F294">
        <v>-0.95800659736687011</v>
      </c>
      <c r="G294">
        <v>-0.48139050671839001</v>
      </c>
      <c r="H294">
        <v>-0.4766160906484801</v>
      </c>
      <c r="I294" t="s">
        <v>461</v>
      </c>
      <c r="J294" t="s">
        <v>1698</v>
      </c>
      <c r="K294" t="s">
        <v>53</v>
      </c>
      <c r="L294" t="s">
        <v>259</v>
      </c>
      <c r="M294" s="26">
        <v>22.8</v>
      </c>
      <c r="N294" s="27">
        <v>4</v>
      </c>
      <c r="O294">
        <v>14.362499999999999</v>
      </c>
      <c r="P294">
        <v>7</v>
      </c>
      <c r="Q294">
        <v>0.25</v>
      </c>
      <c r="R294">
        <v>2</v>
      </c>
      <c r="S294">
        <v>0.5</v>
      </c>
      <c r="T294">
        <v>0.75</v>
      </c>
      <c r="U294">
        <v>0</v>
      </c>
      <c r="V294">
        <v>0.6</v>
      </c>
      <c r="W294">
        <v>5</v>
      </c>
      <c r="X294">
        <v>1</v>
      </c>
      <c r="Y294">
        <v>0.75</v>
      </c>
      <c r="Z294">
        <v>0.5</v>
      </c>
      <c r="AA294">
        <v>-1.3716322926115683</v>
      </c>
      <c r="AB294">
        <v>-1.2649560940186375</v>
      </c>
      <c r="AC294">
        <v>-1.3891385628898116</v>
      </c>
      <c r="AD294">
        <v>-1.2851085167385188</v>
      </c>
      <c r="AE294">
        <v>-0.58584997072454292</v>
      </c>
      <c r="AF294">
        <v>-1.1576754038515964</v>
      </c>
      <c r="AG294">
        <v>0.90872919221559167</v>
      </c>
      <c r="AH294">
        <v>0.34831465926658456</v>
      </c>
      <c r="AI294">
        <v>1.4648024288869892</v>
      </c>
    </row>
    <row r="295" spans="1:35" x14ac:dyDescent="0.2">
      <c r="A295">
        <v>25</v>
      </c>
      <c r="B295">
        <v>294</v>
      </c>
      <c r="C295" s="25">
        <v>122.8</v>
      </c>
      <c r="D295" s="25">
        <v>290</v>
      </c>
      <c r="E295" s="25">
        <v>1</v>
      </c>
      <c r="F295">
        <v>-0.96603927216004926</v>
      </c>
      <c r="G295">
        <v>-0.82786887328721881</v>
      </c>
      <c r="H295">
        <v>-0.13817039887283045</v>
      </c>
      <c r="I295" t="s">
        <v>493</v>
      </c>
      <c r="J295" t="s">
        <v>32</v>
      </c>
      <c r="K295" t="s">
        <v>51</v>
      </c>
      <c r="L295" t="s">
        <v>258</v>
      </c>
      <c r="M295" s="26">
        <v>42.8</v>
      </c>
      <c r="N295" s="27">
        <v>5</v>
      </c>
      <c r="O295">
        <v>17.066666666666666</v>
      </c>
      <c r="P295">
        <v>6</v>
      </c>
      <c r="Q295">
        <v>1.6</v>
      </c>
      <c r="R295">
        <v>2.4</v>
      </c>
      <c r="S295">
        <v>0.8</v>
      </c>
      <c r="T295">
        <v>0</v>
      </c>
      <c r="U295">
        <v>0.4</v>
      </c>
      <c r="V295">
        <v>0.3235294117647059</v>
      </c>
      <c r="W295">
        <v>6.8</v>
      </c>
      <c r="X295">
        <v>0</v>
      </c>
      <c r="Y295">
        <v>0</v>
      </c>
      <c r="Z295">
        <v>1.2</v>
      </c>
      <c r="AA295">
        <v>-1.534060787890529</v>
      </c>
      <c r="AB295">
        <v>3.3409702266559399E-2</v>
      </c>
      <c r="AC295">
        <v>-1.2472825141386594</v>
      </c>
      <c r="AD295">
        <v>-1.1475066043341355</v>
      </c>
      <c r="AE295">
        <v>-2.3019492332709612</v>
      </c>
      <c r="AF295">
        <v>-0.52588041294489718</v>
      </c>
      <c r="AG295">
        <v>-1.4461182928879064</v>
      </c>
      <c r="AH295">
        <v>-3.9005054807722372E-2</v>
      </c>
      <c r="AI295">
        <v>0.75757333842328134</v>
      </c>
    </row>
    <row r="296" spans="1:35" x14ac:dyDescent="0.2">
      <c r="A296">
        <v>25</v>
      </c>
      <c r="B296">
        <v>295</v>
      </c>
      <c r="C296" s="25">
        <v>0</v>
      </c>
      <c r="D296" s="25">
        <v>533</v>
      </c>
      <c r="E296" s="25">
        <v>1</v>
      </c>
      <c r="F296">
        <v>-0.9661612237637216</v>
      </c>
      <c r="G296">
        <v>-0.51482432440727399</v>
      </c>
      <c r="H296">
        <v>-0.45133689935644761</v>
      </c>
      <c r="I296" t="s">
        <v>500</v>
      </c>
      <c r="J296" t="s">
        <v>32</v>
      </c>
      <c r="K296" t="s">
        <v>37</v>
      </c>
      <c r="L296" t="s">
        <v>259</v>
      </c>
      <c r="M296" s="26">
        <v>19.8</v>
      </c>
      <c r="N296" s="27">
        <v>5</v>
      </c>
      <c r="O296">
        <v>15.860000000000003</v>
      </c>
      <c r="P296">
        <v>5.8</v>
      </c>
      <c r="Q296">
        <v>0.6</v>
      </c>
      <c r="R296">
        <v>4.8</v>
      </c>
      <c r="S296">
        <v>0.6</v>
      </c>
      <c r="T296">
        <v>0.4</v>
      </c>
      <c r="U296">
        <v>0.6</v>
      </c>
      <c r="V296">
        <v>0.58823529411764708</v>
      </c>
      <c r="W296">
        <v>3.4</v>
      </c>
      <c r="X296">
        <v>0.6</v>
      </c>
      <c r="Y296">
        <v>2</v>
      </c>
      <c r="Z296">
        <v>0.4</v>
      </c>
      <c r="AA296">
        <v>-1.5665464869463213</v>
      </c>
      <c r="AB296">
        <v>-0.92834273942617906</v>
      </c>
      <c r="AC296">
        <v>-0.39614622163174695</v>
      </c>
      <c r="AD296">
        <v>-1.2392412126037242</v>
      </c>
      <c r="AE296">
        <v>-1.3866962932462048</v>
      </c>
      <c r="AF296">
        <v>-0.20998291749154768</v>
      </c>
      <c r="AG296">
        <v>0.56387449058449401</v>
      </c>
      <c r="AH296">
        <v>-1.036172695000326</v>
      </c>
      <c r="AI296">
        <v>1.5658351560960901</v>
      </c>
    </row>
    <row r="297" spans="1:35" x14ac:dyDescent="0.2">
      <c r="A297">
        <v>25</v>
      </c>
      <c r="B297">
        <v>296</v>
      </c>
      <c r="C297" s="25">
        <v>0</v>
      </c>
      <c r="D297" s="25">
        <v>286</v>
      </c>
      <c r="E297" s="25">
        <v>0</v>
      </c>
      <c r="F297">
        <v>-0.96677020973315797</v>
      </c>
      <c r="G297">
        <v>-0.63529588629684264</v>
      </c>
      <c r="H297">
        <v>-0.33147432343631533</v>
      </c>
      <c r="I297" t="s">
        <v>509</v>
      </c>
      <c r="J297" t="s">
        <v>32</v>
      </c>
      <c r="K297" t="s">
        <v>106</v>
      </c>
      <c r="L297" t="s">
        <v>258</v>
      </c>
      <c r="M297" s="26">
        <v>32</v>
      </c>
      <c r="N297" s="27">
        <v>5</v>
      </c>
      <c r="O297">
        <v>15.116666666666669</v>
      </c>
      <c r="P297">
        <v>6.8</v>
      </c>
      <c r="Q297">
        <v>2</v>
      </c>
      <c r="R297">
        <v>1.8</v>
      </c>
      <c r="S297">
        <v>0.8</v>
      </c>
      <c r="T297">
        <v>0</v>
      </c>
      <c r="U297">
        <v>0.2</v>
      </c>
      <c r="V297">
        <v>0.4</v>
      </c>
      <c r="W297">
        <v>5</v>
      </c>
      <c r="X297">
        <v>0.8</v>
      </c>
      <c r="Y297">
        <v>1</v>
      </c>
      <c r="Z297">
        <v>0.4</v>
      </c>
      <c r="AA297">
        <v>-1.4041179916673605</v>
      </c>
      <c r="AB297">
        <v>0.41811067894365467</v>
      </c>
      <c r="AC297">
        <v>-1.4600665872653877</v>
      </c>
      <c r="AD297">
        <v>-1.1475066043341355</v>
      </c>
      <c r="AE297">
        <v>-2.3019492332709612</v>
      </c>
      <c r="AF297">
        <v>-0.84177790839824673</v>
      </c>
      <c r="AG297">
        <v>-0.51610666463556831</v>
      </c>
      <c r="AH297">
        <v>-3.0083822139668523E-2</v>
      </c>
      <c r="AI297">
        <v>1.5658351560960901</v>
      </c>
    </row>
    <row r="298" spans="1:35" x14ac:dyDescent="0.2">
      <c r="A298">
        <v>25</v>
      </c>
      <c r="B298">
        <v>297</v>
      </c>
      <c r="C298" s="25">
        <v>0</v>
      </c>
      <c r="D298" s="25">
        <v>653</v>
      </c>
      <c r="E298" s="25">
        <v>0</v>
      </c>
      <c r="F298">
        <v>-0.96703478078967908</v>
      </c>
      <c r="G298">
        <v>-0.61883838301105643</v>
      </c>
      <c r="H298">
        <v>-0.34819639777862266</v>
      </c>
      <c r="I298" t="s">
        <v>569</v>
      </c>
      <c r="J298" t="s">
        <v>32</v>
      </c>
      <c r="K298" t="s">
        <v>44</v>
      </c>
      <c r="L298" t="s">
        <v>259</v>
      </c>
      <c r="M298" s="26">
        <v>24.3</v>
      </c>
      <c r="N298" s="27">
        <v>5</v>
      </c>
      <c r="O298">
        <v>16.27</v>
      </c>
      <c r="P298">
        <v>5.4</v>
      </c>
      <c r="Q298">
        <v>1</v>
      </c>
      <c r="R298">
        <v>4.4000000000000004</v>
      </c>
      <c r="S298">
        <v>0.4</v>
      </c>
      <c r="T298">
        <v>0.2</v>
      </c>
      <c r="U298">
        <v>0.2</v>
      </c>
      <c r="V298">
        <v>0.42307692307692307</v>
      </c>
      <c r="W298">
        <v>5.2</v>
      </c>
      <c r="X298">
        <v>0</v>
      </c>
      <c r="Y298">
        <v>0</v>
      </c>
      <c r="Z298">
        <v>0.4</v>
      </c>
      <c r="AA298">
        <v>-1.6315178850579053</v>
      </c>
      <c r="AB298">
        <v>-0.54364176274908371</v>
      </c>
      <c r="AC298">
        <v>-0.53800227038289883</v>
      </c>
      <c r="AD298">
        <v>-1.3309758208733131</v>
      </c>
      <c r="AE298">
        <v>-1.8443227632585832</v>
      </c>
      <c r="AF298">
        <v>-0.84177790839824673</v>
      </c>
      <c r="AG298">
        <v>-0.36613713766784428</v>
      </c>
      <c r="AH298">
        <v>-3.9005054807722372E-2</v>
      </c>
      <c r="AI298">
        <v>1.5658351560960901</v>
      </c>
    </row>
    <row r="299" spans="1:35" x14ac:dyDescent="0.2">
      <c r="A299">
        <v>25</v>
      </c>
      <c r="B299">
        <v>298</v>
      </c>
      <c r="C299" s="25">
        <v>102.1</v>
      </c>
      <c r="D299" s="25">
        <v>98</v>
      </c>
      <c r="E299" s="25">
        <v>30</v>
      </c>
      <c r="F299">
        <v>-0.96839088237219551</v>
      </c>
      <c r="G299">
        <v>-0.58893213802117783</v>
      </c>
      <c r="H299">
        <v>-0.37945874435101767</v>
      </c>
      <c r="I299" t="s">
        <v>421</v>
      </c>
      <c r="J299" t="s">
        <v>32</v>
      </c>
      <c r="K299" t="s">
        <v>119</v>
      </c>
      <c r="L299" t="s">
        <v>45</v>
      </c>
      <c r="M299" s="26">
        <v>30.3</v>
      </c>
      <c r="N299" s="27">
        <v>5</v>
      </c>
      <c r="O299">
        <v>14.55</v>
      </c>
      <c r="P299">
        <v>7.4</v>
      </c>
      <c r="Q299">
        <v>0.6</v>
      </c>
      <c r="R299">
        <v>3</v>
      </c>
      <c r="S299">
        <v>0.6</v>
      </c>
      <c r="T299">
        <v>0.8</v>
      </c>
      <c r="U299">
        <v>0</v>
      </c>
      <c r="V299">
        <v>0.53333333333333333</v>
      </c>
      <c r="W299">
        <v>6</v>
      </c>
      <c r="X299">
        <v>0.5</v>
      </c>
      <c r="Y299">
        <v>0.8</v>
      </c>
      <c r="Z299">
        <v>1</v>
      </c>
      <c r="AA299">
        <v>-1.3066608944999838</v>
      </c>
      <c r="AB299">
        <v>-0.92834273942617906</v>
      </c>
      <c r="AC299">
        <v>-1.0344984410119313</v>
      </c>
      <c r="AD299">
        <v>-1.2392412126037242</v>
      </c>
      <c r="AE299">
        <v>-0.4714433532214482</v>
      </c>
      <c r="AF299">
        <v>-1.1576754038515964</v>
      </c>
      <c r="AG299">
        <v>0.51870814157328493</v>
      </c>
      <c r="AH299">
        <v>-0.64087413199050602</v>
      </c>
      <c r="AI299">
        <v>0.95963879284148357</v>
      </c>
    </row>
    <row r="300" spans="1:35" x14ac:dyDescent="0.2">
      <c r="A300">
        <v>25</v>
      </c>
      <c r="B300">
        <v>299</v>
      </c>
      <c r="C300" s="25">
        <v>140.30000000000001</v>
      </c>
      <c r="D300" s="25">
        <v>187</v>
      </c>
      <c r="E300" s="25">
        <v>8</v>
      </c>
      <c r="F300">
        <v>-0.96893431890711601</v>
      </c>
      <c r="G300">
        <v>-0.79023562522102697</v>
      </c>
      <c r="H300">
        <v>-0.17869869368608904</v>
      </c>
      <c r="I300" t="s">
        <v>266</v>
      </c>
      <c r="J300" t="s">
        <v>32</v>
      </c>
      <c r="K300" t="s">
        <v>37</v>
      </c>
      <c r="L300" t="s">
        <v>258</v>
      </c>
      <c r="M300" s="26">
        <v>20.5</v>
      </c>
      <c r="N300" s="27">
        <v>5</v>
      </c>
      <c r="O300">
        <v>23.04</v>
      </c>
      <c r="P300">
        <v>9.1999999999999993</v>
      </c>
      <c r="Q300">
        <v>1.2</v>
      </c>
      <c r="R300">
        <v>1.8</v>
      </c>
      <c r="S300">
        <v>1.6</v>
      </c>
      <c r="T300">
        <v>0.4</v>
      </c>
      <c r="U300">
        <v>0</v>
      </c>
      <c r="V300">
        <v>0.36170212765957449</v>
      </c>
      <c r="W300">
        <v>9.4</v>
      </c>
      <c r="X300">
        <v>0.66666666666666663</v>
      </c>
      <c r="Y300">
        <v>1.8</v>
      </c>
      <c r="Z300">
        <v>0.8</v>
      </c>
      <c r="AA300">
        <v>-1.0142896029978548</v>
      </c>
      <c r="AB300">
        <v>-0.35129127441053609</v>
      </c>
      <c r="AC300">
        <v>-1.4600665872653877</v>
      </c>
      <c r="AD300">
        <v>-0.78056817125578037</v>
      </c>
      <c r="AE300">
        <v>-1.3866962932462048</v>
      </c>
      <c r="AF300">
        <v>-1.1576754038515964</v>
      </c>
      <c r="AG300">
        <v>-1.4912846418991161</v>
      </c>
      <c r="AH300">
        <v>-0.63195289932245247</v>
      </c>
      <c r="AI300">
        <v>1.1617042472596857</v>
      </c>
    </row>
    <row r="301" spans="1:35" x14ac:dyDescent="0.2">
      <c r="A301">
        <v>25</v>
      </c>
      <c r="B301">
        <v>300</v>
      </c>
      <c r="C301" s="25">
        <v>0</v>
      </c>
      <c r="D301" s="25">
        <v>280</v>
      </c>
      <c r="E301" s="25">
        <v>1</v>
      </c>
      <c r="F301">
        <v>-0.97148975547615102</v>
      </c>
      <c r="G301">
        <v>-0.70309049104086985</v>
      </c>
      <c r="H301">
        <v>-0.26839926443528117</v>
      </c>
      <c r="I301" t="s">
        <v>524</v>
      </c>
      <c r="J301" t="s">
        <v>32</v>
      </c>
      <c r="K301" t="s">
        <v>113</v>
      </c>
      <c r="L301" t="s">
        <v>258</v>
      </c>
      <c r="M301" s="26">
        <v>33.700000000000003</v>
      </c>
      <c r="N301" s="27">
        <v>5</v>
      </c>
      <c r="O301">
        <v>15.033333333333335</v>
      </c>
      <c r="P301">
        <v>6.4</v>
      </c>
      <c r="Q301">
        <v>1.2</v>
      </c>
      <c r="R301">
        <v>1.4</v>
      </c>
      <c r="S301">
        <v>2</v>
      </c>
      <c r="T301">
        <v>0.4</v>
      </c>
      <c r="U301">
        <v>0</v>
      </c>
      <c r="V301">
        <v>0.375</v>
      </c>
      <c r="W301">
        <v>6.4</v>
      </c>
      <c r="X301">
        <v>0.66666666666666663</v>
      </c>
      <c r="Y301">
        <v>0.6</v>
      </c>
      <c r="Z301">
        <v>0.6</v>
      </c>
      <c r="AA301">
        <v>-1.4690893897789445</v>
      </c>
      <c r="AB301">
        <v>-0.35129127441053609</v>
      </c>
      <c r="AC301">
        <v>-1.6019226360165399</v>
      </c>
      <c r="AD301">
        <v>-0.5970989547166029</v>
      </c>
      <c r="AE301">
        <v>-1.3866962932462048</v>
      </c>
      <c r="AF301">
        <v>-1.1576754038515964</v>
      </c>
      <c r="AG301">
        <v>-0.89115583271265963</v>
      </c>
      <c r="AH301">
        <v>-0.23665433631263222</v>
      </c>
      <c r="AI301">
        <v>1.363769701677888</v>
      </c>
    </row>
    <row r="302" spans="1:35" x14ac:dyDescent="0.2">
      <c r="A302">
        <v>26</v>
      </c>
      <c r="B302">
        <v>301</v>
      </c>
      <c r="C302" s="25">
        <v>0</v>
      </c>
      <c r="D302" s="25">
        <v>755</v>
      </c>
      <c r="E302" s="25">
        <v>0</v>
      </c>
      <c r="F302">
        <v>-0.97284272505191438</v>
      </c>
      <c r="G302">
        <v>-0.51090552623354502</v>
      </c>
      <c r="H302">
        <v>-0.46193719881836937</v>
      </c>
      <c r="I302" t="s">
        <v>536</v>
      </c>
      <c r="J302" t="s">
        <v>154</v>
      </c>
      <c r="K302" t="s">
        <v>37</v>
      </c>
      <c r="L302" t="s">
        <v>258</v>
      </c>
      <c r="M302" s="26">
        <v>20.9</v>
      </c>
      <c r="N302" s="27">
        <v>5</v>
      </c>
      <c r="O302">
        <v>9.6666666666666661</v>
      </c>
      <c r="P302">
        <v>6.2</v>
      </c>
      <c r="Q302">
        <v>1.8</v>
      </c>
      <c r="R302">
        <v>0.6</v>
      </c>
      <c r="S302">
        <v>0.6</v>
      </c>
      <c r="T302">
        <v>0.2</v>
      </c>
      <c r="U302">
        <v>0.4</v>
      </c>
      <c r="V302">
        <v>0.55000000000000004</v>
      </c>
      <c r="W302">
        <v>4</v>
      </c>
      <c r="X302">
        <v>0</v>
      </c>
      <c r="Y302">
        <v>0</v>
      </c>
      <c r="Z302">
        <v>0.2</v>
      </c>
      <c r="AA302">
        <v>-1.5015750888347368</v>
      </c>
      <c r="AB302">
        <v>0.22576019060510702</v>
      </c>
      <c r="AC302">
        <v>-1.8856347335188439</v>
      </c>
      <c r="AD302">
        <v>-1.2392412126037242</v>
      </c>
      <c r="AE302">
        <v>-1.8443227632585832</v>
      </c>
      <c r="AF302">
        <v>-0.52588041294489718</v>
      </c>
      <c r="AG302">
        <v>0.44384872874720283</v>
      </c>
      <c r="AH302">
        <v>-3.9005054807722372E-2</v>
      </c>
      <c r="AI302">
        <v>1.7679006105142925</v>
      </c>
    </row>
    <row r="303" spans="1:35" x14ac:dyDescent="0.2">
      <c r="A303">
        <v>26</v>
      </c>
      <c r="B303">
        <v>302</v>
      </c>
      <c r="C303" s="25">
        <v>101.5</v>
      </c>
      <c r="D303" s="25">
        <v>238</v>
      </c>
      <c r="E303" s="25">
        <v>0</v>
      </c>
      <c r="F303">
        <v>-0.97389505073447669</v>
      </c>
      <c r="G303">
        <v>-0.62817540621240808</v>
      </c>
      <c r="H303">
        <v>-0.3457196445220686</v>
      </c>
      <c r="I303" t="s">
        <v>491</v>
      </c>
      <c r="J303" t="s">
        <v>1659</v>
      </c>
      <c r="K303" t="s">
        <v>57</v>
      </c>
      <c r="L303" t="s">
        <v>45</v>
      </c>
      <c r="M303" s="26">
        <v>29.7</v>
      </c>
      <c r="N303" s="27">
        <v>5</v>
      </c>
      <c r="O303">
        <v>8.81</v>
      </c>
      <c r="P303">
        <v>1.8</v>
      </c>
      <c r="Q303">
        <v>0.2</v>
      </c>
      <c r="R303">
        <v>3.6</v>
      </c>
      <c r="S303">
        <v>1.8</v>
      </c>
      <c r="T303">
        <v>0.2</v>
      </c>
      <c r="U303">
        <v>0.8</v>
      </c>
      <c r="V303">
        <v>0.5714285714285714</v>
      </c>
      <c r="W303">
        <v>1.4</v>
      </c>
      <c r="X303">
        <v>0</v>
      </c>
      <c r="Y303">
        <v>0</v>
      </c>
      <c r="Z303">
        <v>1</v>
      </c>
      <c r="AA303">
        <v>-2.2162604680621643</v>
      </c>
      <c r="AB303">
        <v>-1.3130437161032744</v>
      </c>
      <c r="AC303">
        <v>-0.82171436788520313</v>
      </c>
      <c r="AD303">
        <v>-0.68883356298619158</v>
      </c>
      <c r="AE303">
        <v>-1.8443227632585832</v>
      </c>
      <c r="AF303">
        <v>0.10591457796180204</v>
      </c>
      <c r="AG303">
        <v>0.20404790638817952</v>
      </c>
      <c r="AH303">
        <v>-3.9005054807722372E-2</v>
      </c>
      <c r="AI303">
        <v>0.95963879284148357</v>
      </c>
    </row>
    <row r="304" spans="1:35" x14ac:dyDescent="0.2">
      <c r="A304">
        <v>26</v>
      </c>
      <c r="B304">
        <v>303</v>
      </c>
      <c r="C304" s="25">
        <v>0</v>
      </c>
      <c r="D304" s="25">
        <v>266</v>
      </c>
      <c r="E304" s="25">
        <v>0</v>
      </c>
      <c r="F304">
        <v>-0.97632713105658842</v>
      </c>
      <c r="G304">
        <v>-0.76096763046881366</v>
      </c>
      <c r="H304">
        <v>-0.21535950058777475</v>
      </c>
      <c r="I304" t="s">
        <v>437</v>
      </c>
      <c r="J304" t="s">
        <v>32</v>
      </c>
      <c r="K304" t="s">
        <v>51</v>
      </c>
      <c r="L304" t="s">
        <v>258</v>
      </c>
      <c r="M304" s="26">
        <v>27.7</v>
      </c>
      <c r="N304" s="27">
        <v>5</v>
      </c>
      <c r="O304">
        <v>21.889999999999997</v>
      </c>
      <c r="P304">
        <v>5.8</v>
      </c>
      <c r="Q304">
        <v>0.6</v>
      </c>
      <c r="R304">
        <v>3.4</v>
      </c>
      <c r="S304">
        <v>1.4</v>
      </c>
      <c r="T304">
        <v>0.4</v>
      </c>
      <c r="U304">
        <v>0</v>
      </c>
      <c r="V304">
        <v>0.34375</v>
      </c>
      <c r="W304">
        <v>6.4</v>
      </c>
      <c r="X304">
        <v>0.8</v>
      </c>
      <c r="Y304">
        <v>1</v>
      </c>
      <c r="Z304">
        <v>0.8</v>
      </c>
      <c r="AA304">
        <v>-1.5665464869463213</v>
      </c>
      <c r="AB304">
        <v>-0.92834273942617906</v>
      </c>
      <c r="AC304">
        <v>-0.89264239226077924</v>
      </c>
      <c r="AD304">
        <v>-0.87230277952536928</v>
      </c>
      <c r="AE304">
        <v>-1.3866962932462048</v>
      </c>
      <c r="AF304">
        <v>-1.1576754038515964</v>
      </c>
      <c r="AG304">
        <v>-1.1761230040828912</v>
      </c>
      <c r="AH304">
        <v>-3.0083822139668523E-2</v>
      </c>
      <c r="AI304">
        <v>1.1617042472596857</v>
      </c>
    </row>
    <row r="305" spans="1:35" x14ac:dyDescent="0.2">
      <c r="A305">
        <v>26</v>
      </c>
      <c r="B305">
        <v>304</v>
      </c>
      <c r="C305" s="25">
        <v>0</v>
      </c>
      <c r="D305" s="25">
        <v>753</v>
      </c>
      <c r="E305" s="25">
        <v>0</v>
      </c>
      <c r="F305">
        <v>-0.97793778490918692</v>
      </c>
      <c r="G305">
        <v>-0.89702644467420489</v>
      </c>
      <c r="H305">
        <v>-8.0911340234982032E-2</v>
      </c>
      <c r="I305" t="s">
        <v>480</v>
      </c>
      <c r="J305" t="s">
        <v>32</v>
      </c>
      <c r="K305" t="s">
        <v>47</v>
      </c>
      <c r="L305" t="s">
        <v>258</v>
      </c>
      <c r="M305" s="26">
        <v>20.6</v>
      </c>
      <c r="N305" s="27">
        <v>5</v>
      </c>
      <c r="O305">
        <v>19.936666666666664</v>
      </c>
      <c r="P305">
        <v>6.2</v>
      </c>
      <c r="Q305">
        <v>0.4</v>
      </c>
      <c r="R305">
        <v>4.2</v>
      </c>
      <c r="S305">
        <v>1.2</v>
      </c>
      <c r="T305">
        <v>0.8</v>
      </c>
      <c r="U305">
        <v>0.2</v>
      </c>
      <c r="V305">
        <v>0.31428571428571428</v>
      </c>
      <c r="W305">
        <v>7</v>
      </c>
      <c r="X305">
        <v>0.58333333333333337</v>
      </c>
      <c r="Y305">
        <v>2.4</v>
      </c>
      <c r="Z305">
        <v>1.6</v>
      </c>
      <c r="AA305">
        <v>-1.5015750888347368</v>
      </c>
      <c r="AB305">
        <v>-1.1206932277647266</v>
      </c>
      <c r="AC305">
        <v>-0.60893029475847493</v>
      </c>
      <c r="AD305">
        <v>-0.96403738779495807</v>
      </c>
      <c r="AE305">
        <v>-0.4714433532214482</v>
      </c>
      <c r="AF305">
        <v>-0.84177790839824673</v>
      </c>
      <c r="AG305">
        <v>-1.581115937290414</v>
      </c>
      <c r="AH305">
        <v>-1.3371072335917173</v>
      </c>
      <c r="AI305">
        <v>0.35344242958687677</v>
      </c>
    </row>
    <row r="306" spans="1:35" x14ac:dyDescent="0.2">
      <c r="A306">
        <v>26</v>
      </c>
      <c r="B306">
        <v>305</v>
      </c>
      <c r="C306" s="25">
        <v>142.9</v>
      </c>
      <c r="D306" s="25">
        <v>159</v>
      </c>
      <c r="E306" s="25">
        <v>7</v>
      </c>
      <c r="F306">
        <v>-0.97899931285008635</v>
      </c>
      <c r="G306">
        <v>-0.69353261518949472</v>
      </c>
      <c r="H306">
        <v>-0.28546669766059163</v>
      </c>
      <c r="I306" t="s">
        <v>465</v>
      </c>
      <c r="J306" t="s">
        <v>1699</v>
      </c>
      <c r="K306" t="s">
        <v>55</v>
      </c>
      <c r="L306" t="s">
        <v>258</v>
      </c>
      <c r="M306" s="26">
        <v>29.6</v>
      </c>
      <c r="N306" s="27">
        <v>2</v>
      </c>
      <c r="O306">
        <v>17.883333333333333</v>
      </c>
      <c r="P306">
        <v>5</v>
      </c>
      <c r="Q306">
        <v>0.5</v>
      </c>
      <c r="R306">
        <v>2.5</v>
      </c>
      <c r="S306">
        <v>4</v>
      </c>
      <c r="T306">
        <v>0</v>
      </c>
      <c r="U306">
        <v>0</v>
      </c>
      <c r="V306">
        <v>0.36363636363636365</v>
      </c>
      <c r="W306">
        <v>5.5</v>
      </c>
      <c r="X306">
        <v>1</v>
      </c>
      <c r="Y306">
        <v>0.5</v>
      </c>
      <c r="Z306">
        <v>0.5</v>
      </c>
      <c r="AA306">
        <v>-1.6964892831694898</v>
      </c>
      <c r="AB306">
        <v>-1.024517983595453</v>
      </c>
      <c r="AC306">
        <v>-1.2118185019508714</v>
      </c>
      <c r="AD306">
        <v>0.32024712797928501</v>
      </c>
      <c r="AE306">
        <v>-2.3019492332709612</v>
      </c>
      <c r="AF306">
        <v>-1.1576754038515964</v>
      </c>
      <c r="AG306">
        <v>-0.85360077564183789</v>
      </c>
      <c r="AH306">
        <v>0.21920808790848226</v>
      </c>
      <c r="AI306">
        <v>1.4648024288869892</v>
      </c>
    </row>
    <row r="307" spans="1:35" x14ac:dyDescent="0.2">
      <c r="A307">
        <v>26</v>
      </c>
      <c r="B307">
        <v>306</v>
      </c>
      <c r="C307" s="25">
        <v>146.30000000000001</v>
      </c>
      <c r="D307" s="25">
        <v>178</v>
      </c>
      <c r="E307" s="25">
        <v>4</v>
      </c>
      <c r="F307">
        <v>-0.98174583184499808</v>
      </c>
      <c r="G307">
        <v>-0.87261383906224799</v>
      </c>
      <c r="H307">
        <v>-0.1091319927827501</v>
      </c>
      <c r="I307" t="s">
        <v>263</v>
      </c>
      <c r="J307" t="s">
        <v>32</v>
      </c>
      <c r="K307" t="s">
        <v>78</v>
      </c>
      <c r="L307" t="s">
        <v>259</v>
      </c>
      <c r="M307" s="26">
        <v>29.2</v>
      </c>
      <c r="N307" s="27">
        <v>5</v>
      </c>
      <c r="O307">
        <v>22.923333333333332</v>
      </c>
      <c r="P307">
        <v>3</v>
      </c>
      <c r="Q307">
        <v>0.2</v>
      </c>
      <c r="R307">
        <v>4.2</v>
      </c>
      <c r="S307">
        <v>1.8</v>
      </c>
      <c r="T307">
        <v>0.8</v>
      </c>
      <c r="U307">
        <v>0.4</v>
      </c>
      <c r="V307">
        <v>0.2</v>
      </c>
      <c r="W307">
        <v>5</v>
      </c>
      <c r="X307">
        <v>0.5</v>
      </c>
      <c r="Y307">
        <v>1.6</v>
      </c>
      <c r="Z307">
        <v>1</v>
      </c>
      <c r="AA307">
        <v>-2.0213462737274113</v>
      </c>
      <c r="AB307">
        <v>-1.3130437161032744</v>
      </c>
      <c r="AC307">
        <v>-0.60893029475847493</v>
      </c>
      <c r="AD307">
        <v>-0.68883356298619158</v>
      </c>
      <c r="AE307">
        <v>-0.4714433532214482</v>
      </c>
      <c r="AF307">
        <v>-0.52588041294489718</v>
      </c>
      <c r="AG307">
        <v>-1.9409425214867291</v>
      </c>
      <c r="AH307">
        <v>-1.2427432091732897</v>
      </c>
      <c r="AI307">
        <v>0.95963879284148357</v>
      </c>
    </row>
    <row r="308" spans="1:35" x14ac:dyDescent="0.2">
      <c r="A308">
        <v>26</v>
      </c>
      <c r="B308">
        <v>307</v>
      </c>
      <c r="C308" s="25">
        <v>138.1</v>
      </c>
      <c r="D308" s="25">
        <v>170</v>
      </c>
      <c r="E308" s="25">
        <v>36</v>
      </c>
      <c r="F308">
        <v>-0.98188115472866233</v>
      </c>
      <c r="G308">
        <v>-0.49452218469327025</v>
      </c>
      <c r="H308">
        <v>-0.48735897003539208</v>
      </c>
      <c r="I308" t="s">
        <v>240</v>
      </c>
      <c r="J308" t="s">
        <v>32</v>
      </c>
      <c r="K308" t="s">
        <v>35</v>
      </c>
      <c r="L308" t="s">
        <v>45</v>
      </c>
      <c r="M308" s="26">
        <v>22.7</v>
      </c>
      <c r="N308" s="27">
        <v>5</v>
      </c>
      <c r="O308">
        <v>17.046666666666667</v>
      </c>
      <c r="P308">
        <v>7.8</v>
      </c>
      <c r="Q308">
        <v>0</v>
      </c>
      <c r="R308">
        <v>6.2</v>
      </c>
      <c r="S308">
        <v>0.6</v>
      </c>
      <c r="T308">
        <v>0.2</v>
      </c>
      <c r="U308">
        <v>0.6</v>
      </c>
      <c r="V308">
        <v>0.61538461538461542</v>
      </c>
      <c r="W308">
        <v>5.2</v>
      </c>
      <c r="X308">
        <v>0.63636363636363635</v>
      </c>
      <c r="Y308">
        <v>2.2000000000000002</v>
      </c>
      <c r="Z308">
        <v>0.6</v>
      </c>
      <c r="AA308">
        <v>-1.2416894963883998</v>
      </c>
      <c r="AB308">
        <v>-1.505394204441822</v>
      </c>
      <c r="AC308">
        <v>0.10034994899728547</v>
      </c>
      <c r="AD308">
        <v>-1.2392412126037242</v>
      </c>
      <c r="AE308">
        <v>-1.8443227632585832</v>
      </c>
      <c r="AF308">
        <v>-0.20998291749154768</v>
      </c>
      <c r="AG308">
        <v>1.0586987191833164</v>
      </c>
      <c r="AH308">
        <v>-0.93288743791384487</v>
      </c>
      <c r="AI308">
        <v>1.363769701677888</v>
      </c>
    </row>
    <row r="309" spans="1:35" x14ac:dyDescent="0.2">
      <c r="A309">
        <v>26</v>
      </c>
      <c r="B309">
        <v>308</v>
      </c>
      <c r="C309" s="25">
        <v>0</v>
      </c>
      <c r="D309" s="25">
        <v>398</v>
      </c>
      <c r="E309" s="25">
        <v>0</v>
      </c>
      <c r="F309">
        <v>-0.99133565768379106</v>
      </c>
      <c r="G309">
        <v>-0.57105808624131504</v>
      </c>
      <c r="H309">
        <v>-0.42027757144247602</v>
      </c>
      <c r="I309" t="s">
        <v>391</v>
      </c>
      <c r="J309" t="s">
        <v>32</v>
      </c>
      <c r="K309" t="s">
        <v>69</v>
      </c>
      <c r="L309" t="s">
        <v>258</v>
      </c>
      <c r="M309" s="26">
        <v>24.2</v>
      </c>
      <c r="N309" s="27">
        <v>5</v>
      </c>
      <c r="O309">
        <v>9.663333333333334</v>
      </c>
      <c r="P309">
        <v>2.8</v>
      </c>
      <c r="Q309">
        <v>0.4</v>
      </c>
      <c r="R309">
        <v>1.6</v>
      </c>
      <c r="S309">
        <v>1</v>
      </c>
      <c r="T309">
        <v>0.6</v>
      </c>
      <c r="U309">
        <v>0.6</v>
      </c>
      <c r="V309">
        <v>0.54545454545454541</v>
      </c>
      <c r="W309">
        <v>2.2000000000000002</v>
      </c>
      <c r="X309">
        <v>0</v>
      </c>
      <c r="Y309">
        <v>0</v>
      </c>
      <c r="Z309">
        <v>0.4</v>
      </c>
      <c r="AA309">
        <v>-2.0538319727832035</v>
      </c>
      <c r="AB309">
        <v>-1.1206932277647266</v>
      </c>
      <c r="AC309">
        <v>-1.5309946116409634</v>
      </c>
      <c r="AD309">
        <v>-1.0557719960645469</v>
      </c>
      <c r="AE309">
        <v>-0.92906982323382659</v>
      </c>
      <c r="AF309">
        <v>-0.20998291749154768</v>
      </c>
      <c r="AG309">
        <v>0.23399167151861225</v>
      </c>
      <c r="AH309">
        <v>-3.9005054807722372E-2</v>
      </c>
      <c r="AI309">
        <v>1.5658351560960901</v>
      </c>
    </row>
    <row r="310" spans="1:35" x14ac:dyDescent="0.2">
      <c r="A310">
        <v>26</v>
      </c>
      <c r="B310">
        <v>309</v>
      </c>
      <c r="C310" s="25">
        <v>0</v>
      </c>
      <c r="D310" s="25">
        <v>312</v>
      </c>
      <c r="E310" s="25">
        <v>0</v>
      </c>
      <c r="F310">
        <v>-0.99190601038950199</v>
      </c>
      <c r="G310">
        <v>-0.71062423217996029</v>
      </c>
      <c r="H310">
        <v>-0.2812817782095417</v>
      </c>
      <c r="I310" t="s">
        <v>477</v>
      </c>
      <c r="J310" t="s">
        <v>32</v>
      </c>
      <c r="K310" t="s">
        <v>37</v>
      </c>
      <c r="L310" t="s">
        <v>259</v>
      </c>
      <c r="M310" s="26">
        <v>34.5</v>
      </c>
      <c r="N310" s="27">
        <v>5</v>
      </c>
      <c r="O310">
        <v>18.523333333333333</v>
      </c>
      <c r="P310">
        <v>4.8</v>
      </c>
      <c r="Q310">
        <v>1.2</v>
      </c>
      <c r="R310">
        <v>3.2</v>
      </c>
      <c r="S310">
        <v>0.6</v>
      </c>
      <c r="T310">
        <v>0</v>
      </c>
      <c r="U310">
        <v>0.4</v>
      </c>
      <c r="V310">
        <v>0.34782608695652173</v>
      </c>
      <c r="W310">
        <v>4.5999999999999996</v>
      </c>
      <c r="X310">
        <v>1</v>
      </c>
      <c r="Y310">
        <v>0.4</v>
      </c>
      <c r="Z310">
        <v>0.6</v>
      </c>
      <c r="AA310">
        <v>-1.728974982225282</v>
      </c>
      <c r="AB310">
        <v>-0.35129127441053609</v>
      </c>
      <c r="AC310">
        <v>-0.96357041663635523</v>
      </c>
      <c r="AD310">
        <v>-1.2392412126037242</v>
      </c>
      <c r="AE310">
        <v>-2.3019492332709612</v>
      </c>
      <c r="AF310">
        <v>-0.52588041294489718</v>
      </c>
      <c r="AG310">
        <v>-0.81604571857101671</v>
      </c>
      <c r="AH310">
        <v>0.16756545936524134</v>
      </c>
      <c r="AI310">
        <v>1.363769701677888</v>
      </c>
    </row>
    <row r="311" spans="1:35" x14ac:dyDescent="0.2">
      <c r="A311">
        <v>26</v>
      </c>
      <c r="B311">
        <v>310</v>
      </c>
      <c r="C311" s="25">
        <v>0</v>
      </c>
      <c r="D311" s="25">
        <v>212</v>
      </c>
      <c r="E311" s="25">
        <v>4</v>
      </c>
      <c r="F311">
        <v>-1.0086985616785118</v>
      </c>
      <c r="G311">
        <v>-0.66534969484421069</v>
      </c>
      <c r="H311">
        <v>-0.3433488668343011</v>
      </c>
      <c r="I311" t="s">
        <v>393</v>
      </c>
      <c r="J311" t="s">
        <v>32</v>
      </c>
      <c r="K311" t="s">
        <v>35</v>
      </c>
      <c r="L311" t="s">
        <v>259</v>
      </c>
      <c r="M311" s="26">
        <v>26.5</v>
      </c>
      <c r="N311" s="27">
        <v>5</v>
      </c>
      <c r="O311">
        <v>20.5</v>
      </c>
      <c r="P311">
        <v>4</v>
      </c>
      <c r="Q311">
        <v>0.8</v>
      </c>
      <c r="R311">
        <v>3.2</v>
      </c>
      <c r="S311">
        <v>1</v>
      </c>
      <c r="T311">
        <v>0.8</v>
      </c>
      <c r="U311">
        <v>0.4</v>
      </c>
      <c r="V311">
        <v>0.41176470588235292</v>
      </c>
      <c r="W311">
        <v>3.4</v>
      </c>
      <c r="X311">
        <v>0.33333333333333331</v>
      </c>
      <c r="Y311">
        <v>1.2</v>
      </c>
      <c r="Z311">
        <v>0.6</v>
      </c>
      <c r="AA311">
        <v>-1.8589177784484505</v>
      </c>
      <c r="AB311">
        <v>-0.73599225108763133</v>
      </c>
      <c r="AC311">
        <v>-0.96357041663635523</v>
      </c>
      <c r="AD311">
        <v>-1.0557719960645469</v>
      </c>
      <c r="AE311">
        <v>-0.4714433532214482</v>
      </c>
      <c r="AF311">
        <v>-0.52588041294489718</v>
      </c>
      <c r="AG311">
        <v>-0.29102702352620247</v>
      </c>
      <c r="AH311">
        <v>-1.4493137233462532</v>
      </c>
      <c r="AI311">
        <v>1.363769701677888</v>
      </c>
    </row>
    <row r="312" spans="1:35" x14ac:dyDescent="0.2">
      <c r="A312">
        <v>26</v>
      </c>
      <c r="B312">
        <v>311</v>
      </c>
      <c r="C312" s="25">
        <v>0</v>
      </c>
      <c r="D312" s="25">
        <v>323</v>
      </c>
      <c r="E312" s="25">
        <v>0</v>
      </c>
      <c r="F312">
        <v>-1.009400673447481</v>
      </c>
      <c r="G312">
        <v>-0.87822983269435084</v>
      </c>
      <c r="H312">
        <v>-0.13117084075313012</v>
      </c>
      <c r="I312" t="s">
        <v>427</v>
      </c>
      <c r="J312" t="s">
        <v>32</v>
      </c>
      <c r="K312" t="s">
        <v>55</v>
      </c>
      <c r="L312" t="s">
        <v>258</v>
      </c>
      <c r="M312" s="26">
        <v>29.1</v>
      </c>
      <c r="N312" s="27">
        <v>5</v>
      </c>
      <c r="O312">
        <v>9.4933333333333341</v>
      </c>
      <c r="P312">
        <v>1.6</v>
      </c>
      <c r="Q312">
        <v>0</v>
      </c>
      <c r="R312">
        <v>0.8</v>
      </c>
      <c r="S312">
        <v>2.4</v>
      </c>
      <c r="T312">
        <v>1</v>
      </c>
      <c r="U312">
        <v>0.2</v>
      </c>
      <c r="V312">
        <v>7.1428571428571425E-2</v>
      </c>
      <c r="W312">
        <v>2.8</v>
      </c>
      <c r="X312">
        <v>0.75</v>
      </c>
      <c r="Y312">
        <v>1.6</v>
      </c>
      <c r="Z312">
        <v>1.2</v>
      </c>
      <c r="AA312">
        <v>-2.2487461671179565</v>
      </c>
      <c r="AB312">
        <v>-1.505394204441822</v>
      </c>
      <c r="AC312">
        <v>-1.8147067091432678</v>
      </c>
      <c r="AD312">
        <v>-0.41362973817742532</v>
      </c>
      <c r="AE312">
        <v>-1.3816883209070051E-2</v>
      </c>
      <c r="AF312">
        <v>-0.84177790839824673</v>
      </c>
      <c r="AG312">
        <v>-1.5958371185400713</v>
      </c>
      <c r="AH312">
        <v>-0.22773310364457905</v>
      </c>
      <c r="AI312">
        <v>0.75757333842328134</v>
      </c>
    </row>
    <row r="313" spans="1:35" x14ac:dyDescent="0.2">
      <c r="A313">
        <v>26</v>
      </c>
      <c r="B313">
        <v>312</v>
      </c>
      <c r="C313" s="25">
        <v>0</v>
      </c>
      <c r="D313" s="25">
        <v>300</v>
      </c>
      <c r="E313" s="25">
        <v>1</v>
      </c>
      <c r="F313">
        <v>-1.0221190295539289</v>
      </c>
      <c r="G313">
        <v>-0.73552730383756115</v>
      </c>
      <c r="H313">
        <v>-0.28659172571636771</v>
      </c>
      <c r="I313" t="s">
        <v>395</v>
      </c>
      <c r="J313" t="s">
        <v>32</v>
      </c>
      <c r="K313" t="s">
        <v>81</v>
      </c>
      <c r="L313" t="s">
        <v>258</v>
      </c>
      <c r="M313" s="26">
        <v>23.7</v>
      </c>
      <c r="N313" s="27">
        <v>5</v>
      </c>
      <c r="O313">
        <v>15.796666666666667</v>
      </c>
      <c r="P313">
        <v>7.4</v>
      </c>
      <c r="Q313">
        <v>0.6</v>
      </c>
      <c r="R313">
        <v>4</v>
      </c>
      <c r="S313">
        <v>2</v>
      </c>
      <c r="T313">
        <v>0.2</v>
      </c>
      <c r="U313">
        <v>0</v>
      </c>
      <c r="V313">
        <v>0.5161290322580645</v>
      </c>
      <c r="W313">
        <v>6.2</v>
      </c>
      <c r="X313">
        <v>0.5</v>
      </c>
      <c r="Y313">
        <v>0.8</v>
      </c>
      <c r="Z313">
        <v>1.8</v>
      </c>
      <c r="AA313">
        <v>-1.3066608944999838</v>
      </c>
      <c r="AB313">
        <v>-0.92834273942617906</v>
      </c>
      <c r="AC313">
        <v>-0.67985831913405104</v>
      </c>
      <c r="AD313">
        <v>-0.5970989547166029</v>
      </c>
      <c r="AE313">
        <v>-1.8443227632585832</v>
      </c>
      <c r="AF313">
        <v>-1.1576754038515964</v>
      </c>
      <c r="AG313">
        <v>0.38371049717077704</v>
      </c>
      <c r="AH313">
        <v>-0.64087413199050602</v>
      </c>
      <c r="AI313">
        <v>0.15137697516867457</v>
      </c>
    </row>
    <row r="314" spans="1:35" x14ac:dyDescent="0.2">
      <c r="A314">
        <v>27</v>
      </c>
      <c r="B314">
        <v>313</v>
      </c>
      <c r="C314" s="25">
        <v>0</v>
      </c>
      <c r="D314" s="25">
        <v>306</v>
      </c>
      <c r="E314" s="25">
        <v>1</v>
      </c>
      <c r="F314">
        <v>-1.0225432191111661</v>
      </c>
      <c r="G314">
        <v>-0.6586845278021648</v>
      </c>
      <c r="H314">
        <v>-0.36385869130900128</v>
      </c>
      <c r="I314" t="s">
        <v>415</v>
      </c>
      <c r="J314" t="s">
        <v>32</v>
      </c>
      <c r="K314" t="s">
        <v>75</v>
      </c>
      <c r="L314" t="s">
        <v>259</v>
      </c>
      <c r="M314" s="26">
        <v>27.9</v>
      </c>
      <c r="N314" s="27">
        <v>5</v>
      </c>
      <c r="O314">
        <v>20.479999999999997</v>
      </c>
      <c r="P314">
        <v>6.8</v>
      </c>
      <c r="Q314">
        <v>1.4</v>
      </c>
      <c r="R314">
        <v>3.2</v>
      </c>
      <c r="S314">
        <v>0.8</v>
      </c>
      <c r="T314">
        <v>0</v>
      </c>
      <c r="U314">
        <v>0.2</v>
      </c>
      <c r="V314">
        <v>0.43333333333333335</v>
      </c>
      <c r="W314">
        <v>6</v>
      </c>
      <c r="X314">
        <v>0.5</v>
      </c>
      <c r="Y314">
        <v>0.4</v>
      </c>
      <c r="Z314">
        <v>0.4</v>
      </c>
      <c r="AA314">
        <v>-1.4041179916673605</v>
      </c>
      <c r="AB314">
        <v>-0.15894078607198844</v>
      </c>
      <c r="AC314">
        <v>-0.96357041663635523</v>
      </c>
      <c r="AD314">
        <v>-1.1475066043341355</v>
      </c>
      <c r="AE314">
        <v>-2.3019492332709612</v>
      </c>
      <c r="AF314">
        <v>-0.84177790839824673</v>
      </c>
      <c r="AG314">
        <v>-0.33619337253741116</v>
      </c>
      <c r="AH314">
        <v>-0.33993959339911423</v>
      </c>
      <c r="AI314">
        <v>1.5658351560960901</v>
      </c>
    </row>
    <row r="315" spans="1:35" x14ac:dyDescent="0.2">
      <c r="A315">
        <v>27</v>
      </c>
      <c r="B315">
        <v>314</v>
      </c>
      <c r="C315" s="25">
        <v>0</v>
      </c>
      <c r="D315" s="25">
        <v>319</v>
      </c>
      <c r="E315" s="25">
        <v>0</v>
      </c>
      <c r="F315">
        <v>-1.0260618739365897</v>
      </c>
      <c r="G315">
        <v>-0.63561460145925042</v>
      </c>
      <c r="H315">
        <v>-0.39044727247733924</v>
      </c>
      <c r="I315" t="s">
        <v>495</v>
      </c>
      <c r="J315" t="s">
        <v>32</v>
      </c>
      <c r="K315" t="s">
        <v>88</v>
      </c>
      <c r="L315" t="s">
        <v>259</v>
      </c>
      <c r="M315" s="26">
        <v>24.4</v>
      </c>
      <c r="N315" s="27">
        <v>5</v>
      </c>
      <c r="O315">
        <v>9.8333333333333321</v>
      </c>
      <c r="P315">
        <v>3.4</v>
      </c>
      <c r="Q315">
        <v>0.4</v>
      </c>
      <c r="R315">
        <v>1.6</v>
      </c>
      <c r="S315">
        <v>0.2</v>
      </c>
      <c r="T315">
        <v>0.2</v>
      </c>
      <c r="U315">
        <v>1</v>
      </c>
      <c r="V315">
        <v>0.4</v>
      </c>
      <c r="W315">
        <v>3</v>
      </c>
      <c r="X315">
        <v>1</v>
      </c>
      <c r="Y315">
        <v>0.6</v>
      </c>
      <c r="Z315">
        <v>0.2</v>
      </c>
      <c r="AA315">
        <v>-1.956374875615827</v>
      </c>
      <c r="AB315">
        <v>-1.1206932277647266</v>
      </c>
      <c r="AC315">
        <v>-1.5309946116409634</v>
      </c>
      <c r="AD315">
        <v>-1.4227104291429018</v>
      </c>
      <c r="AE315">
        <v>-1.8443227632585832</v>
      </c>
      <c r="AF315">
        <v>0.42181207341515159</v>
      </c>
      <c r="AG315">
        <v>-0.305998906091419</v>
      </c>
      <c r="AH315">
        <v>0.27085071645172321</v>
      </c>
      <c r="AI315">
        <v>1.7679006105142925</v>
      </c>
    </row>
    <row r="316" spans="1:35" x14ac:dyDescent="0.2">
      <c r="A316">
        <v>27</v>
      </c>
      <c r="B316">
        <v>315</v>
      </c>
      <c r="C316" s="25">
        <v>145.80000000000001</v>
      </c>
      <c r="D316" s="25">
        <v>234</v>
      </c>
      <c r="E316" s="25">
        <v>2</v>
      </c>
      <c r="F316">
        <v>-1.0333100883823969</v>
      </c>
      <c r="G316">
        <v>-0.57872387236314105</v>
      </c>
      <c r="H316">
        <v>-0.45458621601925586</v>
      </c>
      <c r="I316" t="s">
        <v>467</v>
      </c>
      <c r="J316" t="s">
        <v>32</v>
      </c>
      <c r="K316" t="s">
        <v>106</v>
      </c>
      <c r="L316" t="s">
        <v>259</v>
      </c>
      <c r="M316" s="26">
        <v>34.4</v>
      </c>
      <c r="N316" s="27">
        <v>5</v>
      </c>
      <c r="O316">
        <v>14.993333333333334</v>
      </c>
      <c r="P316">
        <v>5.6</v>
      </c>
      <c r="Q316">
        <v>0.2</v>
      </c>
      <c r="R316">
        <v>5.4</v>
      </c>
      <c r="S316">
        <v>1</v>
      </c>
      <c r="T316">
        <v>0.4</v>
      </c>
      <c r="U316">
        <v>0</v>
      </c>
      <c r="V316">
        <v>0.54545454545454541</v>
      </c>
      <c r="W316">
        <v>4.4000000000000004</v>
      </c>
      <c r="X316">
        <v>0.6</v>
      </c>
      <c r="Y316">
        <v>1</v>
      </c>
      <c r="Z316">
        <v>0.4</v>
      </c>
      <c r="AA316">
        <v>-1.5990321860021133</v>
      </c>
      <c r="AB316">
        <v>-1.3130437161032744</v>
      </c>
      <c r="AC316">
        <v>-0.18336214850501864</v>
      </c>
      <c r="AD316">
        <v>-1.0557719960645469</v>
      </c>
      <c r="AE316">
        <v>-1.3866962932462048</v>
      </c>
      <c r="AF316">
        <v>-1.1576754038515964</v>
      </c>
      <c r="AG316">
        <v>0.45882061131241886</v>
      </c>
      <c r="AH316">
        <v>-0.53758887490402418</v>
      </c>
      <c r="AI316">
        <v>1.5658351560960901</v>
      </c>
    </row>
    <row r="317" spans="1:35" x14ac:dyDescent="0.2">
      <c r="A317">
        <v>27</v>
      </c>
      <c r="B317">
        <v>316</v>
      </c>
      <c r="C317" s="25">
        <v>143.80000000000001</v>
      </c>
      <c r="D317" s="25">
        <v>190</v>
      </c>
      <c r="E317" s="25">
        <v>4</v>
      </c>
      <c r="F317">
        <v>-1.0351380145164104</v>
      </c>
      <c r="G317">
        <v>-0.6741731356817281</v>
      </c>
      <c r="H317">
        <v>-0.36096487883468231</v>
      </c>
      <c r="I317" t="s">
        <v>430</v>
      </c>
      <c r="J317" t="s">
        <v>32</v>
      </c>
      <c r="K317" t="s">
        <v>86</v>
      </c>
      <c r="L317" t="s">
        <v>258</v>
      </c>
      <c r="M317" s="26">
        <v>24.4</v>
      </c>
      <c r="N317" s="27">
        <v>5</v>
      </c>
      <c r="O317">
        <v>16.103333333333332</v>
      </c>
      <c r="P317">
        <v>7</v>
      </c>
      <c r="Q317">
        <v>0.4</v>
      </c>
      <c r="R317">
        <v>2.4</v>
      </c>
      <c r="S317">
        <v>3</v>
      </c>
      <c r="T317">
        <v>0.4</v>
      </c>
      <c r="U317">
        <v>0.2</v>
      </c>
      <c r="V317">
        <v>0.5</v>
      </c>
      <c r="W317">
        <v>5.6</v>
      </c>
      <c r="X317">
        <v>0.55555555555555558</v>
      </c>
      <c r="Y317">
        <v>1.8</v>
      </c>
      <c r="Z317">
        <v>1</v>
      </c>
      <c r="AA317">
        <v>-1.3716322926115683</v>
      </c>
      <c r="AB317">
        <v>-1.1206932277647266</v>
      </c>
      <c r="AC317">
        <v>-1.2472825141386594</v>
      </c>
      <c r="AD317">
        <v>-0.13842591336865892</v>
      </c>
      <c r="AE317">
        <v>-1.3866962932462048</v>
      </c>
      <c r="AF317">
        <v>-0.84177790839824673</v>
      </c>
      <c r="AG317">
        <v>0.21876908763783637</v>
      </c>
      <c r="AH317">
        <v>-1.1394579520868078</v>
      </c>
      <c r="AI317">
        <v>0.95963879284148357</v>
      </c>
    </row>
    <row r="318" spans="1:35" x14ac:dyDescent="0.2">
      <c r="A318">
        <v>27</v>
      </c>
      <c r="B318">
        <v>317</v>
      </c>
      <c r="C318" s="25">
        <v>0</v>
      </c>
      <c r="D318" s="25">
        <v>469</v>
      </c>
      <c r="E318" s="25">
        <v>0</v>
      </c>
      <c r="F318">
        <v>-1.0404563802083906</v>
      </c>
      <c r="G318">
        <v>-0.66289645356999916</v>
      </c>
      <c r="H318">
        <v>-0.37755992663839144</v>
      </c>
      <c r="I318" t="s">
        <v>487</v>
      </c>
      <c r="J318" t="s">
        <v>1701</v>
      </c>
      <c r="K318" t="s">
        <v>59</v>
      </c>
      <c r="L318" t="s">
        <v>258</v>
      </c>
      <c r="M318" s="26">
        <v>22.4</v>
      </c>
      <c r="N318" s="27">
        <v>3</v>
      </c>
      <c r="O318">
        <v>14.4</v>
      </c>
      <c r="P318">
        <v>6</v>
      </c>
      <c r="Q318">
        <v>1.3333333333333333</v>
      </c>
      <c r="R318">
        <v>1.6666666666666667</v>
      </c>
      <c r="S318">
        <v>0.66666666666666663</v>
      </c>
      <c r="T318">
        <v>0</v>
      </c>
      <c r="U318">
        <v>0</v>
      </c>
      <c r="V318">
        <v>0.41666666666666669</v>
      </c>
      <c r="W318">
        <v>4</v>
      </c>
      <c r="X318">
        <v>1</v>
      </c>
      <c r="Y318">
        <v>1.3333333333333333</v>
      </c>
      <c r="Z318">
        <v>0.33333333333333331</v>
      </c>
      <c r="AA318">
        <v>-1.534060787890529</v>
      </c>
      <c r="AB318">
        <v>-0.22305761551817099</v>
      </c>
      <c r="AC318">
        <v>-1.5073519368491048</v>
      </c>
      <c r="AD318">
        <v>-1.2086630098471949</v>
      </c>
      <c r="AE318">
        <v>-2.3019492332709612</v>
      </c>
      <c r="AF318">
        <v>-1.1576754038515964</v>
      </c>
      <c r="AG318">
        <v>-0.31606372824008289</v>
      </c>
      <c r="AH318">
        <v>0.64956332576882314</v>
      </c>
      <c r="AI318">
        <v>1.6331903075688243</v>
      </c>
    </row>
    <row r="319" spans="1:35" x14ac:dyDescent="0.2">
      <c r="A319">
        <v>27</v>
      </c>
      <c r="B319">
        <v>318</v>
      </c>
      <c r="C319" s="25">
        <v>0</v>
      </c>
      <c r="D319" s="25">
        <v>437</v>
      </c>
      <c r="E319" s="25">
        <v>0</v>
      </c>
      <c r="F319">
        <v>-1.0517560132706938</v>
      </c>
      <c r="G319">
        <v>-0.6179559156565595</v>
      </c>
      <c r="H319">
        <v>-0.43380009761413429</v>
      </c>
      <c r="I319" t="s">
        <v>413</v>
      </c>
      <c r="J319" t="s">
        <v>32</v>
      </c>
      <c r="K319" t="s">
        <v>33</v>
      </c>
      <c r="L319" t="s">
        <v>259</v>
      </c>
      <c r="M319" s="26">
        <v>21.6</v>
      </c>
      <c r="N319" s="27">
        <v>5</v>
      </c>
      <c r="O319">
        <v>12.006666666666666</v>
      </c>
      <c r="P319">
        <v>4</v>
      </c>
      <c r="Q319">
        <v>0</v>
      </c>
      <c r="R319">
        <v>4</v>
      </c>
      <c r="S319">
        <v>0.4</v>
      </c>
      <c r="T319">
        <v>0.2</v>
      </c>
      <c r="U319">
        <v>0.4</v>
      </c>
      <c r="V319">
        <v>0.75</v>
      </c>
      <c r="W319">
        <v>1.6</v>
      </c>
      <c r="X319">
        <v>0.88888888888888884</v>
      </c>
      <c r="Y319">
        <v>1.8</v>
      </c>
      <c r="Z319">
        <v>0.8</v>
      </c>
      <c r="AA319">
        <v>-1.8589177784484505</v>
      </c>
      <c r="AB319">
        <v>-1.505394204441822</v>
      </c>
      <c r="AC319">
        <v>-0.67985831913405104</v>
      </c>
      <c r="AD319">
        <v>-1.3309758208733131</v>
      </c>
      <c r="AE319">
        <v>-1.8443227632585832</v>
      </c>
      <c r="AF319">
        <v>-0.52588041294489718</v>
      </c>
      <c r="AG319">
        <v>0.63898460472613561</v>
      </c>
      <c r="AH319">
        <v>0.38305720620625905</v>
      </c>
      <c r="AI319">
        <v>1.1617042472596857</v>
      </c>
    </row>
    <row r="320" spans="1:35" x14ac:dyDescent="0.2">
      <c r="A320">
        <v>27</v>
      </c>
      <c r="B320">
        <v>319</v>
      </c>
      <c r="C320" s="25">
        <v>0</v>
      </c>
      <c r="D320" s="25">
        <v>393</v>
      </c>
      <c r="E320" s="25">
        <v>0</v>
      </c>
      <c r="F320">
        <v>-1.0563703425713167</v>
      </c>
      <c r="G320">
        <v>-0.76202779528668307</v>
      </c>
      <c r="H320">
        <v>-0.2943425472846336</v>
      </c>
      <c r="I320" t="s">
        <v>490</v>
      </c>
      <c r="J320" t="s">
        <v>32</v>
      </c>
      <c r="K320" t="s">
        <v>1654</v>
      </c>
      <c r="L320" t="s">
        <v>259</v>
      </c>
      <c r="M320" s="26">
        <v>31.6</v>
      </c>
      <c r="N320" s="27">
        <v>2</v>
      </c>
      <c r="O320">
        <v>6.9833333333333343</v>
      </c>
      <c r="P320">
        <v>2.5</v>
      </c>
      <c r="Q320">
        <v>0.5</v>
      </c>
      <c r="R320">
        <v>3.5</v>
      </c>
      <c r="S320">
        <v>1</v>
      </c>
      <c r="T320">
        <v>0.5</v>
      </c>
      <c r="U320">
        <v>0</v>
      </c>
      <c r="V320">
        <v>0.2857142857142857</v>
      </c>
      <c r="W320">
        <v>3.5</v>
      </c>
      <c r="X320">
        <v>0</v>
      </c>
      <c r="Y320">
        <v>0</v>
      </c>
      <c r="Z320">
        <v>0.5</v>
      </c>
      <c r="AA320">
        <v>-2.1025605213668919</v>
      </c>
      <c r="AB320">
        <v>-1.024517983595453</v>
      </c>
      <c r="AC320">
        <v>-0.85717838007299119</v>
      </c>
      <c r="AD320">
        <v>-1.0557719960645469</v>
      </c>
      <c r="AE320">
        <v>-1.1578830582400157</v>
      </c>
      <c r="AF320">
        <v>-1.1576754038515964</v>
      </c>
      <c r="AG320">
        <v>-0.92846018846792067</v>
      </c>
      <c r="AH320">
        <v>-3.9005054807722372E-2</v>
      </c>
      <c r="AI320">
        <v>1.4648024288869892</v>
      </c>
    </row>
    <row r="321" spans="1:35" x14ac:dyDescent="0.2">
      <c r="A321">
        <v>27</v>
      </c>
      <c r="B321">
        <v>320</v>
      </c>
      <c r="C321" s="25">
        <v>0</v>
      </c>
      <c r="D321" s="25">
        <v>284</v>
      </c>
      <c r="E321" s="25">
        <v>0</v>
      </c>
      <c r="F321">
        <v>-1.0590304465750247</v>
      </c>
      <c r="G321">
        <v>-0.74783238872397728</v>
      </c>
      <c r="H321">
        <v>-0.31119805785104737</v>
      </c>
      <c r="I321" t="s">
        <v>468</v>
      </c>
      <c r="J321" t="s">
        <v>32</v>
      </c>
      <c r="K321" t="s">
        <v>88</v>
      </c>
      <c r="L321" t="s">
        <v>258</v>
      </c>
      <c r="M321" s="26">
        <v>25.7</v>
      </c>
      <c r="N321" s="27">
        <v>5</v>
      </c>
      <c r="O321">
        <v>18.246666666666666</v>
      </c>
      <c r="P321">
        <v>4.2</v>
      </c>
      <c r="Q321">
        <v>0.8</v>
      </c>
      <c r="R321">
        <v>1.8</v>
      </c>
      <c r="S321">
        <v>1.2</v>
      </c>
      <c r="T321">
        <v>0.6</v>
      </c>
      <c r="U321">
        <v>0</v>
      </c>
      <c r="V321">
        <v>0.36363636363636365</v>
      </c>
      <c r="W321">
        <v>4.4000000000000004</v>
      </c>
      <c r="X321">
        <v>0.5</v>
      </c>
      <c r="Y321">
        <v>0.4</v>
      </c>
      <c r="Z321">
        <v>0.6</v>
      </c>
      <c r="AA321">
        <v>-1.8264320793926583</v>
      </c>
      <c r="AB321">
        <v>-0.73599225108763133</v>
      </c>
      <c r="AC321">
        <v>-1.4600665872653877</v>
      </c>
      <c r="AD321">
        <v>-0.96403738779495807</v>
      </c>
      <c r="AE321">
        <v>-0.92906982323382659</v>
      </c>
      <c r="AF321">
        <v>-1.1576754038515964</v>
      </c>
      <c r="AG321">
        <v>-0.68104807416850932</v>
      </c>
      <c r="AH321">
        <v>-0.33993959339911423</v>
      </c>
      <c r="AI321">
        <v>1.363769701677888</v>
      </c>
    </row>
    <row r="322" spans="1:35" x14ac:dyDescent="0.2">
      <c r="A322">
        <v>27</v>
      </c>
      <c r="B322">
        <v>321</v>
      </c>
      <c r="C322" s="25">
        <v>130.19999999999999</v>
      </c>
      <c r="D322" s="25">
        <v>129</v>
      </c>
      <c r="E322" s="25">
        <v>51</v>
      </c>
      <c r="F322">
        <v>-1.0603804743862786</v>
      </c>
      <c r="G322">
        <v>-0.76950687973565335</v>
      </c>
      <c r="H322">
        <v>-0.29087359465062523</v>
      </c>
      <c r="I322" t="s">
        <v>218</v>
      </c>
      <c r="J322" t="s">
        <v>1687</v>
      </c>
      <c r="K322" t="s">
        <v>96</v>
      </c>
      <c r="L322" t="s">
        <v>45</v>
      </c>
      <c r="M322" s="26">
        <v>27.1</v>
      </c>
      <c r="N322" s="27">
        <v>5</v>
      </c>
      <c r="O322">
        <v>18.880000000000003</v>
      </c>
      <c r="P322">
        <v>8.1999999999999993</v>
      </c>
      <c r="Q322">
        <v>0.6</v>
      </c>
      <c r="R322">
        <v>5.8</v>
      </c>
      <c r="S322">
        <v>1.2</v>
      </c>
      <c r="T322">
        <v>0.2</v>
      </c>
      <c r="U322">
        <v>0.6</v>
      </c>
      <c r="V322">
        <v>0.48648648648648651</v>
      </c>
      <c r="W322">
        <v>7.4</v>
      </c>
      <c r="X322">
        <v>0.25</v>
      </c>
      <c r="Y322">
        <v>1.6</v>
      </c>
      <c r="Z322">
        <v>1.6</v>
      </c>
      <c r="AA322">
        <v>-1.1767180982768155</v>
      </c>
      <c r="AB322">
        <v>-0.92834273942617906</v>
      </c>
      <c r="AC322">
        <v>-4.1506099753866751E-2</v>
      </c>
      <c r="AD322">
        <v>-0.96403738779495807</v>
      </c>
      <c r="AE322">
        <v>-1.8443227632585832</v>
      </c>
      <c r="AF322">
        <v>-0.20998291749154768</v>
      </c>
      <c r="AG322">
        <v>0.14365897349619422</v>
      </c>
      <c r="AH322">
        <v>-2.2577533147020006</v>
      </c>
      <c r="AI322">
        <v>0.35344242958687677</v>
      </c>
    </row>
    <row r="323" spans="1:35" x14ac:dyDescent="0.2">
      <c r="A323">
        <v>27</v>
      </c>
      <c r="B323">
        <v>322</v>
      </c>
      <c r="C323" s="25">
        <v>0</v>
      </c>
      <c r="D323" s="25">
        <v>335</v>
      </c>
      <c r="E323" s="25">
        <v>0</v>
      </c>
      <c r="F323">
        <v>-1.0717127535429012</v>
      </c>
      <c r="G323">
        <v>-0.64613984784262535</v>
      </c>
      <c r="H323">
        <v>-0.42557290570027584</v>
      </c>
      <c r="I323" t="s">
        <v>488</v>
      </c>
      <c r="J323" t="s">
        <v>32</v>
      </c>
      <c r="K323" t="s">
        <v>42</v>
      </c>
      <c r="L323" t="s">
        <v>258</v>
      </c>
      <c r="M323" s="26">
        <v>28.4</v>
      </c>
      <c r="N323" s="27">
        <v>5</v>
      </c>
      <c r="O323">
        <v>15.503333333333334</v>
      </c>
      <c r="P323">
        <v>6.2</v>
      </c>
      <c r="Q323">
        <v>1.4</v>
      </c>
      <c r="R323">
        <v>1.4</v>
      </c>
      <c r="S323">
        <v>0</v>
      </c>
      <c r="T323">
        <v>0.2</v>
      </c>
      <c r="U323">
        <v>0.2</v>
      </c>
      <c r="V323">
        <v>0.46153846153846156</v>
      </c>
      <c r="W323">
        <v>5.2</v>
      </c>
      <c r="X323">
        <v>0</v>
      </c>
      <c r="Y323">
        <v>0</v>
      </c>
      <c r="Z323">
        <v>0.2</v>
      </c>
      <c r="AA323">
        <v>-1.5015750888347368</v>
      </c>
      <c r="AB323">
        <v>-0.15894078607198844</v>
      </c>
      <c r="AC323">
        <v>-1.6019226360165399</v>
      </c>
      <c r="AD323">
        <v>-1.5144450374124907</v>
      </c>
      <c r="AE323">
        <v>-1.8443227632585832</v>
      </c>
      <c r="AF323">
        <v>-0.84177790839824673</v>
      </c>
      <c r="AG323">
        <v>-8.1169966297612403E-2</v>
      </c>
      <c r="AH323">
        <v>-3.9005054807722372E-2</v>
      </c>
      <c r="AI323">
        <v>1.7679006105142925</v>
      </c>
    </row>
    <row r="324" spans="1:35" x14ac:dyDescent="0.2">
      <c r="A324">
        <v>27</v>
      </c>
      <c r="B324">
        <v>323</v>
      </c>
      <c r="C324" s="25">
        <v>129.4</v>
      </c>
      <c r="D324" s="25">
        <v>217</v>
      </c>
      <c r="E324" s="25">
        <v>50</v>
      </c>
      <c r="F324">
        <v>-1.0817953097055579</v>
      </c>
      <c r="G324">
        <v>-0.56555116838903063</v>
      </c>
      <c r="H324">
        <v>-0.51624414131652729</v>
      </c>
      <c r="I324" t="s">
        <v>379</v>
      </c>
      <c r="J324" t="s">
        <v>32</v>
      </c>
      <c r="K324" t="s">
        <v>42</v>
      </c>
      <c r="L324" t="s">
        <v>45</v>
      </c>
      <c r="M324" s="26">
        <v>34</v>
      </c>
      <c r="N324" s="27">
        <v>5</v>
      </c>
      <c r="O324">
        <v>19.18</v>
      </c>
      <c r="P324">
        <v>6.4</v>
      </c>
      <c r="Q324">
        <v>0</v>
      </c>
      <c r="R324">
        <v>6</v>
      </c>
      <c r="S324">
        <v>0.2</v>
      </c>
      <c r="T324">
        <v>0.4</v>
      </c>
      <c r="U324">
        <v>1</v>
      </c>
      <c r="V324">
        <v>0.73333333333333328</v>
      </c>
      <c r="W324">
        <v>3</v>
      </c>
      <c r="X324">
        <v>0.55555555555555558</v>
      </c>
      <c r="Y324">
        <v>3.6</v>
      </c>
      <c r="Z324">
        <v>0.6</v>
      </c>
      <c r="AA324">
        <v>-1.4690893897789445</v>
      </c>
      <c r="AB324">
        <v>-1.505394204441822</v>
      </c>
      <c r="AC324">
        <v>2.9421924621709356E-2</v>
      </c>
      <c r="AD324">
        <v>-1.4227104291429018</v>
      </c>
      <c r="AE324">
        <v>-1.3866962932462048</v>
      </c>
      <c r="AF324">
        <v>0.42181207341515159</v>
      </c>
      <c r="AG324">
        <v>1.1188369507597418</v>
      </c>
      <c r="AH324">
        <v>-2.2399108493658932</v>
      </c>
      <c r="AI324">
        <v>1.363769701677888</v>
      </c>
    </row>
    <row r="325" spans="1:35" x14ac:dyDescent="0.2">
      <c r="A325">
        <v>27</v>
      </c>
      <c r="B325">
        <v>324</v>
      </c>
      <c r="C325" s="25">
        <v>0</v>
      </c>
      <c r="D325" s="25">
        <v>169</v>
      </c>
      <c r="E325" s="25">
        <v>4</v>
      </c>
      <c r="F325">
        <v>-1.0833713978196615</v>
      </c>
      <c r="G325">
        <v>-0.88254147146577044</v>
      </c>
      <c r="H325">
        <v>-0.20082992635389108</v>
      </c>
      <c r="I325" t="s">
        <v>383</v>
      </c>
      <c r="J325" t="s">
        <v>32</v>
      </c>
      <c r="K325" t="s">
        <v>152</v>
      </c>
      <c r="L325" t="s">
        <v>258</v>
      </c>
      <c r="M325" s="26">
        <v>23.6</v>
      </c>
      <c r="N325" s="27">
        <v>5</v>
      </c>
      <c r="O325">
        <v>14.803333333333333</v>
      </c>
      <c r="P325">
        <v>2.8</v>
      </c>
      <c r="Q325">
        <v>0</v>
      </c>
      <c r="R325">
        <v>1.4</v>
      </c>
      <c r="S325">
        <v>4.2</v>
      </c>
      <c r="T325">
        <v>0.2</v>
      </c>
      <c r="U325">
        <v>0</v>
      </c>
      <c r="V325">
        <v>0.25</v>
      </c>
      <c r="W325">
        <v>4.8</v>
      </c>
      <c r="X325">
        <v>1</v>
      </c>
      <c r="Y325">
        <v>0.4</v>
      </c>
      <c r="Z325">
        <v>0.8</v>
      </c>
      <c r="AA325">
        <v>-2.0538319727832035</v>
      </c>
      <c r="AB325">
        <v>-1.505394204441822</v>
      </c>
      <c r="AC325">
        <v>-1.6019226360165399</v>
      </c>
      <c r="AD325">
        <v>0.41198173624887391</v>
      </c>
      <c r="AE325">
        <v>-1.8443227632585832</v>
      </c>
      <c r="AF325">
        <v>-1.1576754038515964</v>
      </c>
      <c r="AG325">
        <v>-1.5209777057139893</v>
      </c>
      <c r="AH325">
        <v>0.16756545936524134</v>
      </c>
      <c r="AI325">
        <v>1.1617042472596857</v>
      </c>
    </row>
    <row r="326" spans="1:35" x14ac:dyDescent="0.2">
      <c r="A326">
        <v>28</v>
      </c>
      <c r="B326">
        <v>325</v>
      </c>
      <c r="C326" s="25">
        <v>0</v>
      </c>
      <c r="D326" s="25">
        <v>423</v>
      </c>
      <c r="E326" s="25">
        <v>0</v>
      </c>
      <c r="F326">
        <v>-1.0888746823037128</v>
      </c>
      <c r="G326">
        <v>-0.62683562578244567</v>
      </c>
      <c r="H326">
        <v>-0.46203905652126709</v>
      </c>
      <c r="I326" t="s">
        <v>496</v>
      </c>
      <c r="J326" t="s">
        <v>1702</v>
      </c>
      <c r="K326" t="s">
        <v>75</v>
      </c>
      <c r="L326" t="s">
        <v>259</v>
      </c>
      <c r="M326" s="26">
        <v>26.7</v>
      </c>
      <c r="N326" s="27">
        <v>5</v>
      </c>
      <c r="O326">
        <v>18.49666666666667</v>
      </c>
      <c r="P326">
        <v>4.2</v>
      </c>
      <c r="Q326">
        <v>0.2</v>
      </c>
      <c r="R326">
        <v>1.8</v>
      </c>
      <c r="S326">
        <v>0.4</v>
      </c>
      <c r="T326">
        <v>0.6</v>
      </c>
      <c r="U326">
        <v>0.4</v>
      </c>
      <c r="V326">
        <v>0.69230769230769229</v>
      </c>
      <c r="W326">
        <v>2.6</v>
      </c>
      <c r="X326">
        <v>0.66666666666666663</v>
      </c>
      <c r="Y326">
        <v>0.6</v>
      </c>
      <c r="Z326">
        <v>0.8</v>
      </c>
      <c r="AA326">
        <v>-1.8264320793926583</v>
      </c>
      <c r="AB326">
        <v>-1.3130437161032744</v>
      </c>
      <c r="AC326">
        <v>-1.4600665872653877</v>
      </c>
      <c r="AD326">
        <v>-1.3309758208733131</v>
      </c>
      <c r="AE326">
        <v>-0.92906982323382659</v>
      </c>
      <c r="AF326">
        <v>-0.52588041294489718</v>
      </c>
      <c r="AG326">
        <v>0.81889789682429293</v>
      </c>
      <c r="AH326">
        <v>-0.23665433631263222</v>
      </c>
      <c r="AI326">
        <v>1.1617042472596857</v>
      </c>
    </row>
    <row r="327" spans="1:35" x14ac:dyDescent="0.2">
      <c r="A327">
        <v>28</v>
      </c>
      <c r="B327">
        <v>326</v>
      </c>
      <c r="C327" s="25">
        <v>138.6</v>
      </c>
      <c r="D327" s="25">
        <v>224</v>
      </c>
      <c r="E327" s="25">
        <v>2</v>
      </c>
      <c r="F327">
        <v>-1.0916966932323686</v>
      </c>
      <c r="G327">
        <v>-0.65001025879309171</v>
      </c>
      <c r="H327">
        <v>-0.44168643443927691</v>
      </c>
      <c r="I327" t="s">
        <v>372</v>
      </c>
      <c r="J327" t="s">
        <v>32</v>
      </c>
      <c r="K327" t="s">
        <v>75</v>
      </c>
      <c r="L327" t="s">
        <v>45</v>
      </c>
      <c r="M327" s="26">
        <v>20.399999999999999</v>
      </c>
      <c r="N327" s="27">
        <v>5</v>
      </c>
      <c r="O327">
        <v>12.373333333333331</v>
      </c>
      <c r="P327">
        <v>4.8</v>
      </c>
      <c r="Q327">
        <v>0.2</v>
      </c>
      <c r="R327">
        <v>2.6</v>
      </c>
      <c r="S327">
        <v>0.8</v>
      </c>
      <c r="T327">
        <v>0.2</v>
      </c>
      <c r="U327">
        <v>0.8</v>
      </c>
      <c r="V327">
        <v>0.47619047619047616</v>
      </c>
      <c r="W327">
        <v>4.2</v>
      </c>
      <c r="X327">
        <v>0.6</v>
      </c>
      <c r="Y327">
        <v>1</v>
      </c>
      <c r="Z327">
        <v>0.2</v>
      </c>
      <c r="AA327">
        <v>-1.728974982225282</v>
      </c>
      <c r="AB327">
        <v>-1.3130437161032744</v>
      </c>
      <c r="AC327">
        <v>-1.1763544897630833</v>
      </c>
      <c r="AD327">
        <v>-1.1475066043341355</v>
      </c>
      <c r="AE327">
        <v>-1.8443227632585832</v>
      </c>
      <c r="AF327">
        <v>0.10591457796180204</v>
      </c>
      <c r="AG327">
        <v>2.3883912974462514E-2</v>
      </c>
      <c r="AH327">
        <v>-0.53758887490402418</v>
      </c>
      <c r="AI327">
        <v>1.7679006105142925</v>
      </c>
    </row>
    <row r="328" spans="1:35" x14ac:dyDescent="0.2">
      <c r="A328">
        <v>28</v>
      </c>
      <c r="B328">
        <v>327</v>
      </c>
      <c r="C328" s="25">
        <v>130.6</v>
      </c>
      <c r="D328" s="25">
        <v>268</v>
      </c>
      <c r="E328" s="25">
        <v>2</v>
      </c>
      <c r="F328">
        <v>-1.0991855519576168</v>
      </c>
      <c r="G328">
        <v>-0.82563111417728452</v>
      </c>
      <c r="H328">
        <v>-0.27355443778033228</v>
      </c>
      <c r="I328" t="s">
        <v>460</v>
      </c>
      <c r="J328" t="s">
        <v>32</v>
      </c>
      <c r="K328" t="s">
        <v>71</v>
      </c>
      <c r="L328" t="s">
        <v>258</v>
      </c>
      <c r="M328" s="26">
        <v>38.700000000000003</v>
      </c>
      <c r="N328" s="27">
        <v>5</v>
      </c>
      <c r="O328">
        <v>11.98</v>
      </c>
      <c r="P328">
        <v>4</v>
      </c>
      <c r="Q328">
        <v>1.2</v>
      </c>
      <c r="R328">
        <v>0.6</v>
      </c>
      <c r="S328">
        <v>0.4</v>
      </c>
      <c r="T328">
        <v>0.4</v>
      </c>
      <c r="U328">
        <v>0.2</v>
      </c>
      <c r="V328">
        <v>0.35</v>
      </c>
      <c r="W328">
        <v>4</v>
      </c>
      <c r="X328">
        <v>0</v>
      </c>
      <c r="Y328">
        <v>0</v>
      </c>
      <c r="Z328">
        <v>1</v>
      </c>
      <c r="AA328">
        <v>-1.8589177784484505</v>
      </c>
      <c r="AB328">
        <v>-0.35129127441053609</v>
      </c>
      <c r="AC328">
        <v>-1.8856347335188439</v>
      </c>
      <c r="AD328">
        <v>-1.3309758208733131</v>
      </c>
      <c r="AE328">
        <v>-1.3866962932462048</v>
      </c>
      <c r="AF328">
        <v>-0.84177790839824673</v>
      </c>
      <c r="AG328">
        <v>-0.69601995673372585</v>
      </c>
      <c r="AH328">
        <v>-3.9005054807722372E-2</v>
      </c>
      <c r="AI328">
        <v>0.95963879284148357</v>
      </c>
    </row>
    <row r="329" spans="1:35" x14ac:dyDescent="0.2">
      <c r="A329">
        <v>28</v>
      </c>
      <c r="B329">
        <v>328</v>
      </c>
      <c r="C329" s="25">
        <v>0</v>
      </c>
      <c r="D329" s="25">
        <v>478</v>
      </c>
      <c r="E329" s="25">
        <v>0</v>
      </c>
      <c r="F329">
        <v>-1.0998881423069744</v>
      </c>
      <c r="G329">
        <v>-0.66474698863018977</v>
      </c>
      <c r="H329">
        <v>-0.43514115367678463</v>
      </c>
      <c r="I329" t="s">
        <v>494</v>
      </c>
      <c r="J329" t="s">
        <v>32</v>
      </c>
      <c r="K329" t="s">
        <v>78</v>
      </c>
      <c r="L329" t="s">
        <v>258</v>
      </c>
      <c r="M329" s="26">
        <v>30</v>
      </c>
      <c r="N329" s="27">
        <v>2</v>
      </c>
      <c r="O329">
        <v>3.833333333333333</v>
      </c>
      <c r="P329">
        <v>2</v>
      </c>
      <c r="Q329">
        <v>0</v>
      </c>
      <c r="R329">
        <v>1</v>
      </c>
      <c r="S329">
        <v>1</v>
      </c>
      <c r="T329">
        <v>1</v>
      </c>
      <c r="U329">
        <v>0</v>
      </c>
      <c r="V329">
        <v>0.4</v>
      </c>
      <c r="W329">
        <v>2.5</v>
      </c>
      <c r="X329">
        <v>0</v>
      </c>
      <c r="Y329">
        <v>0</v>
      </c>
      <c r="Z329">
        <v>0</v>
      </c>
      <c r="AA329">
        <v>-2.183774769006372</v>
      </c>
      <c r="AB329">
        <v>-1.505394204441822</v>
      </c>
      <c r="AC329">
        <v>-1.7437786847676917</v>
      </c>
      <c r="AD329">
        <v>-1.0557719960645469</v>
      </c>
      <c r="AE329">
        <v>-1.3816883209070051E-2</v>
      </c>
      <c r="AF329">
        <v>-1.1576754038515964</v>
      </c>
      <c r="AG329">
        <v>-0.25347196645538139</v>
      </c>
      <c r="AH329">
        <v>-3.9005054807722372E-2</v>
      </c>
      <c r="AI329">
        <v>1.9699660649324946</v>
      </c>
    </row>
    <row r="330" spans="1:35" x14ac:dyDescent="0.2">
      <c r="A330">
        <v>28</v>
      </c>
      <c r="B330">
        <v>329</v>
      </c>
      <c r="C330" s="25">
        <v>0</v>
      </c>
      <c r="D330" s="25">
        <v>727</v>
      </c>
      <c r="E330" s="25">
        <v>0</v>
      </c>
      <c r="F330">
        <v>-1.1064538625933504</v>
      </c>
      <c r="G330">
        <v>-0.90049449962308437</v>
      </c>
      <c r="H330">
        <v>-0.20595936297026607</v>
      </c>
      <c r="I330" t="s">
        <v>433</v>
      </c>
      <c r="J330" t="s">
        <v>32</v>
      </c>
      <c r="K330" t="s">
        <v>152</v>
      </c>
      <c r="L330" t="s">
        <v>258</v>
      </c>
      <c r="M330" s="26">
        <v>24.7</v>
      </c>
      <c r="N330" s="27">
        <v>5</v>
      </c>
      <c r="O330">
        <v>11.796666666666667</v>
      </c>
      <c r="P330">
        <v>3.4</v>
      </c>
      <c r="Q330">
        <v>0.6</v>
      </c>
      <c r="R330">
        <v>1</v>
      </c>
      <c r="S330">
        <v>1</v>
      </c>
      <c r="T330">
        <v>0.4</v>
      </c>
      <c r="U330">
        <v>0.2</v>
      </c>
      <c r="V330">
        <v>0.25</v>
      </c>
      <c r="W330">
        <v>4.8</v>
      </c>
      <c r="X330">
        <v>1</v>
      </c>
      <c r="Y330">
        <v>0.4</v>
      </c>
      <c r="Z330">
        <v>0.8</v>
      </c>
      <c r="AA330">
        <v>-1.956374875615827</v>
      </c>
      <c r="AB330">
        <v>-0.92834273942617906</v>
      </c>
      <c r="AC330">
        <v>-1.7437786847676917</v>
      </c>
      <c r="AD330">
        <v>-1.0557719960645469</v>
      </c>
      <c r="AE330">
        <v>-1.3866962932462048</v>
      </c>
      <c r="AF330">
        <v>-0.84177790839824673</v>
      </c>
      <c r="AG330">
        <v>-1.5209777057139893</v>
      </c>
      <c r="AH330">
        <v>0.16756545936524134</v>
      </c>
      <c r="AI330">
        <v>1.1617042472596857</v>
      </c>
    </row>
    <row r="331" spans="1:35" x14ac:dyDescent="0.2">
      <c r="A331">
        <v>28</v>
      </c>
      <c r="B331">
        <v>330</v>
      </c>
      <c r="C331" s="25">
        <v>0</v>
      </c>
      <c r="D331" s="25">
        <v>192</v>
      </c>
      <c r="E331" s="25">
        <v>2</v>
      </c>
      <c r="F331">
        <v>-1.1089122006117653</v>
      </c>
      <c r="G331">
        <v>-0.78064931117558478</v>
      </c>
      <c r="H331">
        <v>-0.32826288943618054</v>
      </c>
      <c r="I331" t="s">
        <v>441</v>
      </c>
      <c r="J331" t="s">
        <v>32</v>
      </c>
      <c r="K331" t="s">
        <v>86</v>
      </c>
      <c r="L331" t="s">
        <v>258</v>
      </c>
      <c r="M331" s="26">
        <v>23</v>
      </c>
      <c r="N331" s="27">
        <v>5</v>
      </c>
      <c r="O331">
        <v>9.6266666666666652</v>
      </c>
      <c r="P331">
        <v>3.8</v>
      </c>
      <c r="Q331">
        <v>0.6</v>
      </c>
      <c r="R331">
        <v>1.8</v>
      </c>
      <c r="S331">
        <v>1.2</v>
      </c>
      <c r="T331">
        <v>0.2</v>
      </c>
      <c r="U331">
        <v>0.2</v>
      </c>
      <c r="V331">
        <v>0.46666666666666667</v>
      </c>
      <c r="W331">
        <v>3</v>
      </c>
      <c r="X331">
        <v>1</v>
      </c>
      <c r="Y331">
        <v>0.4</v>
      </c>
      <c r="Z331">
        <v>1.2</v>
      </c>
      <c r="AA331">
        <v>-1.8914034775042428</v>
      </c>
      <c r="AB331">
        <v>-0.92834273942617906</v>
      </c>
      <c r="AC331">
        <v>-1.4600665872653877</v>
      </c>
      <c r="AD331">
        <v>-0.96403738779495807</v>
      </c>
      <c r="AE331">
        <v>-1.8443227632585832</v>
      </c>
      <c r="AF331">
        <v>-0.84177790839824673</v>
      </c>
      <c r="AG331">
        <v>-2.1031734721186975E-2</v>
      </c>
      <c r="AH331">
        <v>0.16756545936524134</v>
      </c>
      <c r="AI331">
        <v>0.75757333842328134</v>
      </c>
    </row>
    <row r="332" spans="1:35" x14ac:dyDescent="0.2">
      <c r="A332">
        <v>28</v>
      </c>
      <c r="B332">
        <v>331</v>
      </c>
      <c r="C332" s="25">
        <v>0</v>
      </c>
      <c r="D332" s="25">
        <v>409</v>
      </c>
      <c r="E332" s="25">
        <v>0</v>
      </c>
      <c r="F332">
        <v>-1.1136323720882482</v>
      </c>
      <c r="G332">
        <v>-0.79372341851221229</v>
      </c>
      <c r="H332">
        <v>-0.31990895357603588</v>
      </c>
      <c r="I332" t="s">
        <v>546</v>
      </c>
      <c r="J332" t="s">
        <v>32</v>
      </c>
      <c r="K332" t="s">
        <v>49</v>
      </c>
      <c r="L332" t="s">
        <v>259</v>
      </c>
      <c r="M332" s="26">
        <v>25</v>
      </c>
      <c r="N332" s="27">
        <v>5</v>
      </c>
      <c r="O332">
        <v>18.743333333333332</v>
      </c>
      <c r="P332">
        <v>3</v>
      </c>
      <c r="Q332">
        <v>0.6</v>
      </c>
      <c r="R332">
        <v>2.4</v>
      </c>
      <c r="S332">
        <v>0.4</v>
      </c>
      <c r="T332">
        <v>0.4</v>
      </c>
      <c r="U332">
        <v>0.2</v>
      </c>
      <c r="V332">
        <v>0.2857142857142857</v>
      </c>
      <c r="W332">
        <v>4.2</v>
      </c>
      <c r="X332">
        <v>0</v>
      </c>
      <c r="Y332">
        <v>0</v>
      </c>
      <c r="Z332">
        <v>0.2</v>
      </c>
      <c r="AA332">
        <v>-2.0213462737274113</v>
      </c>
      <c r="AB332">
        <v>-0.92834273942617906</v>
      </c>
      <c r="AC332">
        <v>-1.2472825141386594</v>
      </c>
      <c r="AD332">
        <v>-1.3309758208733131</v>
      </c>
      <c r="AE332">
        <v>-1.3866962932462048</v>
      </c>
      <c r="AF332">
        <v>-0.84177790839824673</v>
      </c>
      <c r="AG332">
        <v>-1.115984772506466</v>
      </c>
      <c r="AH332">
        <v>-3.9005054807722372E-2</v>
      </c>
      <c r="AI332">
        <v>1.7679006105142925</v>
      </c>
    </row>
    <row r="333" spans="1:35" x14ac:dyDescent="0.2">
      <c r="A333">
        <v>28</v>
      </c>
      <c r="B333">
        <v>332</v>
      </c>
      <c r="C333" s="25">
        <v>139.30000000000001</v>
      </c>
      <c r="D333" s="25">
        <v>226</v>
      </c>
      <c r="E333" s="25">
        <v>6</v>
      </c>
      <c r="F333">
        <v>-1.1213930836711472</v>
      </c>
      <c r="G333">
        <v>-0.85966270010323531</v>
      </c>
      <c r="H333">
        <v>-0.2617303835679119</v>
      </c>
      <c r="I333" t="s">
        <v>404</v>
      </c>
      <c r="J333" t="s">
        <v>32</v>
      </c>
      <c r="K333" t="s">
        <v>106</v>
      </c>
      <c r="L333" t="s">
        <v>259</v>
      </c>
      <c r="M333" s="26">
        <v>20.3</v>
      </c>
      <c r="N333" s="27">
        <v>5</v>
      </c>
      <c r="O333">
        <v>13.633333333333331</v>
      </c>
      <c r="P333">
        <v>4</v>
      </c>
      <c r="Q333">
        <v>0.6</v>
      </c>
      <c r="R333">
        <v>2.2000000000000002</v>
      </c>
      <c r="S333">
        <v>1.6</v>
      </c>
      <c r="T333">
        <v>0.4</v>
      </c>
      <c r="U333">
        <v>0.2</v>
      </c>
      <c r="V333">
        <v>0.27272727272727271</v>
      </c>
      <c r="W333">
        <v>4.4000000000000004</v>
      </c>
      <c r="X333">
        <v>0.625</v>
      </c>
      <c r="Y333">
        <v>1.6</v>
      </c>
      <c r="Z333">
        <v>0.6</v>
      </c>
      <c r="AA333">
        <v>-1.8589177784484505</v>
      </c>
      <c r="AB333">
        <v>-0.92834273942617906</v>
      </c>
      <c r="AC333">
        <v>-1.3182105385142353</v>
      </c>
      <c r="AD333">
        <v>-0.78056817125578037</v>
      </c>
      <c r="AE333">
        <v>-1.3866962932462048</v>
      </c>
      <c r="AF333">
        <v>-0.84177790839824673</v>
      </c>
      <c r="AG333">
        <v>-1.2509824169089738</v>
      </c>
      <c r="AH333">
        <v>-0.73523815640893431</v>
      </c>
      <c r="AI333">
        <v>1.363769701677888</v>
      </c>
    </row>
    <row r="334" spans="1:35" x14ac:dyDescent="0.2">
      <c r="A334">
        <v>28</v>
      </c>
      <c r="B334">
        <v>333</v>
      </c>
      <c r="C334" s="25">
        <v>0</v>
      </c>
      <c r="D334" s="25">
        <v>297</v>
      </c>
      <c r="E334" s="25">
        <v>0</v>
      </c>
      <c r="F334">
        <v>-1.125770755454444</v>
      </c>
      <c r="G334">
        <v>-0.9345476012835624</v>
      </c>
      <c r="H334">
        <v>-0.19122315417088165</v>
      </c>
      <c r="I334" t="s">
        <v>416</v>
      </c>
      <c r="J334" t="s">
        <v>32</v>
      </c>
      <c r="K334" t="s">
        <v>51</v>
      </c>
      <c r="L334" t="s">
        <v>258</v>
      </c>
      <c r="M334" s="26">
        <v>31.1</v>
      </c>
      <c r="N334" s="27">
        <v>5</v>
      </c>
      <c r="O334">
        <v>12.256666666666668</v>
      </c>
      <c r="P334">
        <v>3.6</v>
      </c>
      <c r="Q334">
        <v>0</v>
      </c>
      <c r="R334">
        <v>2.8</v>
      </c>
      <c r="S334">
        <v>2</v>
      </c>
      <c r="T334">
        <v>0</v>
      </c>
      <c r="U334">
        <v>0.6</v>
      </c>
      <c r="V334">
        <v>0.32</v>
      </c>
      <c r="W334">
        <v>5</v>
      </c>
      <c r="X334">
        <v>0.66666666666666663</v>
      </c>
      <c r="Y334">
        <v>0.6</v>
      </c>
      <c r="Z334">
        <v>1.4</v>
      </c>
      <c r="AA334">
        <v>-1.923889176560035</v>
      </c>
      <c r="AB334">
        <v>-1.505394204441822</v>
      </c>
      <c r="AC334">
        <v>-1.1054264653875074</v>
      </c>
      <c r="AD334">
        <v>-0.5970989547166029</v>
      </c>
      <c r="AE334">
        <v>-2.3019492332709612</v>
      </c>
      <c r="AF334">
        <v>-0.20998291749154768</v>
      </c>
      <c r="AG334">
        <v>-1.0860410073760327</v>
      </c>
      <c r="AH334">
        <v>-0.23665433631263222</v>
      </c>
      <c r="AI334">
        <v>0.55550788400507911</v>
      </c>
    </row>
    <row r="335" spans="1:35" x14ac:dyDescent="0.2">
      <c r="A335">
        <v>28</v>
      </c>
      <c r="B335">
        <v>334</v>
      </c>
      <c r="C335" s="25">
        <v>0</v>
      </c>
      <c r="D335" s="25">
        <v>254</v>
      </c>
      <c r="E335" s="25">
        <v>0</v>
      </c>
      <c r="F335">
        <v>-1.1292170252161093</v>
      </c>
      <c r="G335">
        <v>-0.83319137958307454</v>
      </c>
      <c r="H335">
        <v>-0.2960256456330348</v>
      </c>
      <c r="I335" t="s">
        <v>520</v>
      </c>
      <c r="J335" t="s">
        <v>32</v>
      </c>
      <c r="K335" t="s">
        <v>113</v>
      </c>
      <c r="L335" t="s">
        <v>259</v>
      </c>
      <c r="M335" s="26">
        <v>33.299999999999997</v>
      </c>
      <c r="N335" s="27">
        <v>5</v>
      </c>
      <c r="O335">
        <v>12.186666666666667</v>
      </c>
      <c r="P335">
        <v>1.8</v>
      </c>
      <c r="Q335">
        <v>0.2</v>
      </c>
      <c r="R335">
        <v>3.4</v>
      </c>
      <c r="S335">
        <v>1.2</v>
      </c>
      <c r="T335">
        <v>0.2</v>
      </c>
      <c r="U335">
        <v>0.2</v>
      </c>
      <c r="V335">
        <v>0.25</v>
      </c>
      <c r="W335">
        <v>2.4</v>
      </c>
      <c r="X335">
        <v>1</v>
      </c>
      <c r="Y335">
        <v>0.4</v>
      </c>
      <c r="Z335">
        <v>0.8</v>
      </c>
      <c r="AA335">
        <v>-2.2162604680621643</v>
      </c>
      <c r="AB335">
        <v>-1.3130437161032744</v>
      </c>
      <c r="AC335">
        <v>-0.89264239226077924</v>
      </c>
      <c r="AD335">
        <v>-0.96403738779495807</v>
      </c>
      <c r="AE335">
        <v>-1.8443227632585832</v>
      </c>
      <c r="AF335">
        <v>-0.84177790839824673</v>
      </c>
      <c r="AG335">
        <v>-0.75590748699459176</v>
      </c>
      <c r="AH335">
        <v>0.16756545936524134</v>
      </c>
      <c r="AI335">
        <v>1.1617042472596857</v>
      </c>
    </row>
    <row r="336" spans="1:35" x14ac:dyDescent="0.2">
      <c r="A336">
        <v>28</v>
      </c>
      <c r="B336">
        <v>335</v>
      </c>
      <c r="C336" s="25">
        <v>0</v>
      </c>
      <c r="D336" s="25">
        <v>295</v>
      </c>
      <c r="E336" s="25">
        <v>0</v>
      </c>
      <c r="F336">
        <v>-1.1294656570798511</v>
      </c>
      <c r="G336">
        <v>-0.89996995823435577</v>
      </c>
      <c r="H336">
        <v>-0.22949569884549537</v>
      </c>
      <c r="I336" t="s">
        <v>511</v>
      </c>
      <c r="J336" t="s">
        <v>32</v>
      </c>
      <c r="K336" t="s">
        <v>119</v>
      </c>
      <c r="L336" t="s">
        <v>258</v>
      </c>
      <c r="M336" s="26">
        <v>26.6</v>
      </c>
      <c r="N336" s="27">
        <v>5</v>
      </c>
      <c r="O336">
        <v>15.333333333333334</v>
      </c>
      <c r="P336">
        <v>4.8</v>
      </c>
      <c r="Q336">
        <v>0.4</v>
      </c>
      <c r="R336">
        <v>2.6</v>
      </c>
      <c r="S336">
        <v>2</v>
      </c>
      <c r="T336">
        <v>0</v>
      </c>
      <c r="U336">
        <v>0</v>
      </c>
      <c r="V336">
        <v>0.33333333333333331</v>
      </c>
      <c r="W336">
        <v>4.8</v>
      </c>
      <c r="X336">
        <v>0.8571428571428571</v>
      </c>
      <c r="Y336">
        <v>1.4</v>
      </c>
      <c r="Z336">
        <v>1.2</v>
      </c>
      <c r="AA336">
        <v>-1.728974982225282</v>
      </c>
      <c r="AB336">
        <v>-1.1206932277647266</v>
      </c>
      <c r="AC336">
        <v>-1.1763544897630833</v>
      </c>
      <c r="AD336">
        <v>-0.5970989547166029</v>
      </c>
      <c r="AE336">
        <v>-2.3019492332709612</v>
      </c>
      <c r="AF336">
        <v>-1.1576754038515964</v>
      </c>
      <c r="AG336">
        <v>-0.95104336297352465</v>
      </c>
      <c r="AH336">
        <v>0.17648669203329528</v>
      </c>
      <c r="AI336">
        <v>0.75757333842328134</v>
      </c>
    </row>
    <row r="337" spans="1:35" x14ac:dyDescent="0.2">
      <c r="A337">
        <v>28</v>
      </c>
      <c r="B337">
        <v>336</v>
      </c>
      <c r="C337" s="25">
        <v>0</v>
      </c>
      <c r="D337" s="25">
        <v>270</v>
      </c>
      <c r="E337" s="25">
        <v>0</v>
      </c>
      <c r="F337">
        <v>-1.1330930862972695</v>
      </c>
      <c r="G337">
        <v>-0.63116244248609599</v>
      </c>
      <c r="H337">
        <v>-0.50193064381117347</v>
      </c>
      <c r="I337" t="s">
        <v>501</v>
      </c>
      <c r="J337" t="s">
        <v>32</v>
      </c>
      <c r="K337" t="s">
        <v>66</v>
      </c>
      <c r="L337" t="s">
        <v>45</v>
      </c>
      <c r="M337" s="26">
        <v>22.9</v>
      </c>
      <c r="N337" s="27">
        <v>4</v>
      </c>
      <c r="O337">
        <v>15.954166666666666</v>
      </c>
      <c r="P337">
        <v>6</v>
      </c>
      <c r="Q337">
        <v>0</v>
      </c>
      <c r="R337">
        <v>3.5</v>
      </c>
      <c r="S337">
        <v>0</v>
      </c>
      <c r="T337">
        <v>0.25</v>
      </c>
      <c r="U337">
        <v>0.25</v>
      </c>
      <c r="V337">
        <v>0.55555555555555558</v>
      </c>
      <c r="W337">
        <v>4.5</v>
      </c>
      <c r="X337">
        <v>0.8</v>
      </c>
      <c r="Y337">
        <v>1.25</v>
      </c>
      <c r="Z337">
        <v>0.25</v>
      </c>
      <c r="AA337">
        <v>-1.534060787890529</v>
      </c>
      <c r="AB337">
        <v>-1.505394204441822</v>
      </c>
      <c r="AC337">
        <v>-0.85717838007299119</v>
      </c>
      <c r="AD337">
        <v>-1.5144450374124907</v>
      </c>
      <c r="AE337">
        <v>-1.7299161457554886</v>
      </c>
      <c r="AF337">
        <v>-0.76280353453490946</v>
      </c>
      <c r="AG337">
        <v>0.53380537479628143</v>
      </c>
      <c r="AH337">
        <v>-2.7853513972655064E-2</v>
      </c>
      <c r="AI337">
        <v>1.7173842469097418</v>
      </c>
    </row>
    <row r="338" spans="1:35" x14ac:dyDescent="0.2">
      <c r="A338">
        <v>29</v>
      </c>
      <c r="B338">
        <v>337</v>
      </c>
      <c r="C338" s="25">
        <v>0</v>
      </c>
      <c r="D338" s="25">
        <v>370</v>
      </c>
      <c r="E338" s="25">
        <v>0</v>
      </c>
      <c r="F338">
        <v>-1.1414678050305638</v>
      </c>
      <c r="G338">
        <v>-0.69537529355400651</v>
      </c>
      <c r="H338">
        <v>-0.44609251147655726</v>
      </c>
      <c r="I338" t="s">
        <v>473</v>
      </c>
      <c r="J338" t="s">
        <v>32</v>
      </c>
      <c r="K338" t="s">
        <v>75</v>
      </c>
      <c r="L338" t="s">
        <v>259</v>
      </c>
      <c r="M338" s="26">
        <v>22.6</v>
      </c>
      <c r="N338" s="27">
        <v>5</v>
      </c>
      <c r="O338">
        <v>5.9466666666666672</v>
      </c>
      <c r="P338">
        <v>3</v>
      </c>
      <c r="Q338">
        <v>0.6</v>
      </c>
      <c r="R338">
        <v>3</v>
      </c>
      <c r="S338">
        <v>0.2</v>
      </c>
      <c r="T338">
        <v>0.4</v>
      </c>
      <c r="U338">
        <v>0</v>
      </c>
      <c r="V338">
        <v>0.46153846153846156</v>
      </c>
      <c r="W338">
        <v>2.6</v>
      </c>
      <c r="X338">
        <v>0</v>
      </c>
      <c r="Y338">
        <v>0</v>
      </c>
      <c r="Z338">
        <v>0.2</v>
      </c>
      <c r="AA338">
        <v>-2.0213462737274113</v>
      </c>
      <c r="AB338">
        <v>-0.92834273942617906</v>
      </c>
      <c r="AC338">
        <v>-1.0344984410119313</v>
      </c>
      <c r="AD338">
        <v>-1.4227104291429018</v>
      </c>
      <c r="AE338">
        <v>-1.3866962932462048</v>
      </c>
      <c r="AF338">
        <v>-1.1576754038515964</v>
      </c>
      <c r="AG338">
        <v>-3.6003617286403361E-2</v>
      </c>
      <c r="AH338">
        <v>-3.9005054807722372E-2</v>
      </c>
      <c r="AI338">
        <v>1.7679006105142925</v>
      </c>
    </row>
    <row r="339" spans="1:35" x14ac:dyDescent="0.2">
      <c r="A339">
        <v>29</v>
      </c>
      <c r="B339">
        <v>338</v>
      </c>
      <c r="C339" s="25">
        <v>125.4</v>
      </c>
      <c r="D339" s="25">
        <v>124</v>
      </c>
      <c r="E339" s="25">
        <v>25</v>
      </c>
      <c r="F339">
        <v>-1.1415382069491853</v>
      </c>
      <c r="G339">
        <v>-0.81936128964216592</v>
      </c>
      <c r="H339">
        <v>-0.32217691730701936</v>
      </c>
      <c r="I339" t="s">
        <v>438</v>
      </c>
      <c r="J339" t="s">
        <v>32</v>
      </c>
      <c r="K339" t="s">
        <v>51</v>
      </c>
      <c r="L339" t="s">
        <v>45</v>
      </c>
      <c r="M339" s="26">
        <v>26.5</v>
      </c>
      <c r="N339" s="27">
        <v>5</v>
      </c>
      <c r="O339">
        <v>10.290000000000001</v>
      </c>
      <c r="P339">
        <v>3.8</v>
      </c>
      <c r="Q339">
        <v>0</v>
      </c>
      <c r="R339">
        <v>2.6</v>
      </c>
      <c r="S339">
        <v>1</v>
      </c>
      <c r="T339">
        <v>0.4</v>
      </c>
      <c r="U339">
        <v>0.2</v>
      </c>
      <c r="V339">
        <v>0.44444444444444442</v>
      </c>
      <c r="W339">
        <v>3.6</v>
      </c>
      <c r="X339">
        <v>0.75</v>
      </c>
      <c r="Y339">
        <v>0.8</v>
      </c>
      <c r="Z339">
        <v>1.2</v>
      </c>
      <c r="AA339">
        <v>-1.8914034775042428</v>
      </c>
      <c r="AB339">
        <v>-1.505394204441822</v>
      </c>
      <c r="AC339">
        <v>-1.1763544897630833</v>
      </c>
      <c r="AD339">
        <v>-1.0557719960645469</v>
      </c>
      <c r="AE339">
        <v>-1.3866962932462048</v>
      </c>
      <c r="AF339">
        <v>-0.84177790839824673</v>
      </c>
      <c r="AG339">
        <v>-0.14105749655847796</v>
      </c>
      <c r="AH339">
        <v>-0.13336907922615071</v>
      </c>
      <c r="AI339">
        <v>0.75757333842328134</v>
      </c>
    </row>
    <row r="340" spans="1:35" x14ac:dyDescent="0.2">
      <c r="A340">
        <v>29</v>
      </c>
      <c r="B340">
        <v>339</v>
      </c>
      <c r="C340" s="25">
        <v>0</v>
      </c>
      <c r="D340" s="25">
        <v>745</v>
      </c>
      <c r="E340" s="25">
        <v>0</v>
      </c>
      <c r="F340">
        <v>-1.1462055165351612</v>
      </c>
      <c r="G340">
        <v>-0.67158997989875857</v>
      </c>
      <c r="H340">
        <v>-0.47461553663640266</v>
      </c>
      <c r="I340" t="s">
        <v>506</v>
      </c>
      <c r="J340" t="s">
        <v>227</v>
      </c>
      <c r="K340" t="s">
        <v>81</v>
      </c>
      <c r="L340" t="s">
        <v>259</v>
      </c>
      <c r="M340" s="26">
        <v>23.5</v>
      </c>
      <c r="N340" s="27">
        <v>1</v>
      </c>
      <c r="O340">
        <v>4.6500000000000004</v>
      </c>
      <c r="P340">
        <v>0</v>
      </c>
      <c r="Q340">
        <v>0</v>
      </c>
      <c r="R340">
        <v>3</v>
      </c>
      <c r="S340">
        <v>1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-2.5086317595642935</v>
      </c>
      <c r="AB340">
        <v>-1.505394204441822</v>
      </c>
      <c r="AC340">
        <v>-1.0344984410119313</v>
      </c>
      <c r="AD340">
        <v>-1.0557719960645469</v>
      </c>
      <c r="AE340">
        <v>-2.3019492332709612</v>
      </c>
      <c r="AF340">
        <v>0.42181207341515159</v>
      </c>
      <c r="AG340">
        <v>9.1627317248056724E-3</v>
      </c>
      <c r="AH340">
        <v>-3.9005054807722372E-2</v>
      </c>
      <c r="AI340">
        <v>1.9699660649324946</v>
      </c>
    </row>
    <row r="341" spans="1:35" x14ac:dyDescent="0.2">
      <c r="A341">
        <v>29</v>
      </c>
      <c r="B341">
        <v>340</v>
      </c>
      <c r="C341" s="25">
        <v>0</v>
      </c>
      <c r="D341" s="25">
        <v>550</v>
      </c>
      <c r="E341" s="25">
        <v>0</v>
      </c>
      <c r="F341">
        <v>-1.149768222729028</v>
      </c>
      <c r="G341">
        <v>-0.71430163610024544</v>
      </c>
      <c r="H341">
        <v>-0.43546658662878257</v>
      </c>
      <c r="I341" t="s">
        <v>588</v>
      </c>
      <c r="J341" t="s">
        <v>32</v>
      </c>
      <c r="K341" t="s">
        <v>119</v>
      </c>
      <c r="L341" t="s">
        <v>258</v>
      </c>
      <c r="M341" s="26">
        <v>22.8</v>
      </c>
      <c r="N341" s="27">
        <v>5</v>
      </c>
      <c r="O341">
        <v>17.033333333333335</v>
      </c>
      <c r="P341">
        <v>5.4</v>
      </c>
      <c r="Q341">
        <v>0.6</v>
      </c>
      <c r="R341">
        <v>1.6</v>
      </c>
      <c r="S341">
        <v>1</v>
      </c>
      <c r="T341">
        <v>0.2</v>
      </c>
      <c r="U341">
        <v>0.6</v>
      </c>
      <c r="V341">
        <v>0.48</v>
      </c>
      <c r="W341">
        <v>5</v>
      </c>
      <c r="X341">
        <v>0</v>
      </c>
      <c r="Y341">
        <v>0.4</v>
      </c>
      <c r="Z341">
        <v>0.4</v>
      </c>
      <c r="AA341">
        <v>-1.6315178850579053</v>
      </c>
      <c r="AB341">
        <v>-0.92834273942617906</v>
      </c>
      <c r="AC341">
        <v>-1.5309946116409634</v>
      </c>
      <c r="AD341">
        <v>-1.0557719960645469</v>
      </c>
      <c r="AE341">
        <v>-1.8443227632585832</v>
      </c>
      <c r="AF341">
        <v>-0.20998291749154768</v>
      </c>
      <c r="AG341">
        <v>5.3827678104895506E-2</v>
      </c>
      <c r="AH341">
        <v>-0.84744464616346982</v>
      </c>
      <c r="AI341">
        <v>1.5658351560960901</v>
      </c>
    </row>
    <row r="342" spans="1:35" x14ac:dyDescent="0.2">
      <c r="A342">
        <v>29</v>
      </c>
      <c r="B342">
        <v>341</v>
      </c>
      <c r="C342" s="25">
        <v>0</v>
      </c>
      <c r="D342" s="25">
        <v>375</v>
      </c>
      <c r="E342" s="25">
        <v>0</v>
      </c>
      <c r="F342">
        <v>-1.1517613813919509</v>
      </c>
      <c r="G342">
        <v>-0.92162753199126657</v>
      </c>
      <c r="H342">
        <v>-0.23013384940068438</v>
      </c>
      <c r="I342" t="s">
        <v>394</v>
      </c>
      <c r="J342" t="s">
        <v>1695</v>
      </c>
      <c r="K342" t="s">
        <v>44</v>
      </c>
      <c r="L342" t="s">
        <v>259</v>
      </c>
      <c r="M342" s="26">
        <v>26.1</v>
      </c>
      <c r="N342" s="27">
        <v>5</v>
      </c>
      <c r="O342">
        <v>21.616666666666667</v>
      </c>
      <c r="P342">
        <v>5.4</v>
      </c>
      <c r="Q342">
        <v>1</v>
      </c>
      <c r="R342">
        <v>4</v>
      </c>
      <c r="S342">
        <v>0.2</v>
      </c>
      <c r="T342">
        <v>0</v>
      </c>
      <c r="U342">
        <v>0.2</v>
      </c>
      <c r="V342">
        <v>0.30303030303030304</v>
      </c>
      <c r="W342">
        <v>6.6</v>
      </c>
      <c r="X342">
        <v>0.5</v>
      </c>
      <c r="Y342">
        <v>0.8</v>
      </c>
      <c r="Z342">
        <v>0.6</v>
      </c>
      <c r="AA342">
        <v>-1.6315178850579053</v>
      </c>
      <c r="AB342">
        <v>-0.54364176274908371</v>
      </c>
      <c r="AC342">
        <v>-0.67985831913405104</v>
      </c>
      <c r="AD342">
        <v>-1.4227104291429018</v>
      </c>
      <c r="AE342">
        <v>-2.3019492332709612</v>
      </c>
      <c r="AF342">
        <v>-0.84177790839824673</v>
      </c>
      <c r="AG342">
        <v>-1.5960878198556308</v>
      </c>
      <c r="AH342">
        <v>-0.64087413199050602</v>
      </c>
      <c r="AI342">
        <v>1.363769701677888</v>
      </c>
    </row>
    <row r="343" spans="1:35" x14ac:dyDescent="0.2">
      <c r="A343">
        <v>29</v>
      </c>
      <c r="B343">
        <v>342</v>
      </c>
      <c r="C343" s="25">
        <v>0</v>
      </c>
      <c r="D343" s="25">
        <v>657</v>
      </c>
      <c r="E343" s="25">
        <v>0</v>
      </c>
      <c r="F343">
        <v>-1.1528843573343253</v>
      </c>
      <c r="G343">
        <v>-0.91197321694109434</v>
      </c>
      <c r="H343">
        <v>-0.24091114039323092</v>
      </c>
      <c r="I343" t="s">
        <v>513</v>
      </c>
      <c r="J343" t="s">
        <v>227</v>
      </c>
      <c r="K343" t="s">
        <v>44</v>
      </c>
      <c r="L343" t="s">
        <v>258</v>
      </c>
      <c r="M343" s="26">
        <v>23.6</v>
      </c>
      <c r="N343" s="27">
        <v>4</v>
      </c>
      <c r="O343">
        <v>14.308333333333334</v>
      </c>
      <c r="P343">
        <v>2.75</v>
      </c>
      <c r="Q343">
        <v>0.25</v>
      </c>
      <c r="R343">
        <v>1.75</v>
      </c>
      <c r="S343">
        <v>2</v>
      </c>
      <c r="T343">
        <v>0.25</v>
      </c>
      <c r="U343">
        <v>0</v>
      </c>
      <c r="V343">
        <v>0.26666666666666666</v>
      </c>
      <c r="W343">
        <v>3.75</v>
      </c>
      <c r="X343">
        <v>1</v>
      </c>
      <c r="Y343">
        <v>0.5</v>
      </c>
      <c r="Z343">
        <v>1</v>
      </c>
      <c r="AA343">
        <v>-2.0619533975471516</v>
      </c>
      <c r="AB343">
        <v>-1.2649560940186375</v>
      </c>
      <c r="AC343">
        <v>-1.4777985933592817</v>
      </c>
      <c r="AD343">
        <v>-0.5970989547166029</v>
      </c>
      <c r="AE343">
        <v>-1.7299161457554886</v>
      </c>
      <c r="AF343">
        <v>-1.1576754038515964</v>
      </c>
      <c r="AG343">
        <v>-1.0972072439710554</v>
      </c>
      <c r="AH343">
        <v>0.21920808790848226</v>
      </c>
      <c r="AI343">
        <v>0.95963879284148357</v>
      </c>
    </row>
    <row r="344" spans="1:35" x14ac:dyDescent="0.2">
      <c r="A344">
        <v>29</v>
      </c>
      <c r="B344">
        <v>343</v>
      </c>
      <c r="C344" s="25">
        <v>0</v>
      </c>
      <c r="D344" s="25">
        <v>316</v>
      </c>
      <c r="E344" s="25">
        <v>1</v>
      </c>
      <c r="F344">
        <v>-1.1542323879787626</v>
      </c>
      <c r="G344">
        <v>-0.8126670412655479</v>
      </c>
      <c r="H344">
        <v>-0.3415653467132147</v>
      </c>
      <c r="I344" t="s">
        <v>485</v>
      </c>
      <c r="J344" t="s">
        <v>32</v>
      </c>
      <c r="K344" t="s">
        <v>42</v>
      </c>
      <c r="L344" t="s">
        <v>258</v>
      </c>
      <c r="M344" s="26">
        <v>26.7</v>
      </c>
      <c r="N344" s="27">
        <v>5</v>
      </c>
      <c r="O344">
        <v>12.18</v>
      </c>
      <c r="P344">
        <v>3.8</v>
      </c>
      <c r="Q344">
        <v>0.2</v>
      </c>
      <c r="R344">
        <v>1.4</v>
      </c>
      <c r="S344">
        <v>0.8</v>
      </c>
      <c r="T344">
        <v>0.6</v>
      </c>
      <c r="U344">
        <v>0</v>
      </c>
      <c r="V344">
        <v>0.40909090909090912</v>
      </c>
      <c r="W344">
        <v>4.4000000000000004</v>
      </c>
      <c r="X344">
        <v>0</v>
      </c>
      <c r="Y344">
        <v>0</v>
      </c>
      <c r="Z344">
        <v>0.8</v>
      </c>
      <c r="AA344">
        <v>-1.8914034775042428</v>
      </c>
      <c r="AB344">
        <v>-1.3130437161032744</v>
      </c>
      <c r="AC344">
        <v>-1.6019226360165399</v>
      </c>
      <c r="AD344">
        <v>-1.1475066043341355</v>
      </c>
      <c r="AE344">
        <v>-0.92906982323382659</v>
      </c>
      <c r="AF344">
        <v>-1.1576754038515964</v>
      </c>
      <c r="AG344">
        <v>-0.39608090279827746</v>
      </c>
      <c r="AH344">
        <v>-3.9005054807722372E-2</v>
      </c>
      <c r="AI344">
        <v>1.1617042472596857</v>
      </c>
    </row>
    <row r="345" spans="1:35" x14ac:dyDescent="0.2">
      <c r="A345">
        <v>29</v>
      </c>
      <c r="B345">
        <v>344</v>
      </c>
      <c r="C345" s="25">
        <v>136.30000000000001</v>
      </c>
      <c r="D345" s="25">
        <v>221</v>
      </c>
      <c r="E345" s="25">
        <v>5</v>
      </c>
      <c r="F345">
        <v>-1.1591162917284252</v>
      </c>
      <c r="G345">
        <v>-0.75813022251030593</v>
      </c>
      <c r="H345">
        <v>-0.4009860692181193</v>
      </c>
      <c r="I345" t="s">
        <v>402</v>
      </c>
      <c r="J345" t="s">
        <v>32</v>
      </c>
      <c r="K345" t="s">
        <v>53</v>
      </c>
      <c r="L345" t="s">
        <v>259</v>
      </c>
      <c r="M345" s="26">
        <v>27.8</v>
      </c>
      <c r="N345" s="27">
        <v>5</v>
      </c>
      <c r="O345">
        <v>16.46</v>
      </c>
      <c r="P345">
        <v>3.6</v>
      </c>
      <c r="Q345">
        <v>0.4</v>
      </c>
      <c r="R345">
        <v>4.2</v>
      </c>
      <c r="S345">
        <v>0.4</v>
      </c>
      <c r="T345">
        <v>0.2</v>
      </c>
      <c r="U345">
        <v>0.2</v>
      </c>
      <c r="V345">
        <v>0.5</v>
      </c>
      <c r="W345">
        <v>3.2</v>
      </c>
      <c r="X345">
        <v>0</v>
      </c>
      <c r="Y345">
        <v>0.2</v>
      </c>
      <c r="Z345">
        <v>0.8</v>
      </c>
      <c r="AA345">
        <v>-1.923889176560035</v>
      </c>
      <c r="AB345">
        <v>-1.1206932277647266</v>
      </c>
      <c r="AC345">
        <v>-0.60893029475847493</v>
      </c>
      <c r="AD345">
        <v>-1.3309758208733131</v>
      </c>
      <c r="AE345">
        <v>-1.8443227632585832</v>
      </c>
      <c r="AF345">
        <v>-0.84177790839824673</v>
      </c>
      <c r="AG345">
        <v>0.12893779224653751</v>
      </c>
      <c r="AH345">
        <v>-0.44322485048559607</v>
      </c>
      <c r="AI345">
        <v>1.1617042472596857</v>
      </c>
    </row>
    <row r="346" spans="1:35" x14ac:dyDescent="0.2">
      <c r="A346">
        <v>29</v>
      </c>
      <c r="B346">
        <v>345</v>
      </c>
      <c r="C346" s="25">
        <v>0</v>
      </c>
      <c r="D346" s="25">
        <v>384</v>
      </c>
      <c r="E346" s="25">
        <v>0</v>
      </c>
      <c r="F346">
        <v>-1.1603545145913654</v>
      </c>
      <c r="G346">
        <v>-0.9574169672218189</v>
      </c>
      <c r="H346">
        <v>-0.2029375473695465</v>
      </c>
      <c r="I346" t="s">
        <v>411</v>
      </c>
      <c r="J346" t="s">
        <v>1694</v>
      </c>
      <c r="K346" t="s">
        <v>78</v>
      </c>
      <c r="L346" t="s">
        <v>258</v>
      </c>
      <c r="M346" s="26">
        <v>28.1</v>
      </c>
      <c r="N346" s="27">
        <v>5</v>
      </c>
      <c r="O346">
        <v>15.063333333333333</v>
      </c>
      <c r="P346">
        <v>4.8</v>
      </c>
      <c r="Q346">
        <v>0.2</v>
      </c>
      <c r="R346">
        <v>2.2000000000000002</v>
      </c>
      <c r="S346">
        <v>1.4</v>
      </c>
      <c r="T346">
        <v>0.2</v>
      </c>
      <c r="U346">
        <v>0.4</v>
      </c>
      <c r="V346">
        <v>0.24</v>
      </c>
      <c r="W346">
        <v>5</v>
      </c>
      <c r="X346">
        <v>0.73333333333333328</v>
      </c>
      <c r="Y346">
        <v>3</v>
      </c>
      <c r="Z346">
        <v>0.8</v>
      </c>
      <c r="AA346">
        <v>-1.728974982225282</v>
      </c>
      <c r="AB346">
        <v>-1.3130437161032744</v>
      </c>
      <c r="AC346">
        <v>-1.3182105385142353</v>
      </c>
      <c r="AD346">
        <v>-0.87230277952536928</v>
      </c>
      <c r="AE346">
        <v>-1.8443227632585832</v>
      </c>
      <c r="AF346">
        <v>-0.52588041294489718</v>
      </c>
      <c r="AG346">
        <v>-1.6559753501164971</v>
      </c>
      <c r="AH346">
        <v>-0.51974640956791629</v>
      </c>
      <c r="AI346">
        <v>1.1617042472596857</v>
      </c>
    </row>
    <row r="347" spans="1:35" x14ac:dyDescent="0.2">
      <c r="A347">
        <v>29</v>
      </c>
      <c r="B347">
        <v>346</v>
      </c>
      <c r="C347" s="25">
        <v>0</v>
      </c>
      <c r="D347" s="25">
        <v>249</v>
      </c>
      <c r="E347" s="25">
        <v>1</v>
      </c>
      <c r="F347">
        <v>-1.161400557091518</v>
      </c>
      <c r="G347">
        <v>-0.79383968278693784</v>
      </c>
      <c r="H347">
        <v>-0.36756087430458018</v>
      </c>
      <c r="I347" t="s">
        <v>522</v>
      </c>
      <c r="J347" t="s">
        <v>32</v>
      </c>
      <c r="K347" t="s">
        <v>71</v>
      </c>
      <c r="L347" t="s">
        <v>45</v>
      </c>
      <c r="M347" s="26">
        <v>31.7</v>
      </c>
      <c r="N347" s="27">
        <v>5</v>
      </c>
      <c r="O347">
        <v>12.309999999999999</v>
      </c>
      <c r="P347">
        <v>4.8</v>
      </c>
      <c r="Q347">
        <v>0.4</v>
      </c>
      <c r="R347">
        <v>2.8</v>
      </c>
      <c r="S347">
        <v>0</v>
      </c>
      <c r="T347">
        <v>0</v>
      </c>
      <c r="U347">
        <v>0.4</v>
      </c>
      <c r="V347">
        <v>0.66666666666666663</v>
      </c>
      <c r="W347">
        <v>3</v>
      </c>
      <c r="X347">
        <v>1</v>
      </c>
      <c r="Y347">
        <v>0.4</v>
      </c>
      <c r="Z347">
        <v>1.8</v>
      </c>
      <c r="AA347">
        <v>-1.728974982225282</v>
      </c>
      <c r="AB347">
        <v>-1.1206932277647266</v>
      </c>
      <c r="AC347">
        <v>-1.1054264653875074</v>
      </c>
      <c r="AD347">
        <v>-1.5144450374124907</v>
      </c>
      <c r="AE347">
        <v>-2.3019492332709612</v>
      </c>
      <c r="AF347">
        <v>-0.52588041294489718</v>
      </c>
      <c r="AG347">
        <v>0.83386977938950924</v>
      </c>
      <c r="AH347">
        <v>0.16756545936524134</v>
      </c>
      <c r="AI347">
        <v>0.15137697516867457</v>
      </c>
    </row>
    <row r="348" spans="1:35" x14ac:dyDescent="0.2">
      <c r="A348">
        <v>29</v>
      </c>
      <c r="B348">
        <v>347</v>
      </c>
      <c r="C348" s="25">
        <v>143.1</v>
      </c>
      <c r="D348" s="25">
        <v>163</v>
      </c>
      <c r="E348" s="25">
        <v>4</v>
      </c>
      <c r="F348">
        <v>-1.1614151663929893</v>
      </c>
      <c r="G348">
        <v>-0.9092135904317854</v>
      </c>
      <c r="H348">
        <v>-0.25220157596120385</v>
      </c>
      <c r="I348" t="s">
        <v>405</v>
      </c>
      <c r="J348" t="s">
        <v>32</v>
      </c>
      <c r="K348" t="s">
        <v>96</v>
      </c>
      <c r="L348" t="s">
        <v>258</v>
      </c>
      <c r="M348" s="26">
        <v>24.2</v>
      </c>
      <c r="N348" s="27">
        <v>5</v>
      </c>
      <c r="O348">
        <v>12.266666666666667</v>
      </c>
      <c r="P348">
        <v>2.6</v>
      </c>
      <c r="Q348">
        <v>0.2</v>
      </c>
      <c r="R348">
        <v>1</v>
      </c>
      <c r="S348">
        <v>0.6</v>
      </c>
      <c r="T348">
        <v>0.8</v>
      </c>
      <c r="U348">
        <v>0.2</v>
      </c>
      <c r="V348">
        <v>0.18181818181818182</v>
      </c>
      <c r="W348">
        <v>4.4000000000000004</v>
      </c>
      <c r="X348">
        <v>0.66666666666666663</v>
      </c>
      <c r="Y348">
        <v>1.2</v>
      </c>
      <c r="Z348">
        <v>0.2</v>
      </c>
      <c r="AA348">
        <v>-2.0863176718389957</v>
      </c>
      <c r="AB348">
        <v>-1.3130437161032744</v>
      </c>
      <c r="AC348">
        <v>-1.7437786847676917</v>
      </c>
      <c r="AD348">
        <v>-1.2392412126037242</v>
      </c>
      <c r="AE348">
        <v>-0.4714433532214482</v>
      </c>
      <c r="AF348">
        <v>-0.84177790839824673</v>
      </c>
      <c r="AG348">
        <v>-1.820916759649438</v>
      </c>
      <c r="AH348">
        <v>-0.43430361781754212</v>
      </c>
      <c r="AI348">
        <v>1.7679006105142925</v>
      </c>
    </row>
    <row r="349" spans="1:35" x14ac:dyDescent="0.2">
      <c r="A349">
        <v>29</v>
      </c>
      <c r="B349">
        <v>348</v>
      </c>
      <c r="C349" s="25">
        <v>0</v>
      </c>
      <c r="D349" s="25">
        <v>588</v>
      </c>
      <c r="E349" s="25">
        <v>0</v>
      </c>
      <c r="F349">
        <v>-1.1618296930456569</v>
      </c>
      <c r="G349">
        <v>-0.79996189157909914</v>
      </c>
      <c r="H349">
        <v>-0.36186780146655773</v>
      </c>
      <c r="I349" t="s">
        <v>466</v>
      </c>
      <c r="J349" t="s">
        <v>32</v>
      </c>
      <c r="K349" t="s">
        <v>53</v>
      </c>
      <c r="L349" t="s">
        <v>259</v>
      </c>
      <c r="M349" s="26">
        <v>23.2</v>
      </c>
      <c r="N349" s="27">
        <v>5</v>
      </c>
      <c r="O349">
        <v>15.040000000000001</v>
      </c>
      <c r="P349">
        <v>5.6</v>
      </c>
      <c r="Q349">
        <v>0</v>
      </c>
      <c r="R349">
        <v>6.6</v>
      </c>
      <c r="S349">
        <v>1</v>
      </c>
      <c r="T349">
        <v>0.2</v>
      </c>
      <c r="U349">
        <v>0.4</v>
      </c>
      <c r="V349">
        <v>0.6875</v>
      </c>
      <c r="W349">
        <v>3.2</v>
      </c>
      <c r="X349">
        <v>0.5</v>
      </c>
      <c r="Y349">
        <v>2.4</v>
      </c>
      <c r="Z349">
        <v>2</v>
      </c>
      <c r="AA349">
        <v>-1.5990321860021133</v>
      </c>
      <c r="AB349">
        <v>-1.505394204441822</v>
      </c>
      <c r="AC349">
        <v>0.24220599774843737</v>
      </c>
      <c r="AD349">
        <v>-1.0557719960645469</v>
      </c>
      <c r="AE349">
        <v>-1.8443227632585832</v>
      </c>
      <c r="AF349">
        <v>-0.52588041294489718</v>
      </c>
      <c r="AG349">
        <v>0.98383930635723382</v>
      </c>
      <c r="AH349">
        <v>-1.8446122863560734</v>
      </c>
      <c r="AI349">
        <v>-5.0688479249527622E-2</v>
      </c>
    </row>
    <row r="350" spans="1:35" x14ac:dyDescent="0.2">
      <c r="A350">
        <v>30</v>
      </c>
      <c r="B350">
        <v>349</v>
      </c>
      <c r="C350" s="25">
        <v>0</v>
      </c>
      <c r="D350" s="25">
        <v>239</v>
      </c>
      <c r="E350" s="25">
        <v>0</v>
      </c>
      <c r="F350">
        <v>-1.1624497248695373</v>
      </c>
      <c r="G350">
        <v>-0.73670341355202651</v>
      </c>
      <c r="H350">
        <v>-0.42574631131751084</v>
      </c>
      <c r="I350" t="s">
        <v>559</v>
      </c>
      <c r="J350" t="s">
        <v>32</v>
      </c>
      <c r="K350" t="s">
        <v>88</v>
      </c>
      <c r="L350" t="s">
        <v>258</v>
      </c>
      <c r="M350" s="26">
        <v>26</v>
      </c>
      <c r="N350" s="27">
        <v>5</v>
      </c>
      <c r="O350">
        <v>6.4933333333333341</v>
      </c>
      <c r="P350">
        <v>4.5999999999999996</v>
      </c>
      <c r="Q350">
        <v>1</v>
      </c>
      <c r="R350">
        <v>1.8</v>
      </c>
      <c r="S350">
        <v>0.4</v>
      </c>
      <c r="T350">
        <v>0.2</v>
      </c>
      <c r="U350">
        <v>0</v>
      </c>
      <c r="V350">
        <v>0.42857142857142855</v>
      </c>
      <c r="W350">
        <v>4.2</v>
      </c>
      <c r="X350">
        <v>0</v>
      </c>
      <c r="Y350">
        <v>0</v>
      </c>
      <c r="Z350">
        <v>0.2</v>
      </c>
      <c r="AA350">
        <v>-1.761460681281074</v>
      </c>
      <c r="AB350">
        <v>-0.54364176274908371</v>
      </c>
      <c r="AC350">
        <v>-1.4600665872653877</v>
      </c>
      <c r="AD350">
        <v>-1.3309758208733131</v>
      </c>
      <c r="AE350">
        <v>-1.8443227632585832</v>
      </c>
      <c r="AF350">
        <v>-1.1576754038515964</v>
      </c>
      <c r="AG350">
        <v>-0.26108325839576957</v>
      </c>
      <c r="AH350">
        <v>-3.9005054807722372E-2</v>
      </c>
      <c r="AI350">
        <v>1.7679006105142925</v>
      </c>
    </row>
    <row r="351" spans="1:35" x14ac:dyDescent="0.2">
      <c r="A351">
        <v>30</v>
      </c>
      <c r="B351">
        <v>350</v>
      </c>
      <c r="C351" s="25">
        <v>0</v>
      </c>
      <c r="D351" s="25">
        <v>383</v>
      </c>
      <c r="E351" s="25">
        <v>0</v>
      </c>
      <c r="F351">
        <v>-1.1628133977797788</v>
      </c>
      <c r="G351">
        <v>-0.75189022804125738</v>
      </c>
      <c r="H351">
        <v>-0.41092316973852139</v>
      </c>
      <c r="I351" t="s">
        <v>549</v>
      </c>
      <c r="J351" t="s">
        <v>32</v>
      </c>
      <c r="K351" t="s">
        <v>81</v>
      </c>
      <c r="L351" t="s">
        <v>259</v>
      </c>
      <c r="M351" s="26">
        <v>26.4</v>
      </c>
      <c r="N351" s="27">
        <v>5</v>
      </c>
      <c r="O351">
        <v>9.5733333333333324</v>
      </c>
      <c r="P351">
        <v>4.8</v>
      </c>
      <c r="Q351">
        <v>1</v>
      </c>
      <c r="R351">
        <v>1.8</v>
      </c>
      <c r="S351">
        <v>0.6</v>
      </c>
      <c r="T351">
        <v>0</v>
      </c>
      <c r="U351">
        <v>0.4</v>
      </c>
      <c r="V351">
        <v>0.47368421052631576</v>
      </c>
      <c r="W351">
        <v>3.8</v>
      </c>
      <c r="X351">
        <v>0.5</v>
      </c>
      <c r="Y351">
        <v>0.4</v>
      </c>
      <c r="Z351">
        <v>0.6</v>
      </c>
      <c r="AA351">
        <v>-1.728974982225282</v>
      </c>
      <c r="AB351">
        <v>-0.54364176274908371</v>
      </c>
      <c r="AC351">
        <v>-1.4600665872653877</v>
      </c>
      <c r="AD351">
        <v>-1.2392412126037242</v>
      </c>
      <c r="AE351">
        <v>-2.3019492332709612</v>
      </c>
      <c r="AF351">
        <v>-0.52588041294489718</v>
      </c>
      <c r="AG351">
        <v>8.91203040924635E-3</v>
      </c>
      <c r="AH351">
        <v>-0.33993959339911423</v>
      </c>
      <c r="AI351">
        <v>1.363769701677888</v>
      </c>
    </row>
    <row r="352" spans="1:35" x14ac:dyDescent="0.2">
      <c r="A352">
        <v>30</v>
      </c>
      <c r="B352">
        <v>351</v>
      </c>
      <c r="C352" s="25">
        <v>0</v>
      </c>
      <c r="D352" s="25">
        <v>367</v>
      </c>
      <c r="E352" s="25">
        <v>0</v>
      </c>
      <c r="F352">
        <v>-1.1649050497317179</v>
      </c>
      <c r="G352">
        <v>-0.90015951040155295</v>
      </c>
      <c r="H352">
        <v>-0.26474553933016498</v>
      </c>
      <c r="I352" t="s">
        <v>499</v>
      </c>
      <c r="J352" t="s">
        <v>32</v>
      </c>
      <c r="K352" t="s">
        <v>66</v>
      </c>
      <c r="L352" t="s">
        <v>258</v>
      </c>
      <c r="M352" s="26">
        <v>29.2</v>
      </c>
      <c r="N352" s="27">
        <v>5</v>
      </c>
      <c r="O352">
        <v>13.923333333333336</v>
      </c>
      <c r="P352">
        <v>1.6</v>
      </c>
      <c r="Q352">
        <v>0.2</v>
      </c>
      <c r="R352">
        <v>0.8</v>
      </c>
      <c r="S352">
        <v>3.2</v>
      </c>
      <c r="T352">
        <v>0.2</v>
      </c>
      <c r="U352">
        <v>0</v>
      </c>
      <c r="V352">
        <v>0.14285714285714285</v>
      </c>
      <c r="W352">
        <v>2.8</v>
      </c>
      <c r="X352">
        <v>1</v>
      </c>
      <c r="Y352">
        <v>0.6</v>
      </c>
      <c r="Z352">
        <v>0.6</v>
      </c>
      <c r="AA352">
        <v>-2.2487461671179565</v>
      </c>
      <c r="AB352">
        <v>-1.3130437161032744</v>
      </c>
      <c r="AC352">
        <v>-1.8147067091432678</v>
      </c>
      <c r="AD352">
        <v>-4.6691305099070046E-2</v>
      </c>
      <c r="AE352">
        <v>-1.8443227632585832</v>
      </c>
      <c r="AF352">
        <v>-1.1576754038515964</v>
      </c>
      <c r="AG352">
        <v>-1.3108699471698391</v>
      </c>
      <c r="AH352">
        <v>0.27085071645172321</v>
      </c>
      <c r="AI352">
        <v>1.363769701677888</v>
      </c>
    </row>
    <row r="353" spans="1:35" x14ac:dyDescent="0.2">
      <c r="A353">
        <v>30</v>
      </c>
      <c r="B353">
        <v>352</v>
      </c>
      <c r="C353" s="25">
        <v>0</v>
      </c>
      <c r="D353" s="25">
        <v>366</v>
      </c>
      <c r="E353" s="25">
        <v>0</v>
      </c>
      <c r="F353">
        <v>-1.1680042231787027</v>
      </c>
      <c r="G353">
        <v>-0.67689973195967823</v>
      </c>
      <c r="H353">
        <v>-0.49110449121902444</v>
      </c>
      <c r="I353" t="s">
        <v>570</v>
      </c>
      <c r="J353" t="s">
        <v>32</v>
      </c>
      <c r="K353" t="s">
        <v>33</v>
      </c>
      <c r="L353" t="s">
        <v>259</v>
      </c>
      <c r="M353" s="26">
        <v>25</v>
      </c>
      <c r="N353" s="27">
        <v>5</v>
      </c>
      <c r="O353">
        <v>7.8366666666666678</v>
      </c>
      <c r="P353">
        <v>3.6</v>
      </c>
      <c r="Q353">
        <v>0.8</v>
      </c>
      <c r="R353">
        <v>1.8</v>
      </c>
      <c r="S353">
        <v>0.4</v>
      </c>
      <c r="T353">
        <v>0.2</v>
      </c>
      <c r="U353">
        <v>0.2</v>
      </c>
      <c r="V353">
        <v>0.5</v>
      </c>
      <c r="W353">
        <v>2.8</v>
      </c>
      <c r="X353">
        <v>0</v>
      </c>
      <c r="Y353">
        <v>0</v>
      </c>
      <c r="Z353">
        <v>0</v>
      </c>
      <c r="AA353">
        <v>-1.923889176560035</v>
      </c>
      <c r="AB353">
        <v>-0.73599225108763133</v>
      </c>
      <c r="AC353">
        <v>-1.4600665872653877</v>
      </c>
      <c r="AD353">
        <v>-1.3309758208733131</v>
      </c>
      <c r="AE353">
        <v>-1.8443227632585832</v>
      </c>
      <c r="AF353">
        <v>-0.84177790839824673</v>
      </c>
      <c r="AG353">
        <v>0.11396590968132102</v>
      </c>
      <c r="AH353">
        <v>-3.9005054807722372E-2</v>
      </c>
      <c r="AI353">
        <v>1.9699660649324946</v>
      </c>
    </row>
    <row r="354" spans="1:35" x14ac:dyDescent="0.2">
      <c r="A354">
        <v>30</v>
      </c>
      <c r="B354">
        <v>353</v>
      </c>
      <c r="C354" s="25">
        <v>0</v>
      </c>
      <c r="D354" s="25">
        <v>679</v>
      </c>
      <c r="E354" s="25">
        <v>0</v>
      </c>
      <c r="F354">
        <v>-1.1723614964506326</v>
      </c>
      <c r="G354">
        <v>-0.7251921565974464</v>
      </c>
      <c r="H354">
        <v>-0.44716933985318619</v>
      </c>
      <c r="I354" t="s">
        <v>563</v>
      </c>
      <c r="J354" t="s">
        <v>32</v>
      </c>
      <c r="K354" t="s">
        <v>49</v>
      </c>
      <c r="L354" t="s">
        <v>259</v>
      </c>
      <c r="M354" s="26">
        <v>26.3</v>
      </c>
      <c r="N354" s="27">
        <v>5</v>
      </c>
      <c r="O354">
        <v>7.3433333333333337</v>
      </c>
      <c r="P354">
        <v>3.2</v>
      </c>
      <c r="Q354">
        <v>0.4</v>
      </c>
      <c r="R354">
        <v>1.4</v>
      </c>
      <c r="S354">
        <v>0.2</v>
      </c>
      <c r="T354">
        <v>0.8</v>
      </c>
      <c r="U354">
        <v>0</v>
      </c>
      <c r="V354">
        <v>0.5</v>
      </c>
      <c r="W354">
        <v>2.8</v>
      </c>
      <c r="X354">
        <v>0</v>
      </c>
      <c r="Y354">
        <v>0.2</v>
      </c>
      <c r="Z354">
        <v>0.4</v>
      </c>
      <c r="AA354">
        <v>-1.988860574671619</v>
      </c>
      <c r="AB354">
        <v>-1.1206932277647266</v>
      </c>
      <c r="AC354">
        <v>-1.6019226360165399</v>
      </c>
      <c r="AD354">
        <v>-1.4227104291429018</v>
      </c>
      <c r="AE354">
        <v>-0.4714433532214482</v>
      </c>
      <c r="AF354">
        <v>-1.1576754038515964</v>
      </c>
      <c r="AG354">
        <v>0.11396590968132102</v>
      </c>
      <c r="AH354">
        <v>-0.44322485048559607</v>
      </c>
      <c r="AI354">
        <v>1.5658351560960901</v>
      </c>
    </row>
    <row r="355" spans="1:35" x14ac:dyDescent="0.2">
      <c r="A355">
        <v>30</v>
      </c>
      <c r="B355">
        <v>354</v>
      </c>
      <c r="C355" s="25">
        <v>0</v>
      </c>
      <c r="D355" s="25">
        <v>222</v>
      </c>
      <c r="E355" s="25">
        <v>1</v>
      </c>
      <c r="F355">
        <v>-1.1787634067440709</v>
      </c>
      <c r="G355">
        <v>-0.80174724599356351</v>
      </c>
      <c r="H355">
        <v>-0.37701616075050737</v>
      </c>
      <c r="I355" t="s">
        <v>523</v>
      </c>
      <c r="J355" t="s">
        <v>32</v>
      </c>
      <c r="K355" t="s">
        <v>119</v>
      </c>
      <c r="L355" t="s">
        <v>259</v>
      </c>
      <c r="M355" s="26">
        <v>21.6</v>
      </c>
      <c r="N355" s="27">
        <v>5</v>
      </c>
      <c r="O355">
        <v>7.6</v>
      </c>
      <c r="P355">
        <v>3.6</v>
      </c>
      <c r="Q355">
        <v>0</v>
      </c>
      <c r="R355">
        <v>0.8</v>
      </c>
      <c r="S355">
        <v>1</v>
      </c>
      <c r="T355">
        <v>0.4</v>
      </c>
      <c r="U355">
        <v>0.4</v>
      </c>
      <c r="V355">
        <v>0.45</v>
      </c>
      <c r="W355">
        <v>4</v>
      </c>
      <c r="X355">
        <v>0</v>
      </c>
      <c r="Y355">
        <v>0</v>
      </c>
      <c r="Z355">
        <v>0.8</v>
      </c>
      <c r="AA355">
        <v>-1.923889176560035</v>
      </c>
      <c r="AB355">
        <v>-1.505394204441822</v>
      </c>
      <c r="AC355">
        <v>-1.8147067091432678</v>
      </c>
      <c r="AD355">
        <v>-1.0557719960645469</v>
      </c>
      <c r="AE355">
        <v>-1.3866962932462048</v>
      </c>
      <c r="AF355">
        <v>-0.52588041294489718</v>
      </c>
      <c r="AG355">
        <v>-0.12608561399326157</v>
      </c>
      <c r="AH355">
        <v>-3.9005054807722372E-2</v>
      </c>
      <c r="AI355">
        <v>1.1617042472596857</v>
      </c>
    </row>
    <row r="356" spans="1:35" x14ac:dyDescent="0.2">
      <c r="A356">
        <v>30</v>
      </c>
      <c r="B356">
        <v>355</v>
      </c>
      <c r="C356" s="25">
        <v>0</v>
      </c>
      <c r="D356" s="25">
        <v>327</v>
      </c>
      <c r="E356" s="25">
        <v>0</v>
      </c>
      <c r="F356">
        <v>-1.1803913989357706</v>
      </c>
      <c r="G356">
        <v>-0.62986233393966462</v>
      </c>
      <c r="H356">
        <v>-0.55052906499610599</v>
      </c>
      <c r="I356" t="s">
        <v>514</v>
      </c>
      <c r="J356" t="s">
        <v>32</v>
      </c>
      <c r="K356" t="s">
        <v>47</v>
      </c>
      <c r="L356" t="s">
        <v>258</v>
      </c>
      <c r="M356" s="26">
        <v>26.9</v>
      </c>
      <c r="N356" s="27">
        <v>5</v>
      </c>
      <c r="O356">
        <v>7.7133333333333329</v>
      </c>
      <c r="P356">
        <v>3</v>
      </c>
      <c r="Q356">
        <v>0.4</v>
      </c>
      <c r="R356">
        <v>1</v>
      </c>
      <c r="S356">
        <v>0.4</v>
      </c>
      <c r="T356">
        <v>0.4</v>
      </c>
      <c r="U356">
        <v>0.4</v>
      </c>
      <c r="V356">
        <v>0.83333333333333337</v>
      </c>
      <c r="W356">
        <v>1.2</v>
      </c>
      <c r="X356">
        <v>0.75</v>
      </c>
      <c r="Y356">
        <v>0.8</v>
      </c>
      <c r="Z356">
        <v>0</v>
      </c>
      <c r="AA356">
        <v>-2.0213462737274113</v>
      </c>
      <c r="AB356">
        <v>-1.1206932277647266</v>
      </c>
      <c r="AC356">
        <v>-1.7437786847676917</v>
      </c>
      <c r="AD356">
        <v>-1.3309758208733131</v>
      </c>
      <c r="AE356">
        <v>-1.3866962932462048</v>
      </c>
      <c r="AF356">
        <v>-0.52588041294489718</v>
      </c>
      <c r="AG356">
        <v>0.62401272216091941</v>
      </c>
      <c r="AH356">
        <v>-0.13336907922615071</v>
      </c>
      <c r="AI356">
        <v>1.9699660649324946</v>
      </c>
    </row>
    <row r="357" spans="1:35" x14ac:dyDescent="0.2">
      <c r="A357">
        <v>30</v>
      </c>
      <c r="B357">
        <v>356</v>
      </c>
      <c r="C357" s="25">
        <v>0</v>
      </c>
      <c r="D357" s="25">
        <v>229</v>
      </c>
      <c r="E357" s="25">
        <v>1</v>
      </c>
      <c r="F357">
        <v>-1.1809229105616719</v>
      </c>
      <c r="G357">
        <v>-0.97140005183682709</v>
      </c>
      <c r="H357">
        <v>-0.20952285872484477</v>
      </c>
      <c r="I357" t="s">
        <v>505</v>
      </c>
      <c r="J357" t="s">
        <v>32</v>
      </c>
      <c r="K357" t="s">
        <v>96</v>
      </c>
      <c r="L357" t="s">
        <v>259</v>
      </c>
      <c r="M357" s="26">
        <v>26</v>
      </c>
      <c r="N357" s="27">
        <v>2</v>
      </c>
      <c r="O357">
        <v>9.2166666666666668</v>
      </c>
      <c r="P357">
        <v>3.5</v>
      </c>
      <c r="Q357">
        <v>0.5</v>
      </c>
      <c r="R357">
        <v>3</v>
      </c>
      <c r="S357">
        <v>0.5</v>
      </c>
      <c r="T357">
        <v>0</v>
      </c>
      <c r="U357">
        <v>0</v>
      </c>
      <c r="V357">
        <v>0.2</v>
      </c>
      <c r="W357">
        <v>5</v>
      </c>
      <c r="X357">
        <v>1</v>
      </c>
      <c r="Y357">
        <v>1</v>
      </c>
      <c r="Z357">
        <v>0.5</v>
      </c>
      <c r="AA357">
        <v>-1.9401320260879309</v>
      </c>
      <c r="AB357">
        <v>-1.024517983595453</v>
      </c>
      <c r="AC357">
        <v>-1.0344984410119313</v>
      </c>
      <c r="AD357">
        <v>-1.2851085167385188</v>
      </c>
      <c r="AE357">
        <v>-2.3019492332709612</v>
      </c>
      <c r="AF357">
        <v>-1.1576754038515964</v>
      </c>
      <c r="AG357">
        <v>-1.9409425214867291</v>
      </c>
      <c r="AH357">
        <v>0.47742123062468689</v>
      </c>
      <c r="AI357">
        <v>1.4648024288869892</v>
      </c>
    </row>
    <row r="358" spans="1:35" x14ac:dyDescent="0.2">
      <c r="A358">
        <v>30</v>
      </c>
      <c r="B358">
        <v>357</v>
      </c>
      <c r="C358" s="25">
        <v>0</v>
      </c>
      <c r="D358" s="25">
        <v>410</v>
      </c>
      <c r="E358" s="25">
        <v>0</v>
      </c>
      <c r="F358">
        <v>-1.1881633645130081</v>
      </c>
      <c r="G358">
        <v>-0.72397079557004751</v>
      </c>
      <c r="H358">
        <v>-0.46419256894296057</v>
      </c>
      <c r="I358" t="s">
        <v>565</v>
      </c>
      <c r="J358" t="s">
        <v>32</v>
      </c>
      <c r="K358" t="s">
        <v>39</v>
      </c>
      <c r="L358" t="s">
        <v>258</v>
      </c>
      <c r="M358" s="26">
        <v>29.3</v>
      </c>
      <c r="N358" s="27">
        <v>4</v>
      </c>
      <c r="O358">
        <v>6.2333333333333343</v>
      </c>
      <c r="P358">
        <v>3</v>
      </c>
      <c r="Q358">
        <v>1</v>
      </c>
      <c r="R358">
        <v>1.25</v>
      </c>
      <c r="S358">
        <v>0.75</v>
      </c>
      <c r="T358">
        <v>0.25</v>
      </c>
      <c r="U358">
        <v>0</v>
      </c>
      <c r="V358">
        <v>0.5</v>
      </c>
      <c r="W358">
        <v>2</v>
      </c>
      <c r="X358">
        <v>0</v>
      </c>
      <c r="Y358">
        <v>0</v>
      </c>
      <c r="Z358">
        <v>0.25</v>
      </c>
      <c r="AA358">
        <v>-2.0213462737274113</v>
      </c>
      <c r="AB358">
        <v>-0.54364176274908371</v>
      </c>
      <c r="AC358">
        <v>-1.6551186542982217</v>
      </c>
      <c r="AD358">
        <v>-1.1704402564015328</v>
      </c>
      <c r="AE358">
        <v>-1.7299161457554886</v>
      </c>
      <c r="AF358">
        <v>-1.1576754038515964</v>
      </c>
      <c r="AG358">
        <v>8.4022144550888078E-2</v>
      </c>
      <c r="AH358">
        <v>-3.9005054807722372E-2</v>
      </c>
      <c r="AI358">
        <v>1.7173842469097418</v>
      </c>
    </row>
    <row r="359" spans="1:35" x14ac:dyDescent="0.2">
      <c r="A359">
        <v>30</v>
      </c>
      <c r="B359">
        <v>358</v>
      </c>
      <c r="C359" s="25">
        <v>0</v>
      </c>
      <c r="D359" s="25">
        <v>0</v>
      </c>
      <c r="E359" s="25">
        <v>0</v>
      </c>
      <c r="F359">
        <v>-1.1951614123665255</v>
      </c>
      <c r="G359">
        <v>-0.94035551766948366</v>
      </c>
      <c r="H359">
        <v>-0.25480589469704185</v>
      </c>
      <c r="I359" t="s">
        <v>543</v>
      </c>
      <c r="J359" t="s">
        <v>32</v>
      </c>
      <c r="K359" t="s">
        <v>51</v>
      </c>
      <c r="L359" t="s">
        <v>258</v>
      </c>
      <c r="M359" s="26">
        <v>25.5</v>
      </c>
      <c r="N359" s="27">
        <v>5</v>
      </c>
      <c r="O359">
        <v>9.7766666666666673</v>
      </c>
      <c r="P359">
        <v>1.4</v>
      </c>
      <c r="Q359">
        <v>0</v>
      </c>
      <c r="R359">
        <v>1.4</v>
      </c>
      <c r="S359">
        <v>1.2</v>
      </c>
      <c r="T359">
        <v>0.6</v>
      </c>
      <c r="U359">
        <v>0</v>
      </c>
      <c r="V359">
        <v>7.6923076923076927E-2</v>
      </c>
      <c r="W359">
        <v>2.6</v>
      </c>
      <c r="X359">
        <v>0.83333333333333337</v>
      </c>
      <c r="Y359">
        <v>1.2</v>
      </c>
      <c r="Z359">
        <v>0.6</v>
      </c>
      <c r="AA359">
        <v>-2.2812318661737483</v>
      </c>
      <c r="AB359">
        <v>-1.505394204441822</v>
      </c>
      <c r="AC359">
        <v>-1.6019226360165399</v>
      </c>
      <c r="AD359">
        <v>-0.96403738779495807</v>
      </c>
      <c r="AE359">
        <v>-0.92906982323382659</v>
      </c>
      <c r="AF359">
        <v>-1.1576754038515964</v>
      </c>
      <c r="AG359">
        <v>-1.4608394741375639</v>
      </c>
      <c r="AH359">
        <v>7.3201434946813332E-2</v>
      </c>
      <c r="AI359">
        <v>1.363769701677888</v>
      </c>
    </row>
    <row r="360" spans="1:35" x14ac:dyDescent="0.2">
      <c r="A360">
        <v>30</v>
      </c>
      <c r="B360">
        <v>359</v>
      </c>
      <c r="C360" s="25">
        <v>137.9</v>
      </c>
      <c r="D360" s="25">
        <v>573</v>
      </c>
      <c r="E360" s="25">
        <v>3</v>
      </c>
      <c r="F360">
        <v>-1.2030365665740665</v>
      </c>
      <c r="G360">
        <v>-0.9472784464703301</v>
      </c>
      <c r="H360">
        <v>-0.25575812010373644</v>
      </c>
      <c r="I360" t="s">
        <v>492</v>
      </c>
      <c r="J360" t="s">
        <v>32</v>
      </c>
      <c r="K360" t="s">
        <v>49</v>
      </c>
      <c r="L360" t="s">
        <v>258</v>
      </c>
      <c r="M360" s="26">
        <v>21.7</v>
      </c>
      <c r="N360" s="27">
        <v>5</v>
      </c>
      <c r="O360">
        <v>10.540000000000001</v>
      </c>
      <c r="P360">
        <v>3.2</v>
      </c>
      <c r="Q360">
        <v>0.8</v>
      </c>
      <c r="R360">
        <v>1.6</v>
      </c>
      <c r="S360">
        <v>0.4</v>
      </c>
      <c r="T360">
        <v>0.2</v>
      </c>
      <c r="U360">
        <v>0</v>
      </c>
      <c r="V360">
        <v>0.25</v>
      </c>
      <c r="W360">
        <v>4</v>
      </c>
      <c r="X360">
        <v>1</v>
      </c>
      <c r="Y360">
        <v>0.4</v>
      </c>
      <c r="Z360">
        <v>0.8</v>
      </c>
      <c r="AA360">
        <v>-1.988860574671619</v>
      </c>
      <c r="AB360">
        <v>-0.73599225108763133</v>
      </c>
      <c r="AC360">
        <v>-1.5309946116409634</v>
      </c>
      <c r="AD360">
        <v>-1.3309758208733131</v>
      </c>
      <c r="AE360">
        <v>-1.8443227632585832</v>
      </c>
      <c r="AF360">
        <v>-1.1576754038515964</v>
      </c>
      <c r="AG360">
        <v>-1.2659542994741899</v>
      </c>
      <c r="AH360">
        <v>0.16756545936524134</v>
      </c>
      <c r="AI360">
        <v>1.1617042472596857</v>
      </c>
    </row>
    <row r="361" spans="1:35" x14ac:dyDescent="0.2">
      <c r="A361">
        <v>30</v>
      </c>
      <c r="B361">
        <v>360</v>
      </c>
      <c r="C361" s="25">
        <v>0</v>
      </c>
      <c r="D361" s="25">
        <v>450</v>
      </c>
      <c r="E361" s="25">
        <v>0</v>
      </c>
      <c r="F361">
        <v>-1.203460215855626</v>
      </c>
      <c r="G361">
        <v>-0.79693639612340639</v>
      </c>
      <c r="H361">
        <v>-0.40652381973221963</v>
      </c>
      <c r="I361" t="s">
        <v>525</v>
      </c>
      <c r="J361" t="s">
        <v>32</v>
      </c>
      <c r="K361" t="s">
        <v>94</v>
      </c>
      <c r="L361" t="s">
        <v>258</v>
      </c>
      <c r="M361" s="26">
        <v>25.8</v>
      </c>
      <c r="N361" s="27">
        <v>5</v>
      </c>
      <c r="O361">
        <v>10.776666666666667</v>
      </c>
      <c r="P361">
        <v>5</v>
      </c>
      <c r="Q361">
        <v>0.6</v>
      </c>
      <c r="R361">
        <v>2.6</v>
      </c>
      <c r="S361">
        <v>0.4</v>
      </c>
      <c r="T361">
        <v>0</v>
      </c>
      <c r="U361">
        <v>0</v>
      </c>
      <c r="V361">
        <v>0.4</v>
      </c>
      <c r="W361">
        <v>5</v>
      </c>
      <c r="X361">
        <v>1</v>
      </c>
      <c r="Y361">
        <v>0.4</v>
      </c>
      <c r="Z361">
        <v>0.2</v>
      </c>
      <c r="AA361">
        <v>-1.6964892831694898</v>
      </c>
      <c r="AB361">
        <v>-0.92834273942617906</v>
      </c>
      <c r="AC361">
        <v>-1.1763544897630833</v>
      </c>
      <c r="AD361">
        <v>-1.3309758208733131</v>
      </c>
      <c r="AE361">
        <v>-2.3019492332709612</v>
      </c>
      <c r="AF361">
        <v>-1.1576754038515964</v>
      </c>
      <c r="AG361">
        <v>-0.51610666463556831</v>
      </c>
      <c r="AH361">
        <v>0.16756545936524134</v>
      </c>
      <c r="AI361">
        <v>1.7679006105142925</v>
      </c>
    </row>
    <row r="362" spans="1:35" x14ac:dyDescent="0.2">
      <c r="A362">
        <v>31</v>
      </c>
      <c r="B362">
        <v>361</v>
      </c>
      <c r="C362" s="25">
        <v>0</v>
      </c>
      <c r="D362" s="25">
        <v>272</v>
      </c>
      <c r="E362" s="25">
        <v>1</v>
      </c>
      <c r="F362">
        <v>-1.2062595555890636</v>
      </c>
      <c r="G362">
        <v>-0.73988466045266199</v>
      </c>
      <c r="H362">
        <v>-0.46637489513640162</v>
      </c>
      <c r="I362" t="s">
        <v>370</v>
      </c>
      <c r="J362" t="s">
        <v>32</v>
      </c>
      <c r="K362" t="s">
        <v>113</v>
      </c>
      <c r="L362" t="s">
        <v>259</v>
      </c>
      <c r="M362" s="26">
        <v>24.1</v>
      </c>
      <c r="N362" s="27">
        <v>5</v>
      </c>
      <c r="O362">
        <v>9.3833333333333329</v>
      </c>
      <c r="P362">
        <v>3</v>
      </c>
      <c r="Q362">
        <v>0.8</v>
      </c>
      <c r="R362">
        <v>3.2</v>
      </c>
      <c r="S362">
        <v>0.6</v>
      </c>
      <c r="T362">
        <v>0</v>
      </c>
      <c r="U362">
        <v>0.2</v>
      </c>
      <c r="V362">
        <v>0.55555555555555558</v>
      </c>
      <c r="W362">
        <v>1.8</v>
      </c>
      <c r="X362">
        <v>0.5</v>
      </c>
      <c r="Y362">
        <v>0.4</v>
      </c>
      <c r="Z362">
        <v>0.4</v>
      </c>
      <c r="AA362">
        <v>-2.0213462737274113</v>
      </c>
      <c r="AB362">
        <v>-0.73599225108763133</v>
      </c>
      <c r="AC362">
        <v>-0.96357041663635523</v>
      </c>
      <c r="AD362">
        <v>-1.2392412126037242</v>
      </c>
      <c r="AE362">
        <v>-2.3019492332709612</v>
      </c>
      <c r="AF362">
        <v>-0.84177790839824673</v>
      </c>
      <c r="AG362">
        <v>0.21901978895339594</v>
      </c>
      <c r="AH362">
        <v>-0.33993959339911423</v>
      </c>
      <c r="AI362">
        <v>1.5658351560960901</v>
      </c>
    </row>
    <row r="363" spans="1:35" x14ac:dyDescent="0.2">
      <c r="A363">
        <v>31</v>
      </c>
      <c r="B363">
        <v>362</v>
      </c>
      <c r="C363" s="25">
        <v>0</v>
      </c>
      <c r="D363" s="25">
        <v>340</v>
      </c>
      <c r="E363" s="25">
        <v>3</v>
      </c>
      <c r="F363">
        <v>-1.2085824730840837</v>
      </c>
      <c r="G363">
        <v>-0.70749907886591812</v>
      </c>
      <c r="H363">
        <v>-0.50108339421816561</v>
      </c>
      <c r="I363" t="s">
        <v>606</v>
      </c>
      <c r="J363" t="s">
        <v>32</v>
      </c>
      <c r="K363" t="s">
        <v>78</v>
      </c>
      <c r="L363" t="s">
        <v>45</v>
      </c>
      <c r="M363" s="26">
        <v>27.2</v>
      </c>
      <c r="N363" s="27">
        <v>5</v>
      </c>
      <c r="O363">
        <v>20.696666666666665</v>
      </c>
      <c r="P363">
        <v>6</v>
      </c>
      <c r="Q363">
        <v>0</v>
      </c>
      <c r="R363">
        <v>4</v>
      </c>
      <c r="S363">
        <v>0.2</v>
      </c>
      <c r="T363">
        <v>0.2</v>
      </c>
      <c r="U363">
        <v>0.2</v>
      </c>
      <c r="V363">
        <v>0.6</v>
      </c>
      <c r="W363">
        <v>4</v>
      </c>
      <c r="X363">
        <v>0.66666666666666663</v>
      </c>
      <c r="Y363">
        <v>1.8</v>
      </c>
      <c r="Z363">
        <v>0.6</v>
      </c>
      <c r="AA363">
        <v>-1.534060787890529</v>
      </c>
      <c r="AB363">
        <v>-1.505394204441822</v>
      </c>
      <c r="AC363">
        <v>-0.67985831913405104</v>
      </c>
      <c r="AD363">
        <v>-1.4227104291429018</v>
      </c>
      <c r="AE363">
        <v>-1.8443227632585832</v>
      </c>
      <c r="AF363">
        <v>-0.84177790839824673</v>
      </c>
      <c r="AG363">
        <v>0.72881590011743447</v>
      </c>
      <c r="AH363">
        <v>-0.63195289932245247</v>
      </c>
      <c r="AI363">
        <v>1.363769701677888</v>
      </c>
    </row>
    <row r="364" spans="1:35" x14ac:dyDescent="0.2">
      <c r="A364">
        <v>31</v>
      </c>
      <c r="B364">
        <v>363</v>
      </c>
      <c r="C364" s="25">
        <v>0</v>
      </c>
      <c r="D364" s="25">
        <v>314</v>
      </c>
      <c r="E364" s="25">
        <v>0</v>
      </c>
      <c r="F364">
        <v>-1.2090008034067794</v>
      </c>
      <c r="G364">
        <v>-0.81595813880643142</v>
      </c>
      <c r="H364">
        <v>-0.39304266460034798</v>
      </c>
      <c r="I364" t="s">
        <v>518</v>
      </c>
      <c r="J364" t="s">
        <v>32</v>
      </c>
      <c r="K364" t="s">
        <v>86</v>
      </c>
      <c r="L364" t="s">
        <v>259</v>
      </c>
      <c r="M364" s="26">
        <v>24.2</v>
      </c>
      <c r="N364" s="27">
        <v>5</v>
      </c>
      <c r="O364">
        <v>16.793333333333333</v>
      </c>
      <c r="P364">
        <v>5.6</v>
      </c>
      <c r="Q364">
        <v>1.2</v>
      </c>
      <c r="R364">
        <v>2.6</v>
      </c>
      <c r="S364">
        <v>0.8</v>
      </c>
      <c r="T364">
        <v>0</v>
      </c>
      <c r="U364">
        <v>0.2</v>
      </c>
      <c r="V364">
        <v>0.58823529411764708</v>
      </c>
      <c r="W364">
        <v>3.4</v>
      </c>
      <c r="X364">
        <v>0.4</v>
      </c>
      <c r="Y364">
        <v>1</v>
      </c>
      <c r="Z364">
        <v>1.4</v>
      </c>
      <c r="AA364">
        <v>-1.5990321860021133</v>
      </c>
      <c r="AB364">
        <v>-0.35129127441053609</v>
      </c>
      <c r="AC364">
        <v>-1.1763544897630833</v>
      </c>
      <c r="AD364">
        <v>-1.1475066043341355</v>
      </c>
      <c r="AE364">
        <v>-2.3019492332709612</v>
      </c>
      <c r="AF364">
        <v>-0.84177790839824673</v>
      </c>
      <c r="AG364">
        <v>0.56387449058449401</v>
      </c>
      <c r="AH364">
        <v>-1.0450939276683797</v>
      </c>
      <c r="AI364">
        <v>0.55550788400507911</v>
      </c>
    </row>
    <row r="365" spans="1:35" x14ac:dyDescent="0.2">
      <c r="A365">
        <v>31</v>
      </c>
      <c r="B365">
        <v>364</v>
      </c>
      <c r="C365" s="25">
        <v>0</v>
      </c>
      <c r="D365" s="25">
        <v>338</v>
      </c>
      <c r="E365" s="25">
        <v>0</v>
      </c>
      <c r="F365">
        <v>-1.218229414976377</v>
      </c>
      <c r="G365">
        <v>-0.66597392770196118</v>
      </c>
      <c r="H365">
        <v>-0.55225548727441587</v>
      </c>
      <c r="I365" t="s">
        <v>579</v>
      </c>
      <c r="J365" t="s">
        <v>32</v>
      </c>
      <c r="K365" t="s">
        <v>39</v>
      </c>
      <c r="L365" t="s">
        <v>258</v>
      </c>
      <c r="M365" s="26">
        <v>34.200000000000003</v>
      </c>
      <c r="N365" s="27">
        <v>5</v>
      </c>
      <c r="O365">
        <v>9.3766666666666687</v>
      </c>
      <c r="P365">
        <v>4.8</v>
      </c>
      <c r="Q365">
        <v>0.8</v>
      </c>
      <c r="R365">
        <v>0.4</v>
      </c>
      <c r="S365">
        <v>0.6</v>
      </c>
      <c r="T365">
        <v>0</v>
      </c>
      <c r="U365">
        <v>0.4</v>
      </c>
      <c r="V365">
        <v>0.58823529411764708</v>
      </c>
      <c r="W365">
        <v>3.4</v>
      </c>
      <c r="X365">
        <v>0</v>
      </c>
      <c r="Y365">
        <v>0</v>
      </c>
      <c r="Z365">
        <v>0</v>
      </c>
      <c r="AA365">
        <v>-1.728974982225282</v>
      </c>
      <c r="AB365">
        <v>-0.73599225108763133</v>
      </c>
      <c r="AC365">
        <v>-1.9565627578944198</v>
      </c>
      <c r="AD365">
        <v>-1.2392412126037242</v>
      </c>
      <c r="AE365">
        <v>-2.3019492332709612</v>
      </c>
      <c r="AF365">
        <v>-0.52588041294489718</v>
      </c>
      <c r="AG365">
        <v>0.56387449058449401</v>
      </c>
      <c r="AH365">
        <v>-3.9005054807722372E-2</v>
      </c>
      <c r="AI365">
        <v>1.9699660649324946</v>
      </c>
    </row>
    <row r="366" spans="1:35" x14ac:dyDescent="0.2">
      <c r="A366">
        <v>31</v>
      </c>
      <c r="B366">
        <v>365</v>
      </c>
      <c r="C366" s="25">
        <v>0</v>
      </c>
      <c r="D366" s="25">
        <v>333</v>
      </c>
      <c r="E366" s="25">
        <v>0</v>
      </c>
      <c r="F366">
        <v>-1.2242595868892443</v>
      </c>
      <c r="G366">
        <v>-0.78730702683131015</v>
      </c>
      <c r="H366">
        <v>-0.43695256005793415</v>
      </c>
      <c r="I366" t="s">
        <v>481</v>
      </c>
      <c r="J366" t="s">
        <v>32</v>
      </c>
      <c r="K366" t="s">
        <v>33</v>
      </c>
      <c r="L366" t="s">
        <v>259</v>
      </c>
      <c r="M366" s="26">
        <v>35.6</v>
      </c>
      <c r="N366" s="27">
        <v>5</v>
      </c>
      <c r="O366">
        <v>10.633333333333335</v>
      </c>
      <c r="P366">
        <v>1.6</v>
      </c>
      <c r="Q366">
        <v>0.4</v>
      </c>
      <c r="R366">
        <v>1.4</v>
      </c>
      <c r="S366">
        <v>0.4</v>
      </c>
      <c r="T366">
        <v>0.4</v>
      </c>
      <c r="U366">
        <v>0.2</v>
      </c>
      <c r="V366">
        <v>0.3</v>
      </c>
      <c r="W366">
        <v>2</v>
      </c>
      <c r="X366">
        <v>0</v>
      </c>
      <c r="Y366">
        <v>0</v>
      </c>
      <c r="Z366">
        <v>0</v>
      </c>
      <c r="AA366">
        <v>-2.2487461671179565</v>
      </c>
      <c r="AB366">
        <v>-1.1206932277647266</v>
      </c>
      <c r="AC366">
        <v>-1.6019226360165399</v>
      </c>
      <c r="AD366">
        <v>-1.3309758208733131</v>
      </c>
      <c r="AE366">
        <v>-1.3866962932462048</v>
      </c>
      <c r="AF366">
        <v>-0.84177790839824673</v>
      </c>
      <c r="AG366">
        <v>-0.48591219818957609</v>
      </c>
      <c r="AH366">
        <v>-3.9005054807722372E-2</v>
      </c>
      <c r="AI366">
        <v>1.9699660649324946</v>
      </c>
    </row>
    <row r="367" spans="1:35" x14ac:dyDescent="0.2">
      <c r="A367">
        <v>31</v>
      </c>
      <c r="B367">
        <v>366</v>
      </c>
      <c r="C367" s="25">
        <v>0</v>
      </c>
      <c r="D367" s="25">
        <v>209</v>
      </c>
      <c r="E367" s="25">
        <v>1</v>
      </c>
      <c r="F367">
        <v>-1.2275298487070814</v>
      </c>
      <c r="G367">
        <v>-0.86878258804024588</v>
      </c>
      <c r="H367">
        <v>-0.35874726066683549</v>
      </c>
      <c r="I367" t="s">
        <v>483</v>
      </c>
      <c r="J367" t="s">
        <v>32</v>
      </c>
      <c r="K367" t="s">
        <v>44</v>
      </c>
      <c r="L367" t="s">
        <v>259</v>
      </c>
      <c r="M367" s="26">
        <v>24.3</v>
      </c>
      <c r="N367" s="27">
        <v>5</v>
      </c>
      <c r="O367">
        <v>12.16</v>
      </c>
      <c r="P367">
        <v>3.6</v>
      </c>
      <c r="Q367">
        <v>0</v>
      </c>
      <c r="R367">
        <v>3</v>
      </c>
      <c r="S367">
        <v>1.2</v>
      </c>
      <c r="T367">
        <v>0</v>
      </c>
      <c r="U367">
        <v>0.2</v>
      </c>
      <c r="V367">
        <v>0.41666666666666669</v>
      </c>
      <c r="W367">
        <v>2.4</v>
      </c>
      <c r="X367">
        <v>0.8</v>
      </c>
      <c r="Y367">
        <v>2</v>
      </c>
      <c r="Z367">
        <v>1</v>
      </c>
      <c r="AA367">
        <v>-1.923889176560035</v>
      </c>
      <c r="AB367">
        <v>-1.505394204441822</v>
      </c>
      <c r="AC367">
        <v>-1.0344984410119313</v>
      </c>
      <c r="AD367">
        <v>-0.96403738779495807</v>
      </c>
      <c r="AE367">
        <v>-2.3019492332709612</v>
      </c>
      <c r="AF367">
        <v>-0.84177790839824673</v>
      </c>
      <c r="AG367">
        <v>-0.18597314425412748</v>
      </c>
      <c r="AH367">
        <v>-2.1162589471614677E-2</v>
      </c>
      <c r="AI367">
        <v>0.95963879284148357</v>
      </c>
    </row>
    <row r="368" spans="1:35" x14ac:dyDescent="0.2">
      <c r="A368">
        <v>31</v>
      </c>
      <c r="B368">
        <v>367</v>
      </c>
      <c r="C368" s="25">
        <v>0</v>
      </c>
      <c r="D368" s="25">
        <v>710</v>
      </c>
      <c r="E368" s="25">
        <v>0</v>
      </c>
      <c r="F368">
        <v>-1.237266706294615</v>
      </c>
      <c r="G368">
        <v>-0.62577238429232607</v>
      </c>
      <c r="H368">
        <v>-0.61149432200228893</v>
      </c>
      <c r="I368" t="s">
        <v>526</v>
      </c>
      <c r="J368" t="s">
        <v>227</v>
      </c>
      <c r="K368" t="s">
        <v>64</v>
      </c>
      <c r="L368" t="s">
        <v>259</v>
      </c>
      <c r="M368" s="26">
        <v>22.7</v>
      </c>
      <c r="N368" s="27">
        <v>5</v>
      </c>
      <c r="O368">
        <v>7.1333333333333329</v>
      </c>
      <c r="P368">
        <v>4.4000000000000004</v>
      </c>
      <c r="Q368">
        <v>0.8</v>
      </c>
      <c r="R368">
        <v>1.6</v>
      </c>
      <c r="S368">
        <v>0</v>
      </c>
      <c r="T368">
        <v>0</v>
      </c>
      <c r="U368">
        <v>0</v>
      </c>
      <c r="V368">
        <v>1</v>
      </c>
      <c r="W368">
        <v>1.4</v>
      </c>
      <c r="X368">
        <v>1</v>
      </c>
      <c r="Y368">
        <v>0.8</v>
      </c>
      <c r="Z368">
        <v>0</v>
      </c>
      <c r="AA368">
        <v>-1.7939463803368663</v>
      </c>
      <c r="AB368">
        <v>-0.73599225108763133</v>
      </c>
      <c r="AC368">
        <v>-1.5309946116409634</v>
      </c>
      <c r="AD368">
        <v>-1.5144450374124907</v>
      </c>
      <c r="AE368">
        <v>-2.3019492332709612</v>
      </c>
      <c r="AF368">
        <v>-1.1576754038515964</v>
      </c>
      <c r="AG368">
        <v>1.0589494204988754</v>
      </c>
      <c r="AH368">
        <v>0.37413597353820505</v>
      </c>
      <c r="AI368">
        <v>1.9699660649324946</v>
      </c>
    </row>
    <row r="369" spans="1:35" x14ac:dyDescent="0.2">
      <c r="A369">
        <v>31</v>
      </c>
      <c r="B369">
        <v>368</v>
      </c>
      <c r="C369" s="25">
        <v>0</v>
      </c>
      <c r="D369" s="25">
        <v>718</v>
      </c>
      <c r="E369" s="25">
        <v>0</v>
      </c>
      <c r="F369">
        <v>-1.2404789121229531</v>
      </c>
      <c r="G369">
        <v>-0.79160434503240795</v>
      </c>
      <c r="H369">
        <v>-0.44887456709054518</v>
      </c>
      <c r="I369" t="s">
        <v>503</v>
      </c>
      <c r="J369" t="s">
        <v>1703</v>
      </c>
      <c r="K369" t="s">
        <v>62</v>
      </c>
      <c r="L369" t="s">
        <v>258</v>
      </c>
      <c r="M369" s="26">
        <v>25.3</v>
      </c>
      <c r="N369" s="27">
        <v>5</v>
      </c>
      <c r="O369">
        <v>11.296666666666667</v>
      </c>
      <c r="P369">
        <v>4.4000000000000004</v>
      </c>
      <c r="Q369">
        <v>1</v>
      </c>
      <c r="R369">
        <v>1.2</v>
      </c>
      <c r="S369">
        <v>0.4</v>
      </c>
      <c r="T369">
        <v>0.2</v>
      </c>
      <c r="U369">
        <v>0</v>
      </c>
      <c r="V369">
        <v>0.4</v>
      </c>
      <c r="W369">
        <v>4</v>
      </c>
      <c r="X369">
        <v>0.5</v>
      </c>
      <c r="Y369">
        <v>0.4</v>
      </c>
      <c r="Z369">
        <v>0</v>
      </c>
      <c r="AA369">
        <v>-1.7939463803368663</v>
      </c>
      <c r="AB369">
        <v>-0.54364176274908371</v>
      </c>
      <c r="AC369">
        <v>-1.6728506603921156</v>
      </c>
      <c r="AD369">
        <v>-1.3309758208733131</v>
      </c>
      <c r="AE369">
        <v>-1.8443227632585832</v>
      </c>
      <c r="AF369">
        <v>-1.1576754038515964</v>
      </c>
      <c r="AG369">
        <v>-0.41105278536349354</v>
      </c>
      <c r="AH369">
        <v>-0.33993959339911423</v>
      </c>
      <c r="AI369">
        <v>1.9699660649324946</v>
      </c>
    </row>
    <row r="370" spans="1:35" x14ac:dyDescent="0.2">
      <c r="A370">
        <v>31</v>
      </c>
      <c r="B370">
        <v>369</v>
      </c>
      <c r="C370" s="25">
        <v>0</v>
      </c>
      <c r="D370" s="25">
        <v>362</v>
      </c>
      <c r="E370" s="25">
        <v>1</v>
      </c>
      <c r="F370">
        <v>-1.2414322047147064</v>
      </c>
      <c r="G370">
        <v>-0.99390078183958808</v>
      </c>
      <c r="H370">
        <v>-0.24753142287511831</v>
      </c>
      <c r="I370" t="s">
        <v>403</v>
      </c>
      <c r="J370" t="s">
        <v>32</v>
      </c>
      <c r="K370" t="s">
        <v>73</v>
      </c>
      <c r="L370" t="s">
        <v>258</v>
      </c>
      <c r="M370" s="26">
        <v>21.6</v>
      </c>
      <c r="N370" s="27">
        <v>5</v>
      </c>
      <c r="O370">
        <v>13.55</v>
      </c>
      <c r="P370">
        <v>3.8</v>
      </c>
      <c r="Q370">
        <v>0.8</v>
      </c>
      <c r="R370">
        <v>1.8</v>
      </c>
      <c r="S370">
        <v>0.2</v>
      </c>
      <c r="T370">
        <v>0</v>
      </c>
      <c r="U370">
        <v>0</v>
      </c>
      <c r="V370">
        <v>0.18181818181818182</v>
      </c>
      <c r="W370">
        <v>4.4000000000000004</v>
      </c>
      <c r="X370">
        <v>0.875</v>
      </c>
      <c r="Y370">
        <v>1.6</v>
      </c>
      <c r="Z370">
        <v>0.4</v>
      </c>
      <c r="AA370">
        <v>-1.8914034775042428</v>
      </c>
      <c r="AB370">
        <v>-0.73599225108763133</v>
      </c>
      <c r="AC370">
        <v>-1.4600665872653877</v>
      </c>
      <c r="AD370">
        <v>-1.4227104291429018</v>
      </c>
      <c r="AE370">
        <v>-2.3019492332709612</v>
      </c>
      <c r="AF370">
        <v>-1.1576754038515964</v>
      </c>
      <c r="AG370">
        <v>-1.820916759649438</v>
      </c>
      <c r="AH370">
        <v>0.27977194911977649</v>
      </c>
      <c r="AI370">
        <v>1.5658351560960901</v>
      </c>
    </row>
    <row r="371" spans="1:35" x14ac:dyDescent="0.2">
      <c r="A371">
        <v>31</v>
      </c>
      <c r="B371">
        <v>370</v>
      </c>
      <c r="C371" s="25">
        <v>149.4</v>
      </c>
      <c r="D371" s="25">
        <v>175</v>
      </c>
      <c r="E371" s="25">
        <v>2</v>
      </c>
      <c r="F371">
        <v>-1.2429277307302911</v>
      </c>
      <c r="G371">
        <v>-0.90487397816756676</v>
      </c>
      <c r="H371">
        <v>-0.3380537525627243</v>
      </c>
      <c r="I371" t="s">
        <v>535</v>
      </c>
      <c r="J371" t="s">
        <v>32</v>
      </c>
      <c r="K371" t="s">
        <v>47</v>
      </c>
      <c r="L371" t="s">
        <v>259</v>
      </c>
      <c r="M371" s="26">
        <v>21.8</v>
      </c>
      <c r="N371" s="27">
        <v>5</v>
      </c>
      <c r="O371">
        <v>7.7166666666666668</v>
      </c>
      <c r="P371">
        <v>1.8</v>
      </c>
      <c r="Q371">
        <v>0.2</v>
      </c>
      <c r="R371">
        <v>1.6</v>
      </c>
      <c r="S371">
        <v>0</v>
      </c>
      <c r="T371">
        <v>0.6</v>
      </c>
      <c r="U371">
        <v>0</v>
      </c>
      <c r="V371">
        <v>0.4</v>
      </c>
      <c r="W371">
        <v>2</v>
      </c>
      <c r="X371">
        <v>0</v>
      </c>
      <c r="Y371">
        <v>0</v>
      </c>
      <c r="Z371">
        <v>1.2</v>
      </c>
      <c r="AA371">
        <v>-2.2162604680621643</v>
      </c>
      <c r="AB371">
        <v>-1.3130437161032744</v>
      </c>
      <c r="AC371">
        <v>-1.5309946116409634</v>
      </c>
      <c r="AD371">
        <v>-1.5144450374124907</v>
      </c>
      <c r="AE371">
        <v>-0.92906982323382659</v>
      </c>
      <c r="AF371">
        <v>-1.1576754038515964</v>
      </c>
      <c r="AG371">
        <v>-0.20094502681934395</v>
      </c>
      <c r="AH371">
        <v>-3.9005054807722372E-2</v>
      </c>
      <c r="AI371">
        <v>0.75757333842328134</v>
      </c>
    </row>
    <row r="372" spans="1:35" x14ac:dyDescent="0.2">
      <c r="A372">
        <v>31</v>
      </c>
      <c r="B372">
        <v>371</v>
      </c>
      <c r="C372" s="25">
        <v>137.69999999999999</v>
      </c>
      <c r="D372" s="25">
        <v>181</v>
      </c>
      <c r="E372" s="25">
        <v>2</v>
      </c>
      <c r="F372">
        <v>-1.248013108796574</v>
      </c>
      <c r="G372">
        <v>-0.87646422480201547</v>
      </c>
      <c r="H372">
        <v>-0.37154888399455854</v>
      </c>
      <c r="I372" t="s">
        <v>458</v>
      </c>
      <c r="J372" t="s">
        <v>32</v>
      </c>
      <c r="K372" t="s">
        <v>53</v>
      </c>
      <c r="L372" t="s">
        <v>259</v>
      </c>
      <c r="M372" s="26">
        <v>32.799999999999997</v>
      </c>
      <c r="N372" s="27">
        <v>5</v>
      </c>
      <c r="O372">
        <v>9.1333333333333329</v>
      </c>
      <c r="P372">
        <v>0.6</v>
      </c>
      <c r="Q372">
        <v>0</v>
      </c>
      <c r="R372">
        <v>1.4</v>
      </c>
      <c r="S372">
        <v>0.2</v>
      </c>
      <c r="T372">
        <v>0.6</v>
      </c>
      <c r="U372">
        <v>0.4</v>
      </c>
      <c r="V372">
        <v>0.16666666666666666</v>
      </c>
      <c r="W372">
        <v>1.2</v>
      </c>
      <c r="X372">
        <v>0.5</v>
      </c>
      <c r="Y372">
        <v>0.4</v>
      </c>
      <c r="Z372">
        <v>0.6</v>
      </c>
      <c r="AA372">
        <v>-2.4111746623969172</v>
      </c>
      <c r="AB372">
        <v>-1.505394204441822</v>
      </c>
      <c r="AC372">
        <v>-1.6019226360165399</v>
      </c>
      <c r="AD372">
        <v>-1.4227104291429018</v>
      </c>
      <c r="AE372">
        <v>-0.92906982323382659</v>
      </c>
      <c r="AF372">
        <v>-0.52588041294489718</v>
      </c>
      <c r="AG372">
        <v>-0.51585596332000905</v>
      </c>
      <c r="AH372">
        <v>-0.33993959339911423</v>
      </c>
      <c r="AI372">
        <v>1.363769701677888</v>
      </c>
    </row>
    <row r="373" spans="1:35" x14ac:dyDescent="0.2">
      <c r="A373">
        <v>31</v>
      </c>
      <c r="B373">
        <v>372</v>
      </c>
      <c r="C373" s="25">
        <v>0</v>
      </c>
      <c r="D373" s="25">
        <v>247</v>
      </c>
      <c r="E373" s="25">
        <v>1</v>
      </c>
      <c r="F373">
        <v>-1.2567432104384515</v>
      </c>
      <c r="G373">
        <v>-0.80738987887648395</v>
      </c>
      <c r="H373">
        <v>-0.44935333156196755</v>
      </c>
      <c r="I373" t="s">
        <v>384</v>
      </c>
      <c r="J373" t="s">
        <v>32</v>
      </c>
      <c r="K373" t="s">
        <v>37</v>
      </c>
      <c r="L373" t="s">
        <v>259</v>
      </c>
      <c r="M373" s="26">
        <v>24.8</v>
      </c>
      <c r="N373" s="27">
        <v>5</v>
      </c>
      <c r="O373">
        <v>9.0266666666666673</v>
      </c>
      <c r="P373">
        <v>3</v>
      </c>
      <c r="Q373">
        <v>0.2</v>
      </c>
      <c r="R373">
        <v>2</v>
      </c>
      <c r="S373">
        <v>0.6</v>
      </c>
      <c r="T373">
        <v>0.2</v>
      </c>
      <c r="U373">
        <v>0</v>
      </c>
      <c r="V373">
        <v>0.6</v>
      </c>
      <c r="W373">
        <v>2</v>
      </c>
      <c r="X373">
        <v>1</v>
      </c>
      <c r="Y373">
        <v>0.4</v>
      </c>
      <c r="Z373">
        <v>0.8</v>
      </c>
      <c r="AA373">
        <v>-2.0213462737274113</v>
      </c>
      <c r="AB373">
        <v>-1.3130437161032744</v>
      </c>
      <c r="AC373">
        <v>-1.3891385628898116</v>
      </c>
      <c r="AD373">
        <v>-1.2392412126037242</v>
      </c>
      <c r="AE373">
        <v>-1.8443227632585832</v>
      </c>
      <c r="AF373">
        <v>-1.1576754038515964</v>
      </c>
      <c r="AG373">
        <v>0.36898931592112011</v>
      </c>
      <c r="AH373">
        <v>0.16756545936524134</v>
      </c>
      <c r="AI373">
        <v>1.1617042472596857</v>
      </c>
    </row>
    <row r="374" spans="1:35" x14ac:dyDescent="0.2">
      <c r="A374">
        <v>32</v>
      </c>
      <c r="B374">
        <v>373</v>
      </c>
      <c r="C374" s="25">
        <v>0</v>
      </c>
      <c r="D374" s="25">
        <v>347</v>
      </c>
      <c r="E374" s="25">
        <v>0</v>
      </c>
      <c r="F374">
        <v>-1.2690463035134967</v>
      </c>
      <c r="G374">
        <v>-0.77205551695302965</v>
      </c>
      <c r="H374">
        <v>-0.49699078656046702</v>
      </c>
      <c r="I374" t="s">
        <v>439</v>
      </c>
      <c r="J374" t="s">
        <v>32</v>
      </c>
      <c r="K374" t="s">
        <v>152</v>
      </c>
      <c r="L374" t="s">
        <v>259</v>
      </c>
      <c r="M374" s="26">
        <v>24.2</v>
      </c>
      <c r="N374" s="27">
        <v>5</v>
      </c>
      <c r="O374">
        <v>6.0966666666666667</v>
      </c>
      <c r="P374">
        <v>2.6</v>
      </c>
      <c r="Q374">
        <v>0.2</v>
      </c>
      <c r="R374">
        <v>1</v>
      </c>
      <c r="S374">
        <v>0.4</v>
      </c>
      <c r="T374">
        <v>0.2</v>
      </c>
      <c r="U374">
        <v>0.4</v>
      </c>
      <c r="V374">
        <v>0.6</v>
      </c>
      <c r="W374">
        <v>2</v>
      </c>
      <c r="X374">
        <v>0</v>
      </c>
      <c r="Y374">
        <v>0</v>
      </c>
      <c r="Z374">
        <v>0.4</v>
      </c>
      <c r="AA374">
        <v>-2.0863176718389957</v>
      </c>
      <c r="AB374">
        <v>-1.3130437161032744</v>
      </c>
      <c r="AC374">
        <v>-1.7437786847676917</v>
      </c>
      <c r="AD374">
        <v>-1.3309758208733131</v>
      </c>
      <c r="AE374">
        <v>-1.8443227632585832</v>
      </c>
      <c r="AF374">
        <v>-0.52588041294489718</v>
      </c>
      <c r="AG374">
        <v>0.36898931592112011</v>
      </c>
      <c r="AH374">
        <v>-3.9005054807722372E-2</v>
      </c>
      <c r="AI374">
        <v>1.5658351560960901</v>
      </c>
    </row>
    <row r="375" spans="1:35" x14ac:dyDescent="0.2">
      <c r="A375">
        <v>32</v>
      </c>
      <c r="B375">
        <v>374</v>
      </c>
      <c r="C375" s="25">
        <v>0</v>
      </c>
      <c r="D375" s="25">
        <v>363</v>
      </c>
      <c r="E375" s="25">
        <v>0</v>
      </c>
      <c r="F375">
        <v>-1.2714084557875425</v>
      </c>
      <c r="G375">
        <v>-0.87713159137520069</v>
      </c>
      <c r="H375">
        <v>-0.39427686441234178</v>
      </c>
      <c r="I375" t="s">
        <v>557</v>
      </c>
      <c r="J375" t="s">
        <v>32</v>
      </c>
      <c r="K375" t="s">
        <v>71</v>
      </c>
      <c r="L375" t="s">
        <v>259</v>
      </c>
      <c r="M375" s="26">
        <v>23.8</v>
      </c>
      <c r="N375" s="27">
        <v>5</v>
      </c>
      <c r="O375">
        <v>9.336666666666666</v>
      </c>
      <c r="P375">
        <v>3.2</v>
      </c>
      <c r="Q375">
        <v>0.4</v>
      </c>
      <c r="R375">
        <v>1.8</v>
      </c>
      <c r="S375">
        <v>0.8</v>
      </c>
      <c r="T375">
        <v>0</v>
      </c>
      <c r="U375">
        <v>0.2</v>
      </c>
      <c r="V375">
        <v>0.4375</v>
      </c>
      <c r="W375">
        <v>3.2</v>
      </c>
      <c r="X375">
        <v>0</v>
      </c>
      <c r="Y375">
        <v>0</v>
      </c>
      <c r="Z375">
        <v>0.8</v>
      </c>
      <c r="AA375">
        <v>-1.988860574671619</v>
      </c>
      <c r="AB375">
        <v>-1.1206932277647266</v>
      </c>
      <c r="AC375">
        <v>-1.4600665872653877</v>
      </c>
      <c r="AD375">
        <v>-1.1475066043341355</v>
      </c>
      <c r="AE375">
        <v>-2.3019492332709612</v>
      </c>
      <c r="AF375">
        <v>-0.84177790839824673</v>
      </c>
      <c r="AG375">
        <v>-0.15602937912369486</v>
      </c>
      <c r="AH375">
        <v>-3.9005054807722372E-2</v>
      </c>
      <c r="AI375">
        <v>1.1617042472596857</v>
      </c>
    </row>
    <row r="376" spans="1:35" x14ac:dyDescent="0.2">
      <c r="A376">
        <v>32</v>
      </c>
      <c r="B376">
        <v>375</v>
      </c>
      <c r="C376" s="25">
        <v>0</v>
      </c>
      <c r="D376" s="25">
        <v>302</v>
      </c>
      <c r="E376" s="25">
        <v>0</v>
      </c>
      <c r="F376">
        <v>-1.273087604508031</v>
      </c>
      <c r="G376">
        <v>-0.79195781231976115</v>
      </c>
      <c r="H376">
        <v>-0.4811297921882699</v>
      </c>
      <c r="I376" t="s">
        <v>476</v>
      </c>
      <c r="J376" t="s">
        <v>32</v>
      </c>
      <c r="K376" t="s">
        <v>86</v>
      </c>
      <c r="L376" t="s">
        <v>259</v>
      </c>
      <c r="M376" s="26">
        <v>28.9</v>
      </c>
      <c r="N376" s="27">
        <v>5</v>
      </c>
      <c r="O376">
        <v>9.4699999999999989</v>
      </c>
      <c r="P376">
        <v>2.6</v>
      </c>
      <c r="Q376">
        <v>0.2</v>
      </c>
      <c r="R376">
        <v>0.8</v>
      </c>
      <c r="S376">
        <v>1</v>
      </c>
      <c r="T376">
        <v>0.4</v>
      </c>
      <c r="U376">
        <v>0.6</v>
      </c>
      <c r="V376">
        <v>0.41666666666666669</v>
      </c>
      <c r="W376">
        <v>2.4</v>
      </c>
      <c r="X376">
        <v>0.4</v>
      </c>
      <c r="Y376">
        <v>1</v>
      </c>
      <c r="Z376">
        <v>0</v>
      </c>
      <c r="AA376">
        <v>-2.0863176718389957</v>
      </c>
      <c r="AB376">
        <v>-1.3130437161032744</v>
      </c>
      <c r="AC376">
        <v>-1.8147067091432678</v>
      </c>
      <c r="AD376">
        <v>-1.0557719960645469</v>
      </c>
      <c r="AE376">
        <v>-1.3866962932462048</v>
      </c>
      <c r="AF376">
        <v>-0.20998291749154768</v>
      </c>
      <c r="AG376">
        <v>-0.18597314425412748</v>
      </c>
      <c r="AH376">
        <v>-1.0450939276683797</v>
      </c>
      <c r="AI376">
        <v>1.9699660649324946</v>
      </c>
    </row>
    <row r="377" spans="1:35" x14ac:dyDescent="0.2">
      <c r="A377">
        <v>32</v>
      </c>
      <c r="B377">
        <v>376</v>
      </c>
      <c r="C377" s="25">
        <v>138.6</v>
      </c>
      <c r="D377" s="25">
        <v>703</v>
      </c>
      <c r="E377" s="25">
        <v>4</v>
      </c>
      <c r="F377">
        <v>-1.2762081932319354</v>
      </c>
      <c r="G377">
        <v>-0.93840232219750463</v>
      </c>
      <c r="H377">
        <v>-0.33780587103443072</v>
      </c>
      <c r="I377" t="s">
        <v>539</v>
      </c>
      <c r="J377" t="s">
        <v>32</v>
      </c>
      <c r="K377" t="s">
        <v>86</v>
      </c>
      <c r="L377" t="s">
        <v>259</v>
      </c>
      <c r="M377" s="26">
        <v>21.4</v>
      </c>
      <c r="N377" s="27">
        <v>5</v>
      </c>
      <c r="O377">
        <v>8.2966666666666651</v>
      </c>
      <c r="P377">
        <v>1.6</v>
      </c>
      <c r="Q377">
        <v>0</v>
      </c>
      <c r="R377">
        <v>2</v>
      </c>
      <c r="S377">
        <v>0.6</v>
      </c>
      <c r="T377">
        <v>0</v>
      </c>
      <c r="U377">
        <v>0.6</v>
      </c>
      <c r="V377">
        <v>0.26666666666666666</v>
      </c>
      <c r="W377">
        <v>3</v>
      </c>
      <c r="X377">
        <v>0</v>
      </c>
      <c r="Y377">
        <v>0</v>
      </c>
      <c r="Z377">
        <v>0.6</v>
      </c>
      <c r="AA377">
        <v>-2.2487461671179565</v>
      </c>
      <c r="AB377">
        <v>-1.505394204441822</v>
      </c>
      <c r="AC377">
        <v>-1.3891385628898116</v>
      </c>
      <c r="AD377">
        <v>-1.2392412126037242</v>
      </c>
      <c r="AE377">
        <v>-2.3019492332709612</v>
      </c>
      <c r="AF377">
        <v>-0.20998291749154768</v>
      </c>
      <c r="AG377">
        <v>-0.87593324883188306</v>
      </c>
      <c r="AH377">
        <v>-3.9005054807722372E-2</v>
      </c>
      <c r="AI377">
        <v>1.363769701677888</v>
      </c>
    </row>
    <row r="378" spans="1:35" x14ac:dyDescent="0.2">
      <c r="A378">
        <v>32</v>
      </c>
      <c r="B378">
        <v>377</v>
      </c>
      <c r="C378" s="25">
        <v>0</v>
      </c>
      <c r="D378" s="25">
        <v>643</v>
      </c>
      <c r="E378" s="25">
        <v>0</v>
      </c>
      <c r="F378">
        <v>-1.279606779375283</v>
      </c>
      <c r="G378">
        <v>-0.72952945945970304</v>
      </c>
      <c r="H378">
        <v>-0.55007731991557995</v>
      </c>
      <c r="I378" t="s">
        <v>531</v>
      </c>
      <c r="J378" t="s">
        <v>227</v>
      </c>
      <c r="K378" t="s">
        <v>35</v>
      </c>
      <c r="L378" t="s">
        <v>45</v>
      </c>
      <c r="M378" s="26">
        <v>22.3</v>
      </c>
      <c r="N378" s="27">
        <v>4</v>
      </c>
      <c r="O378">
        <v>3.5291666666666663</v>
      </c>
      <c r="P378">
        <v>3.25</v>
      </c>
      <c r="Q378">
        <v>0.75</v>
      </c>
      <c r="R378">
        <v>0.75</v>
      </c>
      <c r="S378">
        <v>0</v>
      </c>
      <c r="T378">
        <v>0</v>
      </c>
      <c r="U378">
        <v>0.25</v>
      </c>
      <c r="V378">
        <v>0.66666666666666663</v>
      </c>
      <c r="W378">
        <v>1.5</v>
      </c>
      <c r="X378">
        <v>1</v>
      </c>
      <c r="Y378">
        <v>0.5</v>
      </c>
      <c r="Z378">
        <v>0</v>
      </c>
      <c r="AA378">
        <v>-1.9807391499076712</v>
      </c>
      <c r="AB378">
        <v>-0.78407987317226824</v>
      </c>
      <c r="AC378">
        <v>-1.8324387152371617</v>
      </c>
      <c r="AD378">
        <v>-1.5144450374124907</v>
      </c>
      <c r="AE378">
        <v>-2.3019492332709612</v>
      </c>
      <c r="AF378">
        <v>-0.76280353453490946</v>
      </c>
      <c r="AG378">
        <v>0.42151625555715755</v>
      </c>
      <c r="AH378">
        <v>0.21920808790848226</v>
      </c>
      <c r="AI378">
        <v>1.9699660649324946</v>
      </c>
    </row>
    <row r="379" spans="1:35" x14ac:dyDescent="0.2">
      <c r="A379">
        <v>32</v>
      </c>
      <c r="B379">
        <v>378</v>
      </c>
      <c r="C379" s="25">
        <v>138.19999999999999</v>
      </c>
      <c r="D379" s="25">
        <v>285</v>
      </c>
      <c r="E379" s="25">
        <v>1</v>
      </c>
      <c r="F379">
        <v>-1.2908020451113074</v>
      </c>
      <c r="G379">
        <v>-0.85220690690347611</v>
      </c>
      <c r="H379">
        <v>-0.43859513820783125</v>
      </c>
      <c r="I379" t="s">
        <v>516</v>
      </c>
      <c r="J379" t="s">
        <v>1705</v>
      </c>
      <c r="K379" t="s">
        <v>81</v>
      </c>
      <c r="L379" t="s">
        <v>45</v>
      </c>
      <c r="M379" s="26">
        <v>30.5</v>
      </c>
      <c r="N379" s="27">
        <v>5</v>
      </c>
      <c r="O379">
        <v>12.523333333333333</v>
      </c>
      <c r="P379">
        <v>1.6</v>
      </c>
      <c r="Q379">
        <v>0</v>
      </c>
      <c r="R379">
        <v>5</v>
      </c>
      <c r="S379">
        <v>0.2</v>
      </c>
      <c r="T379">
        <v>0.2</v>
      </c>
      <c r="U379">
        <v>0.2</v>
      </c>
      <c r="V379">
        <v>0.5714285714285714</v>
      </c>
      <c r="W379">
        <v>1.4</v>
      </c>
      <c r="X379">
        <v>0</v>
      </c>
      <c r="Y379">
        <v>0.4</v>
      </c>
      <c r="Z379">
        <v>0.8</v>
      </c>
      <c r="AA379">
        <v>-2.2487461671179565</v>
      </c>
      <c r="AB379">
        <v>-1.505394204441822</v>
      </c>
      <c r="AC379">
        <v>-0.32521819725617085</v>
      </c>
      <c r="AD379">
        <v>-1.4227104291429018</v>
      </c>
      <c r="AE379">
        <v>-1.8443227632585832</v>
      </c>
      <c r="AF379">
        <v>-0.84177790839824673</v>
      </c>
      <c r="AG379">
        <v>0.20404790638817952</v>
      </c>
      <c r="AH379">
        <v>-0.84744464616346982</v>
      </c>
      <c r="AI379">
        <v>1.1617042472596857</v>
      </c>
    </row>
    <row r="380" spans="1:35" x14ac:dyDescent="0.2">
      <c r="A380">
        <v>32</v>
      </c>
      <c r="B380">
        <v>379</v>
      </c>
      <c r="C380" s="25">
        <v>0</v>
      </c>
      <c r="D380" s="25">
        <v>236</v>
      </c>
      <c r="E380" s="25">
        <v>1</v>
      </c>
      <c r="F380">
        <v>-1.2923220121891652</v>
      </c>
      <c r="G380">
        <v>-0.98259831153870913</v>
      </c>
      <c r="H380">
        <v>-0.30972370065045607</v>
      </c>
      <c r="I380" t="s">
        <v>463</v>
      </c>
      <c r="J380" t="s">
        <v>32</v>
      </c>
      <c r="K380" t="s">
        <v>49</v>
      </c>
      <c r="L380" t="s">
        <v>259</v>
      </c>
      <c r="M380" s="26">
        <v>21</v>
      </c>
      <c r="N380" s="27">
        <v>5</v>
      </c>
      <c r="O380">
        <v>13.49</v>
      </c>
      <c r="P380">
        <v>1.4</v>
      </c>
      <c r="Q380">
        <v>0</v>
      </c>
      <c r="R380">
        <v>1.6</v>
      </c>
      <c r="S380">
        <v>0.2</v>
      </c>
      <c r="T380">
        <v>0.2</v>
      </c>
      <c r="U380">
        <v>0.4</v>
      </c>
      <c r="V380">
        <v>0.2</v>
      </c>
      <c r="W380">
        <v>3</v>
      </c>
      <c r="X380">
        <v>1</v>
      </c>
      <c r="Y380">
        <v>0.2</v>
      </c>
      <c r="Z380">
        <v>0.6</v>
      </c>
      <c r="AA380">
        <v>-2.2812318661737483</v>
      </c>
      <c r="AB380">
        <v>-1.505394204441822</v>
      </c>
      <c r="AC380">
        <v>-1.5309946116409634</v>
      </c>
      <c r="AD380">
        <v>-1.4227104291429018</v>
      </c>
      <c r="AE380">
        <v>-1.8443227632585832</v>
      </c>
      <c r="AF380">
        <v>-0.52588041294489718</v>
      </c>
      <c r="AG380">
        <v>-1.1609004202021154</v>
      </c>
      <c r="AH380">
        <v>6.4280202278759482E-2</v>
      </c>
      <c r="AI380">
        <v>1.363769701677888</v>
      </c>
    </row>
    <row r="381" spans="1:35" x14ac:dyDescent="0.2">
      <c r="A381">
        <v>32</v>
      </c>
      <c r="B381">
        <v>380</v>
      </c>
      <c r="C381" s="25">
        <v>0</v>
      </c>
      <c r="D381" s="25">
        <v>342</v>
      </c>
      <c r="E381" s="25">
        <v>0</v>
      </c>
      <c r="F381">
        <v>-1.2981941401971093</v>
      </c>
      <c r="G381">
        <v>-0.90206193964594183</v>
      </c>
      <c r="H381">
        <v>-0.39613220055116749</v>
      </c>
      <c r="I381" t="s">
        <v>1002</v>
      </c>
      <c r="J381" t="s">
        <v>32</v>
      </c>
      <c r="K381" t="s">
        <v>71</v>
      </c>
      <c r="L381" t="s">
        <v>259</v>
      </c>
      <c r="M381" s="26">
        <v>22</v>
      </c>
      <c r="N381" s="27">
        <v>1</v>
      </c>
      <c r="O381">
        <v>2.2333333333333334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-2.5086317595642935</v>
      </c>
      <c r="AB381">
        <v>-1.505394204441822</v>
      </c>
      <c r="AC381">
        <v>-2.0984188066455718</v>
      </c>
      <c r="AD381">
        <v>-1.0557719960645469</v>
      </c>
      <c r="AE381">
        <v>-2.3019492332709612</v>
      </c>
      <c r="AF381">
        <v>0.42181207341515159</v>
      </c>
      <c r="AG381">
        <v>9.1627317248056724E-3</v>
      </c>
      <c r="AH381">
        <v>-3.9005054807722372E-2</v>
      </c>
      <c r="AI381">
        <v>0.95963879284148357</v>
      </c>
    </row>
    <row r="382" spans="1:35" x14ac:dyDescent="0.2">
      <c r="A382">
        <v>32</v>
      </c>
      <c r="B382">
        <v>381</v>
      </c>
      <c r="C382" s="25">
        <v>0</v>
      </c>
      <c r="D382" s="25">
        <v>651</v>
      </c>
      <c r="E382" s="25">
        <v>0</v>
      </c>
      <c r="F382">
        <v>-1.3013920837041133</v>
      </c>
      <c r="G382">
        <v>-0.84426107987821752</v>
      </c>
      <c r="H382">
        <v>-0.45713100382589578</v>
      </c>
      <c r="I382" t="s">
        <v>1457</v>
      </c>
      <c r="J382" t="s">
        <v>1706</v>
      </c>
      <c r="K382" t="s">
        <v>62</v>
      </c>
      <c r="L382" t="s">
        <v>45</v>
      </c>
      <c r="M382" s="26">
        <v>23</v>
      </c>
      <c r="N382" s="27">
        <v>2</v>
      </c>
      <c r="O382">
        <v>3.9</v>
      </c>
      <c r="P382">
        <v>1</v>
      </c>
      <c r="Q382">
        <v>0</v>
      </c>
      <c r="R382">
        <v>2</v>
      </c>
      <c r="S382">
        <v>0</v>
      </c>
      <c r="T382">
        <v>0.5</v>
      </c>
      <c r="U382">
        <v>0</v>
      </c>
      <c r="V382">
        <v>0.5</v>
      </c>
      <c r="W382">
        <v>1</v>
      </c>
      <c r="X382">
        <v>0</v>
      </c>
      <c r="Y382">
        <v>0</v>
      </c>
      <c r="Z382">
        <v>0.5</v>
      </c>
      <c r="AA382">
        <v>-2.3462032642853328</v>
      </c>
      <c r="AB382">
        <v>-1.505394204441822</v>
      </c>
      <c r="AC382">
        <v>-1.3891385628898116</v>
      </c>
      <c r="AD382">
        <v>-1.5144450374124907</v>
      </c>
      <c r="AE382">
        <v>-1.1578830582400157</v>
      </c>
      <c r="AF382">
        <v>-1.1576754038515964</v>
      </c>
      <c r="AG382">
        <v>4.6592438137846873E-2</v>
      </c>
      <c r="AH382">
        <v>-3.9005054807722372E-2</v>
      </c>
      <c r="AI382">
        <v>1.4648024288869892</v>
      </c>
    </row>
    <row r="383" spans="1:35" x14ac:dyDescent="0.2">
      <c r="A383">
        <v>32</v>
      </c>
      <c r="B383">
        <v>382</v>
      </c>
      <c r="C383" s="25">
        <v>0</v>
      </c>
      <c r="D383" s="25">
        <v>275</v>
      </c>
      <c r="E383" s="25">
        <v>0</v>
      </c>
      <c r="F383">
        <v>-1.3071781241695939</v>
      </c>
      <c r="G383">
        <v>-0.90818374909005328</v>
      </c>
      <c r="H383">
        <v>-0.39899437507954061</v>
      </c>
      <c r="I383" t="s">
        <v>552</v>
      </c>
      <c r="J383" t="s">
        <v>32</v>
      </c>
      <c r="K383" t="s">
        <v>47</v>
      </c>
      <c r="L383" t="s">
        <v>45</v>
      </c>
      <c r="M383" s="26">
        <v>20.6</v>
      </c>
      <c r="N383" s="27">
        <v>5</v>
      </c>
      <c r="O383">
        <v>13.263333333333335</v>
      </c>
      <c r="P383">
        <v>2.6</v>
      </c>
      <c r="Q383">
        <v>0</v>
      </c>
      <c r="R383">
        <v>1.8</v>
      </c>
      <c r="S383">
        <v>1.4</v>
      </c>
      <c r="T383">
        <v>0</v>
      </c>
      <c r="U383">
        <v>1</v>
      </c>
      <c r="V383">
        <v>0.55555555555555558</v>
      </c>
      <c r="W383">
        <v>1.8</v>
      </c>
      <c r="X383">
        <v>0.42857142857142855</v>
      </c>
      <c r="Y383">
        <v>1.4</v>
      </c>
      <c r="Z383">
        <v>1.2</v>
      </c>
      <c r="AA383">
        <v>-2.0863176718389957</v>
      </c>
      <c r="AB383">
        <v>-1.505394204441822</v>
      </c>
      <c r="AC383">
        <v>-1.4600665872653877</v>
      </c>
      <c r="AD383">
        <v>-0.87230277952536928</v>
      </c>
      <c r="AE383">
        <v>-2.3019492332709612</v>
      </c>
      <c r="AF383">
        <v>0.42181207341515159</v>
      </c>
      <c r="AG383">
        <v>0.21901978895339594</v>
      </c>
      <c r="AH383">
        <v>-1.3460284662597712</v>
      </c>
      <c r="AI383">
        <v>0.75757333842328134</v>
      </c>
    </row>
    <row r="384" spans="1:35" x14ac:dyDescent="0.2">
      <c r="A384">
        <v>32</v>
      </c>
      <c r="B384">
        <v>383</v>
      </c>
      <c r="C384" s="25">
        <v>0</v>
      </c>
      <c r="D384" s="25">
        <v>349</v>
      </c>
      <c r="E384" s="25">
        <v>1</v>
      </c>
      <c r="F384">
        <v>-1.3104787935281295</v>
      </c>
      <c r="G384">
        <v>-0.80437656745009056</v>
      </c>
      <c r="H384">
        <v>-0.5061022260780389</v>
      </c>
      <c r="I384" t="s">
        <v>486</v>
      </c>
      <c r="J384" t="s">
        <v>32</v>
      </c>
      <c r="K384" t="s">
        <v>35</v>
      </c>
      <c r="L384" t="s">
        <v>259</v>
      </c>
      <c r="M384" s="26">
        <v>30.7</v>
      </c>
      <c r="N384" s="27">
        <v>5</v>
      </c>
      <c r="O384">
        <v>5.27</v>
      </c>
      <c r="P384">
        <v>3.8</v>
      </c>
      <c r="Q384">
        <v>1</v>
      </c>
      <c r="R384">
        <v>1.6</v>
      </c>
      <c r="S384">
        <v>0.2</v>
      </c>
      <c r="T384">
        <v>0</v>
      </c>
      <c r="U384">
        <v>0.2</v>
      </c>
      <c r="V384">
        <v>0.46153846153846156</v>
      </c>
      <c r="W384">
        <v>2.6</v>
      </c>
      <c r="X384">
        <v>0.5</v>
      </c>
      <c r="Y384">
        <v>0.8</v>
      </c>
      <c r="Z384">
        <v>0</v>
      </c>
      <c r="AA384">
        <v>-1.8914034775042428</v>
      </c>
      <c r="AB384">
        <v>-0.54364176274908371</v>
      </c>
      <c r="AC384">
        <v>-1.5309946116409634</v>
      </c>
      <c r="AD384">
        <v>-1.4227104291429018</v>
      </c>
      <c r="AE384">
        <v>-2.3019492332709612</v>
      </c>
      <c r="AF384">
        <v>-0.84177790839824673</v>
      </c>
      <c r="AG384">
        <v>-3.6003617286403361E-2</v>
      </c>
      <c r="AH384">
        <v>-0.64087413199050602</v>
      </c>
      <c r="AI384">
        <v>1.9699660649324946</v>
      </c>
    </row>
    <row r="385" spans="1:35" x14ac:dyDescent="0.2">
      <c r="A385">
        <v>32</v>
      </c>
      <c r="B385">
        <v>384</v>
      </c>
      <c r="C385" s="25">
        <v>0</v>
      </c>
      <c r="D385" s="25">
        <v>616</v>
      </c>
      <c r="E385" s="25">
        <v>0</v>
      </c>
      <c r="F385">
        <v>-1.3148313306149784</v>
      </c>
      <c r="G385">
        <v>-0.71110927444253824</v>
      </c>
      <c r="H385">
        <v>-0.60372205617244012</v>
      </c>
      <c r="I385" t="s">
        <v>1552</v>
      </c>
      <c r="J385" t="s">
        <v>32</v>
      </c>
      <c r="K385" t="s">
        <v>62</v>
      </c>
      <c r="L385" t="s">
        <v>258</v>
      </c>
      <c r="M385" s="26">
        <v>21.4</v>
      </c>
      <c r="N385" s="27">
        <v>1</v>
      </c>
      <c r="O385">
        <v>5.8666666666666671</v>
      </c>
      <c r="P385">
        <v>4</v>
      </c>
      <c r="Q385">
        <v>0</v>
      </c>
      <c r="R385">
        <v>1</v>
      </c>
      <c r="S385">
        <v>2</v>
      </c>
      <c r="T385">
        <v>0</v>
      </c>
      <c r="U385">
        <v>0</v>
      </c>
      <c r="V385">
        <v>0.66666666666666663</v>
      </c>
      <c r="W385">
        <v>3</v>
      </c>
      <c r="X385">
        <v>0</v>
      </c>
      <c r="Y385">
        <v>0</v>
      </c>
      <c r="Z385">
        <v>0</v>
      </c>
      <c r="AA385">
        <v>-1.8589177784484505</v>
      </c>
      <c r="AB385">
        <v>-1.505394204441822</v>
      </c>
      <c r="AC385">
        <v>-1.7437786847676917</v>
      </c>
      <c r="AD385">
        <v>-0.5970989547166029</v>
      </c>
      <c r="AE385">
        <v>-2.3019492332709612</v>
      </c>
      <c r="AF385">
        <v>-1.1576754038515964</v>
      </c>
      <c r="AG385">
        <v>0.83386977938950924</v>
      </c>
      <c r="AH385">
        <v>-3.9005054807722372E-2</v>
      </c>
      <c r="AI385">
        <v>1.9699660649324946</v>
      </c>
    </row>
    <row r="386" spans="1:35" x14ac:dyDescent="0.2">
      <c r="A386">
        <v>33</v>
      </c>
      <c r="B386">
        <v>385</v>
      </c>
      <c r="C386" s="25">
        <v>0</v>
      </c>
      <c r="D386" s="25">
        <v>632</v>
      </c>
      <c r="E386" s="25">
        <v>0</v>
      </c>
      <c r="F386">
        <v>-1.3261190847040076</v>
      </c>
      <c r="G386">
        <v>-1.043234018129475</v>
      </c>
      <c r="H386">
        <v>-0.28288506657453261</v>
      </c>
      <c r="I386" t="s">
        <v>537</v>
      </c>
      <c r="J386" t="s">
        <v>32</v>
      </c>
      <c r="K386" t="s">
        <v>96</v>
      </c>
      <c r="L386" t="s">
        <v>259</v>
      </c>
      <c r="M386" s="26">
        <v>24.2</v>
      </c>
      <c r="N386" s="27">
        <v>3</v>
      </c>
      <c r="O386">
        <v>8.3388888888888886</v>
      </c>
      <c r="P386">
        <v>1.6666666666666667</v>
      </c>
      <c r="Q386">
        <v>0</v>
      </c>
      <c r="R386">
        <v>1.3333333333333333</v>
      </c>
      <c r="S386">
        <v>1</v>
      </c>
      <c r="T386">
        <v>0.33333333333333331</v>
      </c>
      <c r="U386">
        <v>0.66666666666666663</v>
      </c>
      <c r="V386">
        <v>0.22222222222222221</v>
      </c>
      <c r="W386">
        <v>3</v>
      </c>
      <c r="X386">
        <v>0.33333333333333331</v>
      </c>
      <c r="Y386">
        <v>1</v>
      </c>
      <c r="Z386">
        <v>1</v>
      </c>
      <c r="AA386">
        <v>-2.2379176007660257</v>
      </c>
      <c r="AB386">
        <v>-1.505394204441822</v>
      </c>
      <c r="AC386">
        <v>-1.6255653108083985</v>
      </c>
      <c r="AD386">
        <v>-1.0557719960645469</v>
      </c>
      <c r="AE386">
        <v>-1.5392384499169978</v>
      </c>
      <c r="AF386">
        <v>-0.10468375234043116</v>
      </c>
      <c r="AG386">
        <v>-1.0659113630787045</v>
      </c>
      <c r="AH386">
        <v>-1.2142622785898316</v>
      </c>
      <c r="AI386">
        <v>0.95963879284148357</v>
      </c>
    </row>
    <row r="387" spans="1:35" x14ac:dyDescent="0.2">
      <c r="A387">
        <v>33</v>
      </c>
      <c r="B387">
        <v>386</v>
      </c>
      <c r="C387" s="25">
        <v>0</v>
      </c>
      <c r="D387" s="25">
        <v>438</v>
      </c>
      <c r="E387" s="25">
        <v>0</v>
      </c>
      <c r="F387">
        <v>-1.3299568313515242</v>
      </c>
      <c r="G387">
        <v>-0.93696692670483073</v>
      </c>
      <c r="H387">
        <v>-0.39298990464669348</v>
      </c>
      <c r="I387" t="s">
        <v>478</v>
      </c>
      <c r="J387" t="s">
        <v>32</v>
      </c>
      <c r="K387" t="s">
        <v>35</v>
      </c>
      <c r="L387" t="s">
        <v>258</v>
      </c>
      <c r="M387" s="26">
        <v>22.8</v>
      </c>
      <c r="N387" s="27">
        <v>5</v>
      </c>
      <c r="O387">
        <v>10.260000000000002</v>
      </c>
      <c r="P387">
        <v>1.8</v>
      </c>
      <c r="Q387">
        <v>0.2</v>
      </c>
      <c r="R387">
        <v>1.2</v>
      </c>
      <c r="S387">
        <v>1.6</v>
      </c>
      <c r="T387">
        <v>0.2</v>
      </c>
      <c r="U387">
        <v>0.2</v>
      </c>
      <c r="V387">
        <v>0.23076923076923078</v>
      </c>
      <c r="W387">
        <v>2.6</v>
      </c>
      <c r="X387">
        <v>0.5</v>
      </c>
      <c r="Y387">
        <v>0.8</v>
      </c>
      <c r="Z387">
        <v>0.2</v>
      </c>
      <c r="AA387">
        <v>-2.2162604680621643</v>
      </c>
      <c r="AB387">
        <v>-1.3130437161032744</v>
      </c>
      <c r="AC387">
        <v>-1.6728506603921156</v>
      </c>
      <c r="AD387">
        <v>-0.78056817125578037</v>
      </c>
      <c r="AE387">
        <v>-1.8443227632585832</v>
      </c>
      <c r="AF387">
        <v>-0.84177790839824673</v>
      </c>
      <c r="AG387">
        <v>-0.89090513139709959</v>
      </c>
      <c r="AH387">
        <v>-0.64087413199050602</v>
      </c>
      <c r="AI387">
        <v>1.7679006105142925</v>
      </c>
    </row>
    <row r="388" spans="1:35" x14ac:dyDescent="0.2">
      <c r="A388">
        <v>33</v>
      </c>
      <c r="B388">
        <v>387</v>
      </c>
      <c r="C388" s="25">
        <v>0</v>
      </c>
      <c r="D388" s="25">
        <v>570</v>
      </c>
      <c r="E388" s="25">
        <v>0</v>
      </c>
      <c r="F388">
        <v>-1.3331394375106338</v>
      </c>
      <c r="G388">
        <v>-0.88855885538090262</v>
      </c>
      <c r="H388">
        <v>-0.44458058212973117</v>
      </c>
      <c r="I388" t="s">
        <v>538</v>
      </c>
      <c r="J388" t="s">
        <v>32</v>
      </c>
      <c r="K388" t="s">
        <v>49</v>
      </c>
      <c r="L388" t="s">
        <v>45</v>
      </c>
      <c r="M388" s="26">
        <v>26.1</v>
      </c>
      <c r="N388" s="27">
        <v>5</v>
      </c>
      <c r="O388">
        <v>4.9933333333333332</v>
      </c>
      <c r="P388">
        <v>1</v>
      </c>
      <c r="Q388">
        <v>0</v>
      </c>
      <c r="R388">
        <v>1.6</v>
      </c>
      <c r="S388">
        <v>0.6</v>
      </c>
      <c r="T388">
        <v>0.2</v>
      </c>
      <c r="U388">
        <v>0.4</v>
      </c>
      <c r="V388">
        <v>0.33333333333333331</v>
      </c>
      <c r="W388">
        <v>1.2</v>
      </c>
      <c r="X388">
        <v>0.5</v>
      </c>
      <c r="Y388">
        <v>0.4</v>
      </c>
      <c r="Z388">
        <v>0.4</v>
      </c>
      <c r="AA388">
        <v>-2.3462032642853328</v>
      </c>
      <c r="AB388">
        <v>-1.505394204441822</v>
      </c>
      <c r="AC388">
        <v>-1.5309946116409634</v>
      </c>
      <c r="AD388">
        <v>-1.2392412126037242</v>
      </c>
      <c r="AE388">
        <v>-1.8443227632585832</v>
      </c>
      <c r="AF388">
        <v>-0.52588041294489718</v>
      </c>
      <c r="AG388">
        <v>-0.23088879194977691</v>
      </c>
      <c r="AH388">
        <v>-0.33993959339911423</v>
      </c>
      <c r="AI388">
        <v>1.5658351560960901</v>
      </c>
    </row>
    <row r="389" spans="1:35" x14ac:dyDescent="0.2">
      <c r="A389">
        <v>33</v>
      </c>
      <c r="B389">
        <v>388</v>
      </c>
      <c r="C389" s="25">
        <v>0</v>
      </c>
      <c r="D389" s="25">
        <v>334</v>
      </c>
      <c r="E389" s="25">
        <v>0</v>
      </c>
      <c r="F389">
        <v>-1.3351093779896943</v>
      </c>
      <c r="G389">
        <v>-0.86763931415148277</v>
      </c>
      <c r="H389">
        <v>-0.46747006383821155</v>
      </c>
      <c r="I389" t="s">
        <v>545</v>
      </c>
      <c r="J389" t="s">
        <v>32</v>
      </c>
      <c r="K389" t="s">
        <v>42</v>
      </c>
      <c r="L389" t="s">
        <v>259</v>
      </c>
      <c r="M389" s="26">
        <v>34.4</v>
      </c>
      <c r="N389" s="27">
        <v>5</v>
      </c>
      <c r="O389">
        <v>7.7133333333333329</v>
      </c>
      <c r="P389">
        <v>1.2</v>
      </c>
      <c r="Q389">
        <v>0.4</v>
      </c>
      <c r="R389">
        <v>1.2</v>
      </c>
      <c r="S389">
        <v>1</v>
      </c>
      <c r="T389">
        <v>0</v>
      </c>
      <c r="U389">
        <v>0.2</v>
      </c>
      <c r="V389">
        <v>0.33333333333333331</v>
      </c>
      <c r="W389">
        <v>1.2</v>
      </c>
      <c r="X389">
        <v>0</v>
      </c>
      <c r="Y389">
        <v>0</v>
      </c>
      <c r="Z389">
        <v>0.2</v>
      </c>
      <c r="AA389">
        <v>-2.313717565229541</v>
      </c>
      <c r="AB389">
        <v>-1.1206932277647266</v>
      </c>
      <c r="AC389">
        <v>-1.6728506603921156</v>
      </c>
      <c r="AD389">
        <v>-1.0557719960645469</v>
      </c>
      <c r="AE389">
        <v>-2.3019492332709612</v>
      </c>
      <c r="AF389">
        <v>-0.84177790839824673</v>
      </c>
      <c r="AG389">
        <v>-0.23088879194977691</v>
      </c>
      <c r="AH389">
        <v>-3.9005054807722372E-2</v>
      </c>
      <c r="AI389">
        <v>1.7679006105142925</v>
      </c>
    </row>
    <row r="390" spans="1:35" x14ac:dyDescent="0.2">
      <c r="A390">
        <v>33</v>
      </c>
      <c r="B390">
        <v>389</v>
      </c>
      <c r="C390" s="25">
        <v>0</v>
      </c>
      <c r="D390" s="25">
        <v>577</v>
      </c>
      <c r="E390" s="25">
        <v>0</v>
      </c>
      <c r="F390">
        <v>-1.3406114897356924</v>
      </c>
      <c r="G390">
        <v>-0.91192732167746726</v>
      </c>
      <c r="H390">
        <v>-0.42868416805822518</v>
      </c>
      <c r="I390" t="s">
        <v>558</v>
      </c>
      <c r="J390" t="s">
        <v>32</v>
      </c>
      <c r="K390" t="s">
        <v>119</v>
      </c>
      <c r="L390" t="s">
        <v>259</v>
      </c>
      <c r="M390" s="26">
        <v>22.7</v>
      </c>
      <c r="N390" s="27">
        <v>5</v>
      </c>
      <c r="O390">
        <v>8.4033333333333324</v>
      </c>
      <c r="P390">
        <v>3</v>
      </c>
      <c r="Q390">
        <v>0.2</v>
      </c>
      <c r="R390">
        <v>1.4</v>
      </c>
      <c r="S390">
        <v>0.6</v>
      </c>
      <c r="T390">
        <v>0.2</v>
      </c>
      <c r="U390">
        <v>0.4</v>
      </c>
      <c r="V390">
        <v>0.33333333333333331</v>
      </c>
      <c r="W390">
        <v>3</v>
      </c>
      <c r="X390">
        <v>0.5714285714285714</v>
      </c>
      <c r="Y390">
        <v>1.4</v>
      </c>
      <c r="Z390">
        <v>0.2</v>
      </c>
      <c r="AA390">
        <v>-2.0213462737274113</v>
      </c>
      <c r="AB390">
        <v>-1.3130437161032744</v>
      </c>
      <c r="AC390">
        <v>-1.6019226360165399</v>
      </c>
      <c r="AD390">
        <v>-1.2392412126037242</v>
      </c>
      <c r="AE390">
        <v>-1.8443227632585832</v>
      </c>
      <c r="AF390">
        <v>-0.52588041294489718</v>
      </c>
      <c r="AG390">
        <v>-0.59096607746165097</v>
      </c>
      <c r="AH390">
        <v>-0.8385234134954157</v>
      </c>
      <c r="AI390">
        <v>1.7679006105142925</v>
      </c>
    </row>
    <row r="391" spans="1:35" x14ac:dyDescent="0.2">
      <c r="A391">
        <v>33</v>
      </c>
      <c r="B391">
        <v>390</v>
      </c>
      <c r="C391" s="25">
        <v>125.5</v>
      </c>
      <c r="D391" s="25">
        <v>640</v>
      </c>
      <c r="E391" s="25">
        <v>2</v>
      </c>
      <c r="F391">
        <v>-1.3445550218921392</v>
      </c>
      <c r="G391">
        <v>-0.92148497811405783</v>
      </c>
      <c r="H391">
        <v>-0.42307004377808133</v>
      </c>
      <c r="I391" t="s">
        <v>540</v>
      </c>
      <c r="J391" t="s">
        <v>1707</v>
      </c>
      <c r="K391" t="s">
        <v>49</v>
      </c>
      <c r="L391" t="s">
        <v>45</v>
      </c>
      <c r="M391" s="26">
        <v>24</v>
      </c>
      <c r="N391" s="27">
        <v>1</v>
      </c>
      <c r="O391">
        <v>3.6333333333333333</v>
      </c>
      <c r="P391">
        <v>4</v>
      </c>
      <c r="Q391">
        <v>0</v>
      </c>
      <c r="R391">
        <v>3</v>
      </c>
      <c r="S391">
        <v>0</v>
      </c>
      <c r="T391">
        <v>0</v>
      </c>
      <c r="U391">
        <v>0</v>
      </c>
      <c r="V391">
        <v>0.5</v>
      </c>
      <c r="W391">
        <v>4</v>
      </c>
      <c r="X391">
        <v>0</v>
      </c>
      <c r="Y391">
        <v>0</v>
      </c>
      <c r="Z391">
        <v>1</v>
      </c>
      <c r="AA391">
        <v>-1.8589177784484505</v>
      </c>
      <c r="AB391">
        <v>-1.505394204441822</v>
      </c>
      <c r="AC391">
        <v>-1.0344984410119313</v>
      </c>
      <c r="AD391">
        <v>-1.5144450374124907</v>
      </c>
      <c r="AE391">
        <v>-2.3019492332709612</v>
      </c>
      <c r="AF391">
        <v>-1.1576754038515964</v>
      </c>
      <c r="AG391">
        <v>0.15888155737697046</v>
      </c>
      <c r="AH391">
        <v>-3.9005054807722372E-2</v>
      </c>
      <c r="AI391">
        <v>0.95963879284148357</v>
      </c>
    </row>
    <row r="392" spans="1:35" x14ac:dyDescent="0.2">
      <c r="A392">
        <v>33</v>
      </c>
      <c r="B392">
        <v>391</v>
      </c>
      <c r="C392" s="25">
        <v>0</v>
      </c>
      <c r="D392" s="25">
        <v>655</v>
      </c>
      <c r="E392" s="25">
        <v>0</v>
      </c>
      <c r="F392">
        <v>-1.3462218966679405</v>
      </c>
      <c r="G392">
        <v>-0.84382852025721078</v>
      </c>
      <c r="H392">
        <v>-0.50239337641072968</v>
      </c>
      <c r="I392" t="s">
        <v>544</v>
      </c>
      <c r="J392" t="s">
        <v>227</v>
      </c>
      <c r="K392" t="s">
        <v>51</v>
      </c>
      <c r="L392" t="s">
        <v>259</v>
      </c>
      <c r="M392" s="26">
        <v>21.8</v>
      </c>
      <c r="N392" s="27">
        <v>4</v>
      </c>
      <c r="O392">
        <v>4.0750000000000002</v>
      </c>
      <c r="P392">
        <v>1.75</v>
      </c>
      <c r="Q392">
        <v>0.25</v>
      </c>
      <c r="R392">
        <v>0.75</v>
      </c>
      <c r="S392">
        <v>0</v>
      </c>
      <c r="T392">
        <v>0</v>
      </c>
      <c r="U392">
        <v>0.25</v>
      </c>
      <c r="V392">
        <v>0.33333333333333331</v>
      </c>
      <c r="W392">
        <v>0.75</v>
      </c>
      <c r="X392">
        <v>1</v>
      </c>
      <c r="Y392">
        <v>1</v>
      </c>
      <c r="Z392">
        <v>0</v>
      </c>
      <c r="AA392">
        <v>-2.2243818928261123</v>
      </c>
      <c r="AB392">
        <v>-1.2649560940186375</v>
      </c>
      <c r="AC392">
        <v>-1.8324387152371617</v>
      </c>
      <c r="AD392">
        <v>-1.5144450374124907</v>
      </c>
      <c r="AE392">
        <v>-2.3019492332709612</v>
      </c>
      <c r="AF392">
        <v>-0.76280353453490946</v>
      </c>
      <c r="AG392">
        <v>-0.14086947057180851</v>
      </c>
      <c r="AH392">
        <v>0.47742123062468689</v>
      </c>
      <c r="AI392">
        <v>1.9699660649324946</v>
      </c>
    </row>
    <row r="393" spans="1:35" x14ac:dyDescent="0.2">
      <c r="A393">
        <v>33</v>
      </c>
      <c r="B393">
        <v>392</v>
      </c>
      <c r="C393" s="25">
        <v>0</v>
      </c>
      <c r="D393" s="25">
        <v>0</v>
      </c>
      <c r="E393" s="25">
        <v>0</v>
      </c>
      <c r="F393">
        <v>-1.3489015166127665</v>
      </c>
      <c r="G393">
        <v>-0.73760830799637356</v>
      </c>
      <c r="H393">
        <v>-0.61129320861639291</v>
      </c>
      <c r="I393" t="s">
        <v>1485</v>
      </c>
      <c r="J393" t="s">
        <v>227</v>
      </c>
      <c r="K393" t="s">
        <v>88</v>
      </c>
      <c r="L393" t="s">
        <v>259</v>
      </c>
      <c r="M393" s="26">
        <v>23.7</v>
      </c>
      <c r="N393" s="27">
        <v>1</v>
      </c>
      <c r="O393">
        <v>4.916666666666667</v>
      </c>
      <c r="P393">
        <v>5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0.66666666666666663</v>
      </c>
      <c r="W393">
        <v>3</v>
      </c>
      <c r="X393">
        <v>1</v>
      </c>
      <c r="Y393">
        <v>1</v>
      </c>
      <c r="Z393">
        <v>0</v>
      </c>
      <c r="AA393">
        <v>-1.6964892831694898</v>
      </c>
      <c r="AB393">
        <v>-1.505394204441822</v>
      </c>
      <c r="AC393">
        <v>-1.7437786847676917</v>
      </c>
      <c r="AD393">
        <v>-1.5144450374124907</v>
      </c>
      <c r="AE393">
        <v>-2.3019492332709612</v>
      </c>
      <c r="AF393">
        <v>-1.1576754038515964</v>
      </c>
      <c r="AG393">
        <v>0.83386977938950924</v>
      </c>
      <c r="AH393">
        <v>0.47742123062468689</v>
      </c>
      <c r="AI393">
        <v>1.9699660649324946</v>
      </c>
    </row>
    <row r="394" spans="1:35" x14ac:dyDescent="0.2">
      <c r="A394">
        <v>33</v>
      </c>
      <c r="B394">
        <v>393</v>
      </c>
      <c r="C394" s="25">
        <v>0</v>
      </c>
      <c r="D394" s="25">
        <v>546</v>
      </c>
      <c r="E394" s="25">
        <v>0</v>
      </c>
      <c r="F394">
        <v>-1.3561465941238129</v>
      </c>
      <c r="G394">
        <v>-0.91067398488630635</v>
      </c>
      <c r="H394">
        <v>-0.44547260923750653</v>
      </c>
      <c r="I394" t="s">
        <v>484</v>
      </c>
      <c r="J394" t="s">
        <v>32</v>
      </c>
      <c r="K394" t="s">
        <v>33</v>
      </c>
      <c r="L394" t="s">
        <v>258</v>
      </c>
      <c r="M394" s="26">
        <v>22.3</v>
      </c>
      <c r="N394" s="27">
        <v>5</v>
      </c>
      <c r="O394">
        <v>4.8033333333333328</v>
      </c>
      <c r="P394">
        <v>2.4</v>
      </c>
      <c r="Q394">
        <v>0.6</v>
      </c>
      <c r="R394">
        <v>0.8</v>
      </c>
      <c r="S394">
        <v>0.8</v>
      </c>
      <c r="T394">
        <v>0</v>
      </c>
      <c r="U394">
        <v>0.2</v>
      </c>
      <c r="V394">
        <v>0.33333333333333331</v>
      </c>
      <c r="W394">
        <v>2.4</v>
      </c>
      <c r="X394">
        <v>0.5</v>
      </c>
      <c r="Y394">
        <v>0.4</v>
      </c>
      <c r="Z394">
        <v>0.2</v>
      </c>
      <c r="AA394">
        <v>-2.1188033708947875</v>
      </c>
      <c r="AB394">
        <v>-0.92834273942617906</v>
      </c>
      <c r="AC394">
        <v>-1.8147067091432678</v>
      </c>
      <c r="AD394">
        <v>-1.1475066043341355</v>
      </c>
      <c r="AE394">
        <v>-2.3019492332709612</v>
      </c>
      <c r="AF394">
        <v>-0.84177790839824673</v>
      </c>
      <c r="AG394">
        <v>-0.47094031562435945</v>
      </c>
      <c r="AH394">
        <v>-0.33993959339911423</v>
      </c>
      <c r="AI394">
        <v>1.7679006105142925</v>
      </c>
    </row>
    <row r="395" spans="1:35" x14ac:dyDescent="0.2">
      <c r="A395">
        <v>33</v>
      </c>
      <c r="B395">
        <v>394</v>
      </c>
      <c r="C395" s="25">
        <v>0</v>
      </c>
      <c r="D395" s="25">
        <v>382</v>
      </c>
      <c r="E395" s="25">
        <v>0</v>
      </c>
      <c r="F395">
        <v>-1.362188366131879</v>
      </c>
      <c r="G395">
        <v>-0.92448866229045912</v>
      </c>
      <c r="H395">
        <v>-0.43769970384141987</v>
      </c>
      <c r="I395" t="s">
        <v>479</v>
      </c>
      <c r="J395" t="s">
        <v>32</v>
      </c>
      <c r="K395" t="s">
        <v>57</v>
      </c>
      <c r="L395" t="s">
        <v>258</v>
      </c>
      <c r="M395" s="26">
        <v>27.5</v>
      </c>
      <c r="N395" s="27">
        <v>5</v>
      </c>
      <c r="O395">
        <v>7.87</v>
      </c>
      <c r="P395">
        <v>1.6</v>
      </c>
      <c r="Q395">
        <v>0.4</v>
      </c>
      <c r="R395">
        <v>0.6</v>
      </c>
      <c r="S395">
        <v>0.6</v>
      </c>
      <c r="T395">
        <v>0.2</v>
      </c>
      <c r="U395">
        <v>0</v>
      </c>
      <c r="V395">
        <v>0.33333333333333331</v>
      </c>
      <c r="W395">
        <v>1.8</v>
      </c>
      <c r="X395">
        <v>0</v>
      </c>
      <c r="Y395">
        <v>0</v>
      </c>
      <c r="Z395">
        <v>0.4</v>
      </c>
      <c r="AA395">
        <v>-2.2487461671179565</v>
      </c>
      <c r="AB395">
        <v>-1.1206932277647266</v>
      </c>
      <c r="AC395">
        <v>-1.8856347335188439</v>
      </c>
      <c r="AD395">
        <v>-1.2392412126037242</v>
      </c>
      <c r="AE395">
        <v>-1.8443227632585832</v>
      </c>
      <c r="AF395">
        <v>-1.1576754038515964</v>
      </c>
      <c r="AG395">
        <v>-0.35091455378706832</v>
      </c>
      <c r="AH395">
        <v>-3.9005054807722372E-2</v>
      </c>
      <c r="AI395">
        <v>1.5658351560960901</v>
      </c>
    </row>
    <row r="396" spans="1:35" x14ac:dyDescent="0.2">
      <c r="A396">
        <v>33</v>
      </c>
      <c r="B396">
        <v>395</v>
      </c>
      <c r="C396" s="25">
        <v>0</v>
      </c>
      <c r="D396" s="25">
        <v>433</v>
      </c>
      <c r="E396" s="25">
        <v>0</v>
      </c>
      <c r="F396">
        <v>-1.3649028341373501</v>
      </c>
      <c r="G396">
        <v>-1.1496451052234968</v>
      </c>
      <c r="H396">
        <v>-0.21525772891385331</v>
      </c>
      <c r="I396" t="s">
        <v>533</v>
      </c>
      <c r="J396" t="s">
        <v>159</v>
      </c>
      <c r="K396" t="s">
        <v>57</v>
      </c>
      <c r="L396" t="s">
        <v>258</v>
      </c>
      <c r="M396" s="26">
        <v>23.2</v>
      </c>
      <c r="N396" s="27">
        <v>5</v>
      </c>
      <c r="O396">
        <v>8.8966666666666665</v>
      </c>
      <c r="P396">
        <v>2.2000000000000002</v>
      </c>
      <c r="Q396">
        <v>0</v>
      </c>
      <c r="R396">
        <v>1</v>
      </c>
      <c r="S396">
        <v>0.2</v>
      </c>
      <c r="T396">
        <v>0.2</v>
      </c>
      <c r="U396">
        <v>0</v>
      </c>
      <c r="V396">
        <v>0.23529411764705882</v>
      </c>
      <c r="W396">
        <v>3.4</v>
      </c>
      <c r="X396">
        <v>1</v>
      </c>
      <c r="Y396">
        <v>0.6</v>
      </c>
      <c r="Z396">
        <v>1.6</v>
      </c>
      <c r="AA396">
        <v>-2.1512890699505798</v>
      </c>
      <c r="AB396">
        <v>-1.505394204441822</v>
      </c>
      <c r="AC396">
        <v>-1.7437786847676917</v>
      </c>
      <c r="AD396">
        <v>-1.4227104291429018</v>
      </c>
      <c r="AE396">
        <v>-1.8443227632585832</v>
      </c>
      <c r="AF396">
        <v>-1.1576754038515964</v>
      </c>
      <c r="AG396">
        <v>-1.1459285376368984</v>
      </c>
      <c r="AH396">
        <v>0.27085071645172321</v>
      </c>
      <c r="AI396">
        <v>0.35344242958687677</v>
      </c>
    </row>
    <row r="397" spans="1:35" x14ac:dyDescent="0.2">
      <c r="A397">
        <v>33</v>
      </c>
      <c r="B397">
        <v>396</v>
      </c>
      <c r="C397" s="25">
        <v>0</v>
      </c>
      <c r="D397" s="25">
        <v>466</v>
      </c>
      <c r="E397" s="25">
        <v>0</v>
      </c>
      <c r="F397">
        <v>-1.3649476783712176</v>
      </c>
      <c r="G397">
        <v>-0.81664599864181087</v>
      </c>
      <c r="H397">
        <v>-0.54830167972940669</v>
      </c>
      <c r="I397" t="s">
        <v>578</v>
      </c>
      <c r="J397" t="s">
        <v>32</v>
      </c>
      <c r="K397" t="s">
        <v>62</v>
      </c>
      <c r="L397" t="s">
        <v>259</v>
      </c>
      <c r="M397" s="26">
        <v>26.7</v>
      </c>
      <c r="N397" s="27">
        <v>5</v>
      </c>
      <c r="O397">
        <v>6.8066666666666666</v>
      </c>
      <c r="P397">
        <v>3.6</v>
      </c>
      <c r="Q397">
        <v>1</v>
      </c>
      <c r="R397">
        <v>0.4</v>
      </c>
      <c r="S397">
        <v>0.4</v>
      </c>
      <c r="T397">
        <v>0</v>
      </c>
      <c r="U397">
        <v>0</v>
      </c>
      <c r="V397">
        <v>0.75</v>
      </c>
      <c r="W397">
        <v>1.6</v>
      </c>
      <c r="X397">
        <v>0.5</v>
      </c>
      <c r="Y397">
        <v>0.4</v>
      </c>
      <c r="Z397">
        <v>0.4</v>
      </c>
      <c r="AA397">
        <v>-1.923889176560035</v>
      </c>
      <c r="AB397">
        <v>-0.54364176274908371</v>
      </c>
      <c r="AC397">
        <v>-1.9565627578944198</v>
      </c>
      <c r="AD397">
        <v>-1.3309758208733131</v>
      </c>
      <c r="AE397">
        <v>-2.3019492332709612</v>
      </c>
      <c r="AF397">
        <v>-1.1576754038515964</v>
      </c>
      <c r="AG397">
        <v>0.63898460472613561</v>
      </c>
      <c r="AH397">
        <v>-0.33993959339911423</v>
      </c>
      <c r="AI397">
        <v>1.5658351560960901</v>
      </c>
    </row>
    <row r="398" spans="1:35" x14ac:dyDescent="0.2">
      <c r="A398">
        <v>34</v>
      </c>
      <c r="B398">
        <v>397</v>
      </c>
      <c r="C398" s="25">
        <v>0</v>
      </c>
      <c r="D398" s="25">
        <v>474</v>
      </c>
      <c r="E398" s="25">
        <v>0</v>
      </c>
      <c r="F398">
        <v>-1.3652569210039633</v>
      </c>
      <c r="G398">
        <v>-0.8668763630120766</v>
      </c>
      <c r="H398">
        <v>-0.49838055799188674</v>
      </c>
      <c r="I398" t="s">
        <v>445</v>
      </c>
      <c r="J398" t="s">
        <v>32</v>
      </c>
      <c r="K398" t="s">
        <v>64</v>
      </c>
      <c r="L398" t="s">
        <v>258</v>
      </c>
      <c r="M398" s="26">
        <v>20.100000000000001</v>
      </c>
      <c r="N398" s="27">
        <v>5</v>
      </c>
      <c r="O398">
        <v>4.8</v>
      </c>
      <c r="P398">
        <v>1.4</v>
      </c>
      <c r="Q398">
        <v>0.2</v>
      </c>
      <c r="R398">
        <v>0.8</v>
      </c>
      <c r="S398">
        <v>0.2</v>
      </c>
      <c r="T398">
        <v>0.2</v>
      </c>
      <c r="U398">
        <v>0.2</v>
      </c>
      <c r="V398">
        <v>0.6</v>
      </c>
      <c r="W398">
        <v>1</v>
      </c>
      <c r="X398">
        <v>0</v>
      </c>
      <c r="Y398">
        <v>0</v>
      </c>
      <c r="Z398">
        <v>0.4</v>
      </c>
      <c r="AA398">
        <v>-2.2812318661737483</v>
      </c>
      <c r="AB398">
        <v>-1.3130437161032744</v>
      </c>
      <c r="AC398">
        <v>-1.8147067091432678</v>
      </c>
      <c r="AD398">
        <v>-1.4227104291429018</v>
      </c>
      <c r="AE398">
        <v>-1.8443227632585832</v>
      </c>
      <c r="AF398">
        <v>-0.84177790839824673</v>
      </c>
      <c r="AG398">
        <v>0.18907602382296287</v>
      </c>
      <c r="AH398">
        <v>-3.9005054807722372E-2</v>
      </c>
      <c r="AI398">
        <v>1.5658351560960901</v>
      </c>
    </row>
    <row r="399" spans="1:35" x14ac:dyDescent="0.2">
      <c r="A399">
        <v>34</v>
      </c>
      <c r="B399">
        <v>398</v>
      </c>
      <c r="C399" s="25">
        <v>0</v>
      </c>
      <c r="D399" s="25">
        <v>396</v>
      </c>
      <c r="E399" s="25">
        <v>0</v>
      </c>
      <c r="F399">
        <v>-1.3673431725321288</v>
      </c>
      <c r="G399">
        <v>-0.9301614986645661</v>
      </c>
      <c r="H399">
        <v>-0.43718167386756268</v>
      </c>
      <c r="I399" t="s">
        <v>910</v>
      </c>
      <c r="J399" t="s">
        <v>32</v>
      </c>
      <c r="K399" t="s">
        <v>81</v>
      </c>
      <c r="L399" t="s">
        <v>258</v>
      </c>
      <c r="M399" s="26">
        <v>24.4</v>
      </c>
      <c r="N399" s="27">
        <v>5</v>
      </c>
      <c r="O399">
        <v>7.2799999999999994</v>
      </c>
      <c r="P399">
        <v>0.8</v>
      </c>
      <c r="Q399">
        <v>0</v>
      </c>
      <c r="R399">
        <v>0.8</v>
      </c>
      <c r="S399">
        <v>0.8</v>
      </c>
      <c r="T399">
        <v>0.2</v>
      </c>
      <c r="U399">
        <v>0.2</v>
      </c>
      <c r="V399">
        <v>0.2857142857142857</v>
      </c>
      <c r="W399">
        <v>1.4</v>
      </c>
      <c r="X399">
        <v>0</v>
      </c>
      <c r="Y399">
        <v>0</v>
      </c>
      <c r="Z399">
        <v>0.4</v>
      </c>
      <c r="AA399">
        <v>-2.378688963341125</v>
      </c>
      <c r="AB399">
        <v>-1.505394204441822</v>
      </c>
      <c r="AC399">
        <v>-1.8147067091432678</v>
      </c>
      <c r="AD399">
        <v>-1.1475066043341355</v>
      </c>
      <c r="AE399">
        <v>-1.8443227632585832</v>
      </c>
      <c r="AF399">
        <v>-0.84177790839824673</v>
      </c>
      <c r="AG399">
        <v>-0.36588643635228463</v>
      </c>
      <c r="AH399">
        <v>-3.9005054807722372E-2</v>
      </c>
      <c r="AI399">
        <v>1.5658351560960901</v>
      </c>
    </row>
    <row r="400" spans="1:35" x14ac:dyDescent="0.2">
      <c r="A400">
        <v>34</v>
      </c>
      <c r="B400">
        <v>399</v>
      </c>
      <c r="C400" s="25">
        <v>0</v>
      </c>
      <c r="D400" s="25">
        <v>468</v>
      </c>
      <c r="E400" s="25">
        <v>0</v>
      </c>
      <c r="F400">
        <v>-1.3696696247148321</v>
      </c>
      <c r="G400">
        <v>-0.99099447255897366</v>
      </c>
      <c r="H400">
        <v>-0.37867515215585845</v>
      </c>
      <c r="I400" t="s">
        <v>548</v>
      </c>
      <c r="J400" t="s">
        <v>227</v>
      </c>
      <c r="K400" t="s">
        <v>35</v>
      </c>
      <c r="L400" t="s">
        <v>259</v>
      </c>
      <c r="M400" s="26">
        <v>24.6</v>
      </c>
      <c r="N400" s="27">
        <v>2</v>
      </c>
      <c r="O400">
        <v>2.1666666666666665</v>
      </c>
      <c r="P400">
        <v>1.5</v>
      </c>
      <c r="Q400">
        <v>0.5</v>
      </c>
      <c r="R400">
        <v>1</v>
      </c>
      <c r="S400">
        <v>1</v>
      </c>
      <c r="T400">
        <v>0</v>
      </c>
      <c r="U400">
        <v>0</v>
      </c>
      <c r="V400">
        <v>0.33333333333333331</v>
      </c>
      <c r="W400">
        <v>1.5</v>
      </c>
      <c r="X400">
        <v>0</v>
      </c>
      <c r="Y400">
        <v>0</v>
      </c>
      <c r="Z400">
        <v>1</v>
      </c>
      <c r="AA400">
        <v>-2.2649890166458526</v>
      </c>
      <c r="AB400">
        <v>-1.024517983595453</v>
      </c>
      <c r="AC400">
        <v>-1.7437786847676917</v>
      </c>
      <c r="AD400">
        <v>-1.0557719960645469</v>
      </c>
      <c r="AE400">
        <v>-2.3019492332709612</v>
      </c>
      <c r="AF400">
        <v>-1.1576754038515964</v>
      </c>
      <c r="AG400">
        <v>-0.29090167286842267</v>
      </c>
      <c r="AH400">
        <v>-3.9005054807722372E-2</v>
      </c>
      <c r="AI400">
        <v>0.95963879284148357</v>
      </c>
    </row>
    <row r="401" spans="1:35" x14ac:dyDescent="0.2">
      <c r="A401">
        <v>34</v>
      </c>
      <c r="B401">
        <v>400</v>
      </c>
      <c r="C401" s="25">
        <v>0</v>
      </c>
      <c r="D401" s="25">
        <v>535</v>
      </c>
      <c r="E401" s="25">
        <v>0</v>
      </c>
      <c r="F401">
        <v>-1.3704149579409013</v>
      </c>
      <c r="G401">
        <v>-0.9176467073123461</v>
      </c>
      <c r="H401">
        <v>-0.45276825062855519</v>
      </c>
      <c r="I401" t="s">
        <v>528</v>
      </c>
      <c r="J401" t="s">
        <v>32</v>
      </c>
      <c r="K401" t="s">
        <v>35</v>
      </c>
      <c r="L401" t="s">
        <v>258</v>
      </c>
      <c r="M401" s="26">
        <v>23.1</v>
      </c>
      <c r="N401" s="27">
        <v>5</v>
      </c>
      <c r="O401">
        <v>8.35</v>
      </c>
      <c r="P401">
        <v>1.8</v>
      </c>
      <c r="Q401">
        <v>0</v>
      </c>
      <c r="R401">
        <v>0.6</v>
      </c>
      <c r="S401">
        <v>0</v>
      </c>
      <c r="T401">
        <v>0.4</v>
      </c>
      <c r="U401">
        <v>0</v>
      </c>
      <c r="V401">
        <v>0.22222222222222221</v>
      </c>
      <c r="W401">
        <v>1.8</v>
      </c>
      <c r="X401">
        <v>0.83333333333333337</v>
      </c>
      <c r="Y401">
        <v>1.2</v>
      </c>
      <c r="Z401">
        <v>0</v>
      </c>
      <c r="AA401">
        <v>-2.2162604680621643</v>
      </c>
      <c r="AB401">
        <v>-1.505394204441822</v>
      </c>
      <c r="AC401">
        <v>-1.8856347335188439</v>
      </c>
      <c r="AD401">
        <v>-1.5144450374124907</v>
      </c>
      <c r="AE401">
        <v>-1.3866962932462048</v>
      </c>
      <c r="AF401">
        <v>-1.1576754038515964</v>
      </c>
      <c r="AG401">
        <v>-0.63588172515730035</v>
      </c>
      <c r="AH401">
        <v>7.3201434946813332E-2</v>
      </c>
      <c r="AI401">
        <v>1.9699660649324946</v>
      </c>
    </row>
    <row r="402" spans="1:35" x14ac:dyDescent="0.2">
      <c r="A402">
        <v>34</v>
      </c>
      <c r="B402">
        <v>401</v>
      </c>
      <c r="C402" s="25">
        <v>0</v>
      </c>
      <c r="D402" s="25">
        <v>664</v>
      </c>
      <c r="E402" s="25">
        <v>0</v>
      </c>
      <c r="F402">
        <v>-1.3726702409126685</v>
      </c>
      <c r="G402">
        <v>-0.86995620290298503</v>
      </c>
      <c r="H402">
        <v>-0.50271403800968351</v>
      </c>
      <c r="I402" t="s">
        <v>1655</v>
      </c>
      <c r="J402" t="s">
        <v>32</v>
      </c>
      <c r="K402" t="s">
        <v>62</v>
      </c>
      <c r="L402" t="s">
        <v>259</v>
      </c>
      <c r="M402" s="26">
        <v>21.4</v>
      </c>
      <c r="N402" s="27">
        <v>3</v>
      </c>
      <c r="O402">
        <v>4.2055555555555557</v>
      </c>
      <c r="P402">
        <v>1</v>
      </c>
      <c r="Q402">
        <v>0.33333333333333331</v>
      </c>
      <c r="R402">
        <v>0.33333333333333331</v>
      </c>
      <c r="S402">
        <v>0.33333333333333331</v>
      </c>
      <c r="T402">
        <v>0.33333333333333331</v>
      </c>
      <c r="U402">
        <v>0</v>
      </c>
      <c r="V402">
        <v>0.33333333333333331</v>
      </c>
      <c r="W402">
        <v>1</v>
      </c>
      <c r="X402">
        <v>0</v>
      </c>
      <c r="Y402">
        <v>0</v>
      </c>
      <c r="Z402">
        <v>0</v>
      </c>
      <c r="AA402">
        <v>-2.3462032642853328</v>
      </c>
      <c r="AB402">
        <v>-1.1848100572109093</v>
      </c>
      <c r="AC402">
        <v>-1.9802054326862786</v>
      </c>
      <c r="AD402">
        <v>-1.3615540236298427</v>
      </c>
      <c r="AE402">
        <v>-1.5392384499169978</v>
      </c>
      <c r="AF402">
        <v>-1.1576754038515964</v>
      </c>
      <c r="AG402">
        <v>-0.1908802046706799</v>
      </c>
      <c r="AH402">
        <v>-3.9005054807722372E-2</v>
      </c>
      <c r="AI402">
        <v>1.9699660649324946</v>
      </c>
    </row>
    <row r="403" spans="1:35" x14ac:dyDescent="0.2">
      <c r="A403">
        <v>34</v>
      </c>
      <c r="B403">
        <v>402</v>
      </c>
      <c r="C403" s="25">
        <v>0</v>
      </c>
      <c r="D403" s="25">
        <v>479</v>
      </c>
      <c r="E403" s="25">
        <v>0</v>
      </c>
      <c r="F403">
        <v>-1.3731635595296219</v>
      </c>
      <c r="G403">
        <v>-0.79146888987622377</v>
      </c>
      <c r="H403">
        <v>-0.58169466965339811</v>
      </c>
      <c r="I403" t="s">
        <v>532</v>
      </c>
      <c r="J403" t="s">
        <v>1709</v>
      </c>
      <c r="K403" t="s">
        <v>113</v>
      </c>
      <c r="L403" t="s">
        <v>259</v>
      </c>
      <c r="M403" s="26">
        <v>22.7</v>
      </c>
      <c r="N403" s="27">
        <v>5</v>
      </c>
      <c r="O403">
        <v>3.5066666666666664</v>
      </c>
      <c r="P403">
        <v>3.2</v>
      </c>
      <c r="Q403">
        <v>0</v>
      </c>
      <c r="R403">
        <v>2.2000000000000002</v>
      </c>
      <c r="S403">
        <v>0.4</v>
      </c>
      <c r="T403">
        <v>0</v>
      </c>
      <c r="U403">
        <v>0.4</v>
      </c>
      <c r="V403">
        <v>0.63636363636363635</v>
      </c>
      <c r="W403">
        <v>2.2000000000000002</v>
      </c>
      <c r="X403">
        <v>0.5</v>
      </c>
      <c r="Y403">
        <v>0.8</v>
      </c>
      <c r="Z403">
        <v>0</v>
      </c>
      <c r="AA403">
        <v>-1.988860574671619</v>
      </c>
      <c r="AB403">
        <v>-1.505394204441822</v>
      </c>
      <c r="AC403">
        <v>-1.3182105385142353</v>
      </c>
      <c r="AD403">
        <v>-1.3309758208733131</v>
      </c>
      <c r="AE403">
        <v>-2.3019492332709612</v>
      </c>
      <c r="AF403">
        <v>-0.52588041294489718</v>
      </c>
      <c r="AG403">
        <v>0.51895884288884409</v>
      </c>
      <c r="AH403">
        <v>-0.64087413199050602</v>
      </c>
      <c r="AI403">
        <v>1.9699660649324946</v>
      </c>
    </row>
    <row r="404" spans="1:35" x14ac:dyDescent="0.2">
      <c r="A404">
        <v>34</v>
      </c>
      <c r="B404">
        <v>403</v>
      </c>
      <c r="C404" s="25">
        <v>0</v>
      </c>
      <c r="D404" s="25">
        <v>700</v>
      </c>
      <c r="E404" s="25">
        <v>0</v>
      </c>
      <c r="F404">
        <v>-1.3755397919287666</v>
      </c>
      <c r="G404">
        <v>-0.84718851213726376</v>
      </c>
      <c r="H404">
        <v>-0.52835127979150287</v>
      </c>
      <c r="I404" t="s">
        <v>584</v>
      </c>
      <c r="J404" t="s">
        <v>32</v>
      </c>
      <c r="K404" t="s">
        <v>37</v>
      </c>
      <c r="L404" t="s">
        <v>259</v>
      </c>
      <c r="M404" s="26">
        <v>20.7</v>
      </c>
      <c r="N404" s="27">
        <v>3</v>
      </c>
      <c r="O404">
        <v>3.5611111111111104</v>
      </c>
      <c r="P404">
        <v>0.66666666666666663</v>
      </c>
      <c r="Q404">
        <v>0</v>
      </c>
      <c r="R404">
        <v>1.3333333333333333</v>
      </c>
      <c r="S404">
        <v>0.33333333333333331</v>
      </c>
      <c r="T404">
        <v>0.33333333333333331</v>
      </c>
      <c r="U404">
        <v>0</v>
      </c>
      <c r="V404">
        <v>0.5</v>
      </c>
      <c r="W404">
        <v>0.66666666666666663</v>
      </c>
      <c r="X404">
        <v>0</v>
      </c>
      <c r="Y404">
        <v>0</v>
      </c>
      <c r="Z404">
        <v>0</v>
      </c>
      <c r="AA404">
        <v>-2.4003460960449865</v>
      </c>
      <c r="AB404">
        <v>-1.505394204441822</v>
      </c>
      <c r="AC404">
        <v>-1.6255653108083985</v>
      </c>
      <c r="AD404">
        <v>-1.3615540236298427</v>
      </c>
      <c r="AE404">
        <v>-1.5392384499169978</v>
      </c>
      <c r="AF404">
        <v>-1.1576754038515964</v>
      </c>
      <c r="AG404">
        <v>3.4115869333499804E-2</v>
      </c>
      <c r="AH404">
        <v>-3.9005054807722372E-2</v>
      </c>
      <c r="AI404">
        <v>1.9699660649324946</v>
      </c>
    </row>
    <row r="405" spans="1:35" x14ac:dyDescent="0.2">
      <c r="A405">
        <v>34</v>
      </c>
      <c r="B405">
        <v>404</v>
      </c>
      <c r="C405" s="25">
        <v>0</v>
      </c>
      <c r="D405" s="25">
        <v>595</v>
      </c>
      <c r="E405" s="25">
        <v>0</v>
      </c>
      <c r="F405">
        <v>-1.3776241894588619</v>
      </c>
      <c r="G405">
        <v>-0.84880971021622664</v>
      </c>
      <c r="H405">
        <v>-0.52881447924263525</v>
      </c>
      <c r="I405" t="s">
        <v>1472</v>
      </c>
      <c r="J405" t="s">
        <v>227</v>
      </c>
      <c r="K405" t="s">
        <v>66</v>
      </c>
      <c r="L405" t="s">
        <v>259</v>
      </c>
      <c r="M405" s="26">
        <v>23</v>
      </c>
      <c r="N405" s="27">
        <v>3</v>
      </c>
      <c r="O405">
        <v>6.105555555555557</v>
      </c>
      <c r="P405">
        <v>1</v>
      </c>
      <c r="Q405">
        <v>0.33333333333333331</v>
      </c>
      <c r="R405">
        <v>0.66666666666666663</v>
      </c>
      <c r="S405">
        <v>0</v>
      </c>
      <c r="T405">
        <v>0.33333333333333331</v>
      </c>
      <c r="U405">
        <v>0</v>
      </c>
      <c r="V405">
        <v>0.5</v>
      </c>
      <c r="W405">
        <v>0.66666666666666663</v>
      </c>
      <c r="X405">
        <v>0</v>
      </c>
      <c r="Y405">
        <v>0</v>
      </c>
      <c r="Z405">
        <v>0</v>
      </c>
      <c r="AA405">
        <v>-2.3462032642853328</v>
      </c>
      <c r="AB405">
        <v>-1.1848100572109093</v>
      </c>
      <c r="AC405">
        <v>-1.8619920587269851</v>
      </c>
      <c r="AD405">
        <v>-1.5144450374124907</v>
      </c>
      <c r="AE405">
        <v>-1.5392384499169978</v>
      </c>
      <c r="AF405">
        <v>-1.1576754038515964</v>
      </c>
      <c r="AG405">
        <v>3.4115869333499804E-2</v>
      </c>
      <c r="AH405">
        <v>-3.9005054807722372E-2</v>
      </c>
      <c r="AI405">
        <v>1.9699660649324946</v>
      </c>
    </row>
    <row r="406" spans="1:35" x14ac:dyDescent="0.2">
      <c r="A406">
        <v>34</v>
      </c>
      <c r="B406">
        <v>405</v>
      </c>
      <c r="C406" s="25">
        <v>0</v>
      </c>
      <c r="D406" s="25">
        <v>470</v>
      </c>
      <c r="E406" s="25">
        <v>0</v>
      </c>
      <c r="F406">
        <v>-1.3804927648211074</v>
      </c>
      <c r="G406">
        <v>-0.93592790643913204</v>
      </c>
      <c r="H406">
        <v>-0.44456485838197535</v>
      </c>
      <c r="I406" t="s">
        <v>551</v>
      </c>
      <c r="J406" t="s">
        <v>32</v>
      </c>
      <c r="K406" t="s">
        <v>119</v>
      </c>
      <c r="L406" t="s">
        <v>259</v>
      </c>
      <c r="M406" s="26">
        <v>22.6</v>
      </c>
      <c r="N406" s="27">
        <v>4</v>
      </c>
      <c r="O406">
        <v>2.7958333333333334</v>
      </c>
      <c r="P406">
        <v>0.75</v>
      </c>
      <c r="Q406">
        <v>0</v>
      </c>
      <c r="R406">
        <v>1</v>
      </c>
      <c r="S406">
        <v>0</v>
      </c>
      <c r="T406">
        <v>0.25</v>
      </c>
      <c r="U406">
        <v>0.5</v>
      </c>
      <c r="V406">
        <v>0.5</v>
      </c>
      <c r="W406">
        <v>0.5</v>
      </c>
      <c r="X406">
        <v>0.5</v>
      </c>
      <c r="Y406">
        <v>0.5</v>
      </c>
      <c r="Z406">
        <v>0.75</v>
      </c>
      <c r="AA406">
        <v>-2.3868103881050731</v>
      </c>
      <c r="AB406">
        <v>-1.505394204441822</v>
      </c>
      <c r="AC406">
        <v>-1.7437786847676917</v>
      </c>
      <c r="AD406">
        <v>-1.5144450374124907</v>
      </c>
      <c r="AE406">
        <v>-1.7299161457554886</v>
      </c>
      <c r="AF406">
        <v>-0.36793166521822246</v>
      </c>
      <c r="AG406">
        <v>2.7877584931326273E-2</v>
      </c>
      <c r="AH406">
        <v>-0.41517322804696216</v>
      </c>
      <c r="AI406">
        <v>1.2122206108642364</v>
      </c>
    </row>
    <row r="407" spans="1:35" x14ac:dyDescent="0.2">
      <c r="A407">
        <v>34</v>
      </c>
      <c r="B407">
        <v>406</v>
      </c>
      <c r="C407" s="25">
        <v>0</v>
      </c>
      <c r="D407" s="25">
        <v>261</v>
      </c>
      <c r="E407" s="25">
        <v>0</v>
      </c>
      <c r="F407">
        <v>-1.3930923539462794</v>
      </c>
      <c r="G407">
        <v>-0.9934285315723711</v>
      </c>
      <c r="H407">
        <v>-0.3996638223739083</v>
      </c>
      <c r="I407" t="s">
        <v>553</v>
      </c>
      <c r="J407" t="s">
        <v>1708</v>
      </c>
      <c r="K407" t="s">
        <v>62</v>
      </c>
      <c r="L407" t="s">
        <v>259</v>
      </c>
      <c r="M407" s="26">
        <v>23.5</v>
      </c>
      <c r="N407" s="27">
        <v>5</v>
      </c>
      <c r="O407">
        <v>3.753333333333333</v>
      </c>
      <c r="P407">
        <v>1.4</v>
      </c>
      <c r="Q407">
        <v>0.2</v>
      </c>
      <c r="R407">
        <v>1.4</v>
      </c>
      <c r="S407">
        <v>0</v>
      </c>
      <c r="T407">
        <v>0.2</v>
      </c>
      <c r="U407">
        <v>0</v>
      </c>
      <c r="V407">
        <v>0.33333333333333331</v>
      </c>
      <c r="W407">
        <v>1.8</v>
      </c>
      <c r="X407">
        <v>0</v>
      </c>
      <c r="Y407">
        <v>0</v>
      </c>
      <c r="Z407">
        <v>0.8</v>
      </c>
      <c r="AA407">
        <v>-2.2812318661737483</v>
      </c>
      <c r="AB407">
        <v>-1.3130437161032744</v>
      </c>
      <c r="AC407">
        <v>-1.6019226360165399</v>
      </c>
      <c r="AD407">
        <v>-1.5144450374124907</v>
      </c>
      <c r="AE407">
        <v>-1.8443227632585832</v>
      </c>
      <c r="AF407">
        <v>-1.1576754038515964</v>
      </c>
      <c r="AG407">
        <v>-0.35091455378706832</v>
      </c>
      <c r="AH407">
        <v>-3.9005054807722372E-2</v>
      </c>
      <c r="AI407">
        <v>1.1617042472596857</v>
      </c>
    </row>
    <row r="408" spans="1:35" x14ac:dyDescent="0.2">
      <c r="A408">
        <v>34</v>
      </c>
      <c r="B408">
        <v>407</v>
      </c>
      <c r="C408" s="25">
        <v>0</v>
      </c>
      <c r="D408" s="25">
        <v>716</v>
      </c>
      <c r="E408" s="25">
        <v>0</v>
      </c>
      <c r="F408">
        <v>-1.3940477130569937</v>
      </c>
      <c r="G408">
        <v>-0.9913252607096289</v>
      </c>
      <c r="H408">
        <v>-0.40272245234736481</v>
      </c>
      <c r="I408" t="s">
        <v>597</v>
      </c>
      <c r="J408" t="s">
        <v>227</v>
      </c>
      <c r="K408" t="s">
        <v>44</v>
      </c>
      <c r="L408" t="s">
        <v>258</v>
      </c>
      <c r="M408" s="26">
        <v>20.399999999999999</v>
      </c>
      <c r="N408" s="27">
        <v>2</v>
      </c>
      <c r="O408">
        <v>7.3666666666666671</v>
      </c>
      <c r="P408">
        <v>1.5</v>
      </c>
      <c r="Q408">
        <v>0</v>
      </c>
      <c r="R408">
        <v>0.5</v>
      </c>
      <c r="S408">
        <v>1.5</v>
      </c>
      <c r="T408">
        <v>0</v>
      </c>
      <c r="U408">
        <v>0</v>
      </c>
      <c r="V408">
        <v>0.25</v>
      </c>
      <c r="W408">
        <v>2</v>
      </c>
      <c r="X408">
        <v>1</v>
      </c>
      <c r="Y408">
        <v>0.5</v>
      </c>
      <c r="Z408">
        <v>0.5</v>
      </c>
      <c r="AA408">
        <v>-2.2649890166458526</v>
      </c>
      <c r="AB408">
        <v>-1.505394204441822</v>
      </c>
      <c r="AC408">
        <v>-1.9210987457066317</v>
      </c>
      <c r="AD408">
        <v>-0.82643547539057483</v>
      </c>
      <c r="AE408">
        <v>-2.3019492332709612</v>
      </c>
      <c r="AF408">
        <v>-1.1576754038515964</v>
      </c>
      <c r="AG408">
        <v>-0.62839578387469208</v>
      </c>
      <c r="AH408">
        <v>0.21920808790848226</v>
      </c>
      <c r="AI408">
        <v>1.4648024288869892</v>
      </c>
    </row>
    <row r="409" spans="1:35" x14ac:dyDescent="0.2">
      <c r="A409">
        <v>34</v>
      </c>
      <c r="B409">
        <v>408</v>
      </c>
      <c r="C409" s="25">
        <v>0</v>
      </c>
      <c r="D409" s="25">
        <v>680</v>
      </c>
      <c r="E409" s="25">
        <v>0</v>
      </c>
      <c r="F409">
        <v>-1.3982545756624725</v>
      </c>
      <c r="G409">
        <v>-0.82176318855134389</v>
      </c>
      <c r="H409">
        <v>-0.57649138711112857</v>
      </c>
      <c r="I409" t="s">
        <v>554</v>
      </c>
      <c r="J409" t="s">
        <v>227</v>
      </c>
      <c r="K409" t="s">
        <v>66</v>
      </c>
      <c r="L409" t="s">
        <v>45</v>
      </c>
      <c r="M409" s="26">
        <v>22.2</v>
      </c>
      <c r="N409" s="27">
        <v>5</v>
      </c>
      <c r="O409">
        <v>3.3533333333333331</v>
      </c>
      <c r="P409">
        <v>2.4</v>
      </c>
      <c r="Q409">
        <v>0</v>
      </c>
      <c r="R409">
        <v>0.8</v>
      </c>
      <c r="S409">
        <v>0</v>
      </c>
      <c r="T409">
        <v>0.2</v>
      </c>
      <c r="U409">
        <v>0</v>
      </c>
      <c r="V409">
        <v>0.83333333333333337</v>
      </c>
      <c r="W409">
        <v>1.2</v>
      </c>
      <c r="X409">
        <v>1</v>
      </c>
      <c r="Y409">
        <v>0.4</v>
      </c>
      <c r="Z409">
        <v>0.2</v>
      </c>
      <c r="AA409">
        <v>-2.1188033708947875</v>
      </c>
      <c r="AB409">
        <v>-1.505394204441822</v>
      </c>
      <c r="AC409">
        <v>-1.8147067091432678</v>
      </c>
      <c r="AD409">
        <v>-1.5144450374124907</v>
      </c>
      <c r="AE409">
        <v>-1.8443227632585832</v>
      </c>
      <c r="AF409">
        <v>-1.1576754038515964</v>
      </c>
      <c r="AG409">
        <v>0.62401272216091941</v>
      </c>
      <c r="AH409">
        <v>0.16756545936524134</v>
      </c>
      <c r="AI409">
        <v>1.7679006105142925</v>
      </c>
    </row>
    <row r="410" spans="1:35" x14ac:dyDescent="0.2">
      <c r="A410">
        <v>35</v>
      </c>
      <c r="B410">
        <v>409</v>
      </c>
      <c r="C410" s="25">
        <v>0</v>
      </c>
      <c r="D410" s="25">
        <v>348</v>
      </c>
      <c r="E410" s="25">
        <v>1</v>
      </c>
      <c r="F410">
        <v>-1.4026434412625262</v>
      </c>
      <c r="G410">
        <v>-0.97418476352116479</v>
      </c>
      <c r="H410">
        <v>-0.42845867774136137</v>
      </c>
      <c r="I410" t="s">
        <v>512</v>
      </c>
      <c r="J410" t="s">
        <v>32</v>
      </c>
      <c r="K410" t="s">
        <v>33</v>
      </c>
      <c r="L410" t="s">
        <v>45</v>
      </c>
      <c r="M410" s="26">
        <v>37.200000000000003</v>
      </c>
      <c r="N410" s="27">
        <v>5</v>
      </c>
      <c r="O410">
        <v>8.76</v>
      </c>
      <c r="P410">
        <v>0.8</v>
      </c>
      <c r="Q410">
        <v>0</v>
      </c>
      <c r="R410">
        <v>2.2000000000000002</v>
      </c>
      <c r="S410">
        <v>0.8</v>
      </c>
      <c r="T410">
        <v>0</v>
      </c>
      <c r="U410">
        <v>0.4</v>
      </c>
      <c r="V410">
        <v>0.33333333333333331</v>
      </c>
      <c r="W410">
        <v>0.6</v>
      </c>
      <c r="X410">
        <v>0.5</v>
      </c>
      <c r="Y410">
        <v>0.8</v>
      </c>
      <c r="Z410">
        <v>0.8</v>
      </c>
      <c r="AA410">
        <v>-2.378688963341125</v>
      </c>
      <c r="AB410">
        <v>-1.505394204441822</v>
      </c>
      <c r="AC410">
        <v>-1.3182105385142353</v>
      </c>
      <c r="AD410">
        <v>-1.1475066043341355</v>
      </c>
      <c r="AE410">
        <v>-2.3019492332709612</v>
      </c>
      <c r="AF410">
        <v>-0.52588041294489718</v>
      </c>
      <c r="AG410">
        <v>-0.11086303011248562</v>
      </c>
      <c r="AH410">
        <v>-0.64087413199050602</v>
      </c>
      <c r="AI410">
        <v>1.1617042472596857</v>
      </c>
    </row>
    <row r="411" spans="1:35" x14ac:dyDescent="0.2">
      <c r="A411">
        <v>35</v>
      </c>
      <c r="B411">
        <v>410</v>
      </c>
      <c r="C411" s="25">
        <v>0</v>
      </c>
      <c r="D411" s="25">
        <v>692</v>
      </c>
      <c r="E411" s="25">
        <v>0</v>
      </c>
      <c r="F411">
        <v>-1.4048418612633926</v>
      </c>
      <c r="G411">
        <v>-1.0342300563045961</v>
      </c>
      <c r="H411">
        <v>-0.37061180495879653</v>
      </c>
      <c r="I411" t="s">
        <v>475</v>
      </c>
      <c r="J411" t="s">
        <v>32</v>
      </c>
      <c r="K411" t="s">
        <v>96</v>
      </c>
      <c r="L411" t="s">
        <v>258</v>
      </c>
      <c r="M411" s="26">
        <v>24.2</v>
      </c>
      <c r="N411" s="27">
        <v>5</v>
      </c>
      <c r="O411">
        <v>5.6</v>
      </c>
      <c r="P411">
        <v>0.8</v>
      </c>
      <c r="Q411">
        <v>0</v>
      </c>
      <c r="R411">
        <v>0.8</v>
      </c>
      <c r="S411">
        <v>0.8</v>
      </c>
      <c r="T411">
        <v>0.4</v>
      </c>
      <c r="U411">
        <v>0</v>
      </c>
      <c r="V411">
        <v>0.22222222222222221</v>
      </c>
      <c r="W411">
        <v>1.8</v>
      </c>
      <c r="X411">
        <v>0</v>
      </c>
      <c r="Y411">
        <v>0.2</v>
      </c>
      <c r="Z411">
        <v>0.8</v>
      </c>
      <c r="AA411">
        <v>-2.378688963341125</v>
      </c>
      <c r="AB411">
        <v>-1.505394204441822</v>
      </c>
      <c r="AC411">
        <v>-1.8147067091432678</v>
      </c>
      <c r="AD411">
        <v>-1.1475066043341355</v>
      </c>
      <c r="AE411">
        <v>-1.3866962932462048</v>
      </c>
      <c r="AF411">
        <v>-1.1576754038515964</v>
      </c>
      <c r="AG411">
        <v>-0.63588172515730035</v>
      </c>
      <c r="AH411">
        <v>-0.44322485048559607</v>
      </c>
      <c r="AI411">
        <v>1.1617042472596857</v>
      </c>
    </row>
    <row r="412" spans="1:35" x14ac:dyDescent="0.2">
      <c r="A412">
        <v>35</v>
      </c>
      <c r="B412">
        <v>411</v>
      </c>
      <c r="C412" s="25">
        <v>0</v>
      </c>
      <c r="D412" s="25">
        <v>343</v>
      </c>
      <c r="E412" s="25">
        <v>0</v>
      </c>
      <c r="F412">
        <v>-1.4257822425238438</v>
      </c>
      <c r="G412">
        <v>-0.97228702364362973</v>
      </c>
      <c r="H412">
        <v>-0.45349521888021405</v>
      </c>
      <c r="I412" t="s">
        <v>497</v>
      </c>
      <c r="J412" t="s">
        <v>32</v>
      </c>
      <c r="K412" t="s">
        <v>96</v>
      </c>
      <c r="L412" t="s">
        <v>45</v>
      </c>
      <c r="M412" s="26">
        <v>25.5</v>
      </c>
      <c r="N412" s="27">
        <v>5</v>
      </c>
      <c r="O412">
        <v>5.6733333333333338</v>
      </c>
      <c r="P412">
        <v>2.6</v>
      </c>
      <c r="Q412">
        <v>0.4</v>
      </c>
      <c r="R412">
        <v>1.2</v>
      </c>
      <c r="S412">
        <v>0.4</v>
      </c>
      <c r="T412">
        <v>0</v>
      </c>
      <c r="U412">
        <v>0.4</v>
      </c>
      <c r="V412">
        <v>0.36363636363636365</v>
      </c>
      <c r="W412">
        <v>2.2000000000000002</v>
      </c>
      <c r="X412">
        <v>0.5</v>
      </c>
      <c r="Y412">
        <v>1.2</v>
      </c>
      <c r="Z412">
        <v>0.4</v>
      </c>
      <c r="AA412">
        <v>-2.0863176718389957</v>
      </c>
      <c r="AB412">
        <v>-1.1206932277647266</v>
      </c>
      <c r="AC412">
        <v>-1.6728506603921156</v>
      </c>
      <c r="AD412">
        <v>-1.3309758208733131</v>
      </c>
      <c r="AE412">
        <v>-2.3019492332709612</v>
      </c>
      <c r="AF412">
        <v>-0.52588041294489718</v>
      </c>
      <c r="AG412">
        <v>-0.33594267122185184</v>
      </c>
      <c r="AH412">
        <v>-0.94180867058189788</v>
      </c>
      <c r="AI412">
        <v>1.5658351560960901</v>
      </c>
    </row>
    <row r="413" spans="1:35" x14ac:dyDescent="0.2">
      <c r="A413">
        <v>35</v>
      </c>
      <c r="B413">
        <v>412</v>
      </c>
      <c r="C413" s="25">
        <v>0</v>
      </c>
      <c r="D413" s="25">
        <v>456</v>
      </c>
      <c r="E413" s="25">
        <v>0</v>
      </c>
      <c r="F413">
        <v>-1.4373713049086885</v>
      </c>
      <c r="G413">
        <v>-1.1603082282021786</v>
      </c>
      <c r="H413">
        <v>-0.27706307670650987</v>
      </c>
      <c r="I413" t="s">
        <v>560</v>
      </c>
      <c r="J413" t="s">
        <v>32</v>
      </c>
      <c r="K413" t="s">
        <v>113</v>
      </c>
      <c r="L413" t="s">
        <v>259</v>
      </c>
      <c r="M413" s="26">
        <v>22.8</v>
      </c>
      <c r="N413" s="27">
        <v>1</v>
      </c>
      <c r="O413">
        <v>1.9666666666666668</v>
      </c>
      <c r="P413">
        <v>0</v>
      </c>
      <c r="Q413">
        <v>0</v>
      </c>
      <c r="R413">
        <v>3</v>
      </c>
      <c r="S413">
        <v>0</v>
      </c>
      <c r="T413">
        <v>0</v>
      </c>
      <c r="U413">
        <v>0</v>
      </c>
      <c r="V413">
        <v>0</v>
      </c>
      <c r="W413">
        <v>2</v>
      </c>
      <c r="X413">
        <v>0</v>
      </c>
      <c r="Y413">
        <v>0</v>
      </c>
      <c r="Z413">
        <v>1</v>
      </c>
      <c r="AA413">
        <v>-2.5086317595642935</v>
      </c>
      <c r="AB413">
        <v>-1.505394204441822</v>
      </c>
      <c r="AC413">
        <v>-1.0344984410119313</v>
      </c>
      <c r="AD413">
        <v>-1.5144450374124907</v>
      </c>
      <c r="AE413">
        <v>-2.3019492332709612</v>
      </c>
      <c r="AF413">
        <v>-1.1576754038515964</v>
      </c>
      <c r="AG413">
        <v>-1.3408137123002724</v>
      </c>
      <c r="AH413">
        <v>-3.9005054807722372E-2</v>
      </c>
      <c r="AI413">
        <v>0.95963879284148357</v>
      </c>
    </row>
    <row r="414" spans="1:35" x14ac:dyDescent="0.2">
      <c r="A414">
        <v>35</v>
      </c>
      <c r="B414">
        <v>413</v>
      </c>
      <c r="C414" s="25">
        <v>0</v>
      </c>
      <c r="D414" s="25">
        <v>503</v>
      </c>
      <c r="E414" s="25">
        <v>0</v>
      </c>
      <c r="F414">
        <v>-1.4445210604650554</v>
      </c>
      <c r="G414">
        <v>-0.91941072786171374</v>
      </c>
      <c r="H414">
        <v>-0.52511033260334161</v>
      </c>
      <c r="I414" t="s">
        <v>555</v>
      </c>
      <c r="J414" t="s">
        <v>32</v>
      </c>
      <c r="K414" t="s">
        <v>75</v>
      </c>
      <c r="L414" t="s">
        <v>259</v>
      </c>
      <c r="M414" s="26">
        <v>23.6</v>
      </c>
      <c r="N414" s="27">
        <v>5</v>
      </c>
      <c r="O414">
        <v>3.7133333333333334</v>
      </c>
      <c r="P414">
        <v>2.2000000000000002</v>
      </c>
      <c r="Q414">
        <v>0</v>
      </c>
      <c r="R414">
        <v>1.6</v>
      </c>
      <c r="S414">
        <v>0.4</v>
      </c>
      <c r="T414">
        <v>0</v>
      </c>
      <c r="U414">
        <v>0</v>
      </c>
      <c r="V414">
        <v>0.5</v>
      </c>
      <c r="W414">
        <v>1.6</v>
      </c>
      <c r="X414">
        <v>0.75</v>
      </c>
      <c r="Y414">
        <v>0.8</v>
      </c>
      <c r="Z414">
        <v>0.2</v>
      </c>
      <c r="AA414">
        <v>-2.1512890699505798</v>
      </c>
      <c r="AB414">
        <v>-1.505394204441822</v>
      </c>
      <c r="AC414">
        <v>-1.5309946116409634</v>
      </c>
      <c r="AD414">
        <v>-1.3309758208733131</v>
      </c>
      <c r="AE414">
        <v>-2.3019492332709612</v>
      </c>
      <c r="AF414">
        <v>-1.1576754038515964</v>
      </c>
      <c r="AG414">
        <v>6.9050261985671602E-2</v>
      </c>
      <c r="AH414">
        <v>-0.13336907922615071</v>
      </c>
      <c r="AI414">
        <v>1.7679006105142925</v>
      </c>
    </row>
    <row r="415" spans="1:35" x14ac:dyDescent="0.2">
      <c r="A415">
        <v>35</v>
      </c>
      <c r="B415">
        <v>414</v>
      </c>
      <c r="C415" s="25">
        <v>0</v>
      </c>
      <c r="D415" s="25">
        <v>489</v>
      </c>
      <c r="E415" s="25">
        <v>0</v>
      </c>
      <c r="F415">
        <v>-1.4458807710001049</v>
      </c>
      <c r="G415">
        <v>-0.73803792562957682</v>
      </c>
      <c r="H415">
        <v>-0.70784284537052811</v>
      </c>
      <c r="I415" t="s">
        <v>562</v>
      </c>
      <c r="J415" t="s">
        <v>227</v>
      </c>
      <c r="K415" t="s">
        <v>152</v>
      </c>
      <c r="L415" t="s">
        <v>258</v>
      </c>
      <c r="M415" s="26">
        <v>25.1</v>
      </c>
      <c r="N415" s="27">
        <v>1</v>
      </c>
      <c r="O415">
        <v>2.85</v>
      </c>
      <c r="P415">
        <v>4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1</v>
      </c>
      <c r="W415">
        <v>2</v>
      </c>
      <c r="X415">
        <v>0</v>
      </c>
      <c r="Y415">
        <v>0</v>
      </c>
      <c r="Z415">
        <v>0</v>
      </c>
      <c r="AA415">
        <v>-1.8589177784484505</v>
      </c>
      <c r="AB415">
        <v>-1.505394204441822</v>
      </c>
      <c r="AC415">
        <v>-1.7437786847676917</v>
      </c>
      <c r="AD415">
        <v>-1.5144450374124907</v>
      </c>
      <c r="AE415">
        <v>-2.3019492332709612</v>
      </c>
      <c r="AF415">
        <v>-1.1576754038515964</v>
      </c>
      <c r="AG415">
        <v>1.5088580014020485</v>
      </c>
      <c r="AH415">
        <v>-3.9005054807722372E-2</v>
      </c>
      <c r="AI415">
        <v>1.9699660649324946</v>
      </c>
    </row>
    <row r="416" spans="1:35" x14ac:dyDescent="0.2">
      <c r="A416">
        <v>35</v>
      </c>
      <c r="B416">
        <v>415</v>
      </c>
      <c r="C416" s="25">
        <v>0</v>
      </c>
      <c r="D416" s="25">
        <v>458</v>
      </c>
      <c r="E416" s="25">
        <v>0</v>
      </c>
      <c r="F416">
        <v>-1.4486057657133371</v>
      </c>
      <c r="G416">
        <v>-0.86089329842901208</v>
      </c>
      <c r="H416">
        <v>-0.58771246728432502</v>
      </c>
      <c r="I416" t="s">
        <v>550</v>
      </c>
      <c r="J416" t="s">
        <v>32</v>
      </c>
      <c r="K416" t="s">
        <v>78</v>
      </c>
      <c r="L416" t="s">
        <v>259</v>
      </c>
      <c r="M416" s="26">
        <v>26.6</v>
      </c>
      <c r="N416" s="27">
        <v>3</v>
      </c>
      <c r="O416">
        <v>2.9888888888888889</v>
      </c>
      <c r="P416">
        <v>2</v>
      </c>
      <c r="Q416">
        <v>0</v>
      </c>
      <c r="R416">
        <v>1</v>
      </c>
      <c r="S416">
        <v>0.66666666666666663</v>
      </c>
      <c r="T416">
        <v>0</v>
      </c>
      <c r="U416">
        <v>0</v>
      </c>
      <c r="V416">
        <v>1</v>
      </c>
      <c r="W416">
        <v>1</v>
      </c>
      <c r="X416">
        <v>0</v>
      </c>
      <c r="Y416">
        <v>0</v>
      </c>
      <c r="Z416">
        <v>0.33333333333333331</v>
      </c>
      <c r="AA416">
        <v>-2.183774769006372</v>
      </c>
      <c r="AB416">
        <v>-1.505394204441822</v>
      </c>
      <c r="AC416">
        <v>-1.7437786847676917</v>
      </c>
      <c r="AD416">
        <v>-1.2086630098471949</v>
      </c>
      <c r="AE416">
        <v>-2.3019492332709612</v>
      </c>
      <c r="AF416">
        <v>-1.1576754038515964</v>
      </c>
      <c r="AG416">
        <v>0.75901036656342702</v>
      </c>
      <c r="AH416">
        <v>-3.9005054807722372E-2</v>
      </c>
      <c r="AI416">
        <v>1.6331903075688243</v>
      </c>
    </row>
    <row r="417" spans="1:35" x14ac:dyDescent="0.2">
      <c r="A417">
        <v>35</v>
      </c>
      <c r="B417">
        <v>416</v>
      </c>
      <c r="C417" s="25">
        <v>0</v>
      </c>
      <c r="D417" s="25">
        <v>513</v>
      </c>
      <c r="E417" s="25">
        <v>0</v>
      </c>
      <c r="F417">
        <v>-1.4499682630699533</v>
      </c>
      <c r="G417">
        <v>-1.1843375020718734</v>
      </c>
      <c r="H417">
        <v>-0.26563076099807992</v>
      </c>
      <c r="I417" t="s">
        <v>1184</v>
      </c>
      <c r="J417" t="s">
        <v>32</v>
      </c>
      <c r="K417" t="s">
        <v>73</v>
      </c>
      <c r="L417" t="s">
        <v>258</v>
      </c>
      <c r="M417" s="26">
        <v>26.2</v>
      </c>
      <c r="N417" s="27">
        <v>2</v>
      </c>
      <c r="O417">
        <v>11.358333333333333</v>
      </c>
      <c r="P417">
        <v>1</v>
      </c>
      <c r="Q417">
        <v>0</v>
      </c>
      <c r="R417">
        <v>1</v>
      </c>
      <c r="S417">
        <v>1</v>
      </c>
      <c r="T417">
        <v>0</v>
      </c>
      <c r="U417">
        <v>0</v>
      </c>
      <c r="V417">
        <v>0.5</v>
      </c>
      <c r="W417">
        <v>1</v>
      </c>
      <c r="X417">
        <v>0</v>
      </c>
      <c r="Y417">
        <v>0</v>
      </c>
      <c r="Z417">
        <v>2.5</v>
      </c>
      <c r="AA417">
        <v>-2.3462032642853328</v>
      </c>
      <c r="AB417">
        <v>-1.505394204441822</v>
      </c>
      <c r="AC417">
        <v>-1.7437786847676917</v>
      </c>
      <c r="AD417">
        <v>-1.0557719960645469</v>
      </c>
      <c r="AE417">
        <v>-2.3019492332709612</v>
      </c>
      <c r="AF417">
        <v>-1.1576754038515964</v>
      </c>
      <c r="AG417">
        <v>4.6592438137846873E-2</v>
      </c>
      <c r="AH417">
        <v>-3.9005054807722372E-2</v>
      </c>
      <c r="AI417">
        <v>-0.5558521152950332</v>
      </c>
    </row>
    <row r="418" spans="1:35" x14ac:dyDescent="0.2">
      <c r="A418">
        <v>35</v>
      </c>
      <c r="B418">
        <v>417</v>
      </c>
      <c r="C418" s="25">
        <v>0</v>
      </c>
      <c r="D418" s="25">
        <v>619</v>
      </c>
      <c r="E418" s="25">
        <v>0</v>
      </c>
      <c r="F418">
        <v>-1.4543576093252348</v>
      </c>
      <c r="G418">
        <v>-1.0111755897077921</v>
      </c>
      <c r="H418">
        <v>-0.44318201961744275</v>
      </c>
      <c r="I418" t="s">
        <v>564</v>
      </c>
      <c r="J418" t="s">
        <v>32</v>
      </c>
      <c r="K418" t="s">
        <v>106</v>
      </c>
      <c r="L418" t="s">
        <v>259</v>
      </c>
      <c r="M418" s="26">
        <v>20.9</v>
      </c>
      <c r="N418" s="27">
        <v>5</v>
      </c>
      <c r="O418">
        <v>4.7666666666666666</v>
      </c>
      <c r="P418">
        <v>1.6</v>
      </c>
      <c r="Q418">
        <v>0</v>
      </c>
      <c r="R418">
        <v>0.2</v>
      </c>
      <c r="S418">
        <v>0.2</v>
      </c>
      <c r="T418">
        <v>0</v>
      </c>
      <c r="U418">
        <v>0.2</v>
      </c>
      <c r="V418">
        <v>0.3</v>
      </c>
      <c r="W418">
        <v>2</v>
      </c>
      <c r="X418">
        <v>1</v>
      </c>
      <c r="Y418">
        <v>0.4</v>
      </c>
      <c r="Z418">
        <v>0.4</v>
      </c>
      <c r="AA418">
        <v>-2.2487461671179565</v>
      </c>
      <c r="AB418">
        <v>-1.505394204441822</v>
      </c>
      <c r="AC418">
        <v>-2.0274907822699957</v>
      </c>
      <c r="AD418">
        <v>-1.4227104291429018</v>
      </c>
      <c r="AE418">
        <v>-2.3019492332709612</v>
      </c>
      <c r="AF418">
        <v>-0.84177790839824673</v>
      </c>
      <c r="AG418">
        <v>-0.48591219818957609</v>
      </c>
      <c r="AH418">
        <v>0.16756545936524134</v>
      </c>
      <c r="AI418">
        <v>1.5658351560960901</v>
      </c>
    </row>
    <row r="419" spans="1:35" x14ac:dyDescent="0.2">
      <c r="A419">
        <v>35</v>
      </c>
      <c r="B419">
        <v>418</v>
      </c>
      <c r="C419" s="25">
        <v>0</v>
      </c>
      <c r="D419" s="25">
        <v>740</v>
      </c>
      <c r="E419" s="25">
        <v>0</v>
      </c>
      <c r="F419">
        <v>-1.4547179277391875</v>
      </c>
      <c r="G419">
        <v>-0.95212011238037109</v>
      </c>
      <c r="H419">
        <v>-0.50259781535881642</v>
      </c>
      <c r="I419" t="s">
        <v>580</v>
      </c>
      <c r="J419" t="s">
        <v>32</v>
      </c>
      <c r="K419" t="s">
        <v>37</v>
      </c>
      <c r="L419" t="s">
        <v>45</v>
      </c>
      <c r="M419" s="26">
        <v>20.100000000000001</v>
      </c>
      <c r="N419" s="27">
        <v>4</v>
      </c>
      <c r="O419">
        <v>3.7874999999999996</v>
      </c>
      <c r="P419">
        <v>2</v>
      </c>
      <c r="Q419">
        <v>0</v>
      </c>
      <c r="R419">
        <v>2.25</v>
      </c>
      <c r="S419">
        <v>0</v>
      </c>
      <c r="T419">
        <v>0.25</v>
      </c>
      <c r="U419">
        <v>0</v>
      </c>
      <c r="V419">
        <v>0.42857142857142855</v>
      </c>
      <c r="W419">
        <v>1.75</v>
      </c>
      <c r="X419">
        <v>0.5</v>
      </c>
      <c r="Y419">
        <v>1</v>
      </c>
      <c r="Z419">
        <v>0.25</v>
      </c>
      <c r="AA419">
        <v>-2.183774769006372</v>
      </c>
      <c r="AB419">
        <v>-1.505394204441822</v>
      </c>
      <c r="AC419">
        <v>-1.3004785324203414</v>
      </c>
      <c r="AD419">
        <v>-1.5144450374124907</v>
      </c>
      <c r="AE419">
        <v>-1.7299161457554886</v>
      </c>
      <c r="AF419">
        <v>-1.1576754038515964</v>
      </c>
      <c r="AG419">
        <v>-0.10343976415876735</v>
      </c>
      <c r="AH419">
        <v>-0.79134140128620201</v>
      </c>
      <c r="AI419">
        <v>1.7173842469097418</v>
      </c>
    </row>
    <row r="420" spans="1:35" x14ac:dyDescent="0.2">
      <c r="A420">
        <v>35</v>
      </c>
      <c r="B420">
        <v>419</v>
      </c>
      <c r="C420" s="25">
        <v>0</v>
      </c>
      <c r="D420" s="25">
        <v>650</v>
      </c>
      <c r="E420" s="25">
        <v>0</v>
      </c>
      <c r="F420">
        <v>-1.4552470226271701</v>
      </c>
      <c r="G420">
        <v>-0.98267570520761005</v>
      </c>
      <c r="H420">
        <v>-0.47257131741956004</v>
      </c>
      <c r="I420" t="s">
        <v>556</v>
      </c>
      <c r="J420" t="s">
        <v>227</v>
      </c>
      <c r="K420" t="s">
        <v>64</v>
      </c>
      <c r="L420" t="s">
        <v>258</v>
      </c>
      <c r="M420" s="26">
        <v>22.1</v>
      </c>
      <c r="N420" s="27">
        <v>4</v>
      </c>
      <c r="O420">
        <v>3.0500000000000003</v>
      </c>
      <c r="P420">
        <v>1.25</v>
      </c>
      <c r="Q420">
        <v>0.25</v>
      </c>
      <c r="R420">
        <v>0.75</v>
      </c>
      <c r="S420">
        <v>0.5</v>
      </c>
      <c r="T420">
        <v>0</v>
      </c>
      <c r="U420">
        <v>0</v>
      </c>
      <c r="V420">
        <v>0.4</v>
      </c>
      <c r="W420">
        <v>1.25</v>
      </c>
      <c r="X420">
        <v>0</v>
      </c>
      <c r="Y420">
        <v>0</v>
      </c>
      <c r="Z420">
        <v>0.5</v>
      </c>
      <c r="AA420">
        <v>-2.3055961404655925</v>
      </c>
      <c r="AB420">
        <v>-1.2649560940186375</v>
      </c>
      <c r="AC420">
        <v>-1.8324387152371617</v>
      </c>
      <c r="AD420">
        <v>-1.2851085167385188</v>
      </c>
      <c r="AE420">
        <v>-2.3019492332709612</v>
      </c>
      <c r="AF420">
        <v>-1.1576754038515964</v>
      </c>
      <c r="AG420">
        <v>-0.12215461736528785</v>
      </c>
      <c r="AH420">
        <v>-3.9005054807722372E-2</v>
      </c>
      <c r="AI420">
        <v>1.4648024288869892</v>
      </c>
    </row>
    <row r="421" spans="1:35" x14ac:dyDescent="0.2">
      <c r="A421">
        <v>35</v>
      </c>
      <c r="B421">
        <v>420</v>
      </c>
      <c r="C421" s="25">
        <v>0</v>
      </c>
      <c r="D421" s="25">
        <v>683</v>
      </c>
      <c r="E421" s="25">
        <v>0</v>
      </c>
      <c r="F421">
        <v>-1.4573991858892437</v>
      </c>
      <c r="G421">
        <v>-1.0405986284680455</v>
      </c>
      <c r="H421">
        <v>-0.41680055742119815</v>
      </c>
      <c r="I421" t="s">
        <v>566</v>
      </c>
      <c r="J421" t="s">
        <v>32</v>
      </c>
      <c r="K421" t="s">
        <v>73</v>
      </c>
      <c r="L421" t="s">
        <v>259</v>
      </c>
      <c r="M421" s="26">
        <v>24</v>
      </c>
      <c r="N421" s="27">
        <v>2</v>
      </c>
      <c r="O421">
        <v>9.8666666666666671</v>
      </c>
      <c r="P421">
        <v>1</v>
      </c>
      <c r="Q421">
        <v>0</v>
      </c>
      <c r="R421">
        <v>1.5</v>
      </c>
      <c r="S421">
        <v>0.5</v>
      </c>
      <c r="T421">
        <v>0</v>
      </c>
      <c r="U421">
        <v>0</v>
      </c>
      <c r="V421">
        <v>0.25</v>
      </c>
      <c r="W421">
        <v>2</v>
      </c>
      <c r="X421">
        <v>0</v>
      </c>
      <c r="Y421">
        <v>0</v>
      </c>
      <c r="Z421">
        <v>0.5</v>
      </c>
      <c r="AA421">
        <v>-2.3462032642853328</v>
      </c>
      <c r="AB421">
        <v>-1.505394204441822</v>
      </c>
      <c r="AC421">
        <v>-1.5664586238287517</v>
      </c>
      <c r="AD421">
        <v>-1.2851085167385188</v>
      </c>
      <c r="AE421">
        <v>-2.3019492332709612</v>
      </c>
      <c r="AF421">
        <v>-1.1576754038515964</v>
      </c>
      <c r="AG421">
        <v>-0.62839578387469208</v>
      </c>
      <c r="AH421">
        <v>-3.9005054807722372E-2</v>
      </c>
      <c r="AI421">
        <v>1.4648024288869892</v>
      </c>
    </row>
    <row r="422" spans="1:35" x14ac:dyDescent="0.2">
      <c r="A422">
        <v>36</v>
      </c>
      <c r="B422">
        <v>421</v>
      </c>
      <c r="C422" s="25">
        <v>0</v>
      </c>
      <c r="D422" s="25">
        <v>274</v>
      </c>
      <c r="E422" s="25">
        <v>1</v>
      </c>
      <c r="F422">
        <v>-1.4607777593234965</v>
      </c>
      <c r="G422">
        <v>-0.92706419945209584</v>
      </c>
      <c r="H422">
        <v>-0.53371355987140068</v>
      </c>
      <c r="I422" t="s">
        <v>593</v>
      </c>
      <c r="J422" t="s">
        <v>32</v>
      </c>
      <c r="K422" t="s">
        <v>88</v>
      </c>
      <c r="L422" t="s">
        <v>259</v>
      </c>
      <c r="M422" s="26">
        <v>21.2</v>
      </c>
      <c r="N422" s="27">
        <v>5</v>
      </c>
      <c r="O422">
        <v>13.503333333333334</v>
      </c>
      <c r="P422">
        <v>3.6</v>
      </c>
      <c r="Q422">
        <v>0</v>
      </c>
      <c r="R422">
        <v>3</v>
      </c>
      <c r="S422">
        <v>0</v>
      </c>
      <c r="T422">
        <v>0</v>
      </c>
      <c r="U422">
        <v>0.8</v>
      </c>
      <c r="V422">
        <v>0.5</v>
      </c>
      <c r="W422">
        <v>2.8</v>
      </c>
      <c r="X422">
        <v>0.4</v>
      </c>
      <c r="Y422">
        <v>2</v>
      </c>
      <c r="Z422">
        <v>0.2</v>
      </c>
      <c r="AA422">
        <v>-1.923889176560035</v>
      </c>
      <c r="AB422">
        <v>-1.505394204441822</v>
      </c>
      <c r="AC422">
        <v>-1.0344984410119313</v>
      </c>
      <c r="AD422">
        <v>-1.5144450374124907</v>
      </c>
      <c r="AE422">
        <v>-2.3019492332709612</v>
      </c>
      <c r="AF422">
        <v>0.10591457796180204</v>
      </c>
      <c r="AG422">
        <v>0.11396590968132102</v>
      </c>
      <c r="AH422">
        <v>-2.0511828005290371</v>
      </c>
      <c r="AI422">
        <v>1.7679006105142925</v>
      </c>
    </row>
    <row r="423" spans="1:35" x14ac:dyDescent="0.2">
      <c r="A423">
        <v>36</v>
      </c>
      <c r="B423">
        <v>422</v>
      </c>
      <c r="C423" s="25">
        <v>0</v>
      </c>
      <c r="D423" s="25">
        <v>592</v>
      </c>
      <c r="E423" s="25">
        <v>0</v>
      </c>
      <c r="F423">
        <v>-1.4741950315080348</v>
      </c>
      <c r="G423">
        <v>-1.0536620639493275</v>
      </c>
      <c r="H423">
        <v>-0.42053296755870728</v>
      </c>
      <c r="I423" t="s">
        <v>587</v>
      </c>
      <c r="J423" t="s">
        <v>32</v>
      </c>
      <c r="K423" t="s">
        <v>94</v>
      </c>
      <c r="L423" t="s">
        <v>258</v>
      </c>
      <c r="M423" s="26">
        <v>24.4</v>
      </c>
      <c r="N423" s="27">
        <v>2</v>
      </c>
      <c r="O423">
        <v>7.3166666666666664</v>
      </c>
      <c r="P423">
        <v>2.5</v>
      </c>
      <c r="Q423">
        <v>0</v>
      </c>
      <c r="R423">
        <v>0.5</v>
      </c>
      <c r="S423">
        <v>1</v>
      </c>
      <c r="T423">
        <v>0</v>
      </c>
      <c r="U423">
        <v>0</v>
      </c>
      <c r="V423">
        <v>0.25</v>
      </c>
      <c r="W423">
        <v>2</v>
      </c>
      <c r="X423">
        <v>0.75</v>
      </c>
      <c r="Y423">
        <v>2</v>
      </c>
      <c r="Z423">
        <v>0.5</v>
      </c>
      <c r="AA423">
        <v>-2.1025605213668919</v>
      </c>
      <c r="AB423">
        <v>-1.505394204441822</v>
      </c>
      <c r="AC423">
        <v>-1.9210987457066317</v>
      </c>
      <c r="AD423">
        <v>-1.0557719960645469</v>
      </c>
      <c r="AE423">
        <v>-2.3019492332709612</v>
      </c>
      <c r="AF423">
        <v>-1.1576754038515964</v>
      </c>
      <c r="AG423">
        <v>-0.62839578387469208</v>
      </c>
      <c r="AH423">
        <v>-0.27491511585379264</v>
      </c>
      <c r="AI423">
        <v>1.4648024288869892</v>
      </c>
    </row>
    <row r="424" spans="1:35" x14ac:dyDescent="0.2">
      <c r="A424">
        <v>36</v>
      </c>
      <c r="B424">
        <v>423</v>
      </c>
      <c r="C424" s="25">
        <v>0</v>
      </c>
      <c r="D424" s="25">
        <v>688</v>
      </c>
      <c r="E424" s="25">
        <v>0</v>
      </c>
      <c r="F424">
        <v>-1.4817892338228962</v>
      </c>
      <c r="G424">
        <v>-0.97982609450029323</v>
      </c>
      <c r="H424">
        <v>-0.50196313932260295</v>
      </c>
      <c r="I424" t="s">
        <v>586</v>
      </c>
      <c r="J424" t="s">
        <v>227</v>
      </c>
      <c r="K424" t="s">
        <v>75</v>
      </c>
      <c r="L424" t="s">
        <v>258</v>
      </c>
      <c r="M424" s="26">
        <v>21.2</v>
      </c>
      <c r="N424" s="27">
        <v>3</v>
      </c>
      <c r="O424">
        <v>3.2277777777777779</v>
      </c>
      <c r="P424">
        <v>0.66666666666666663</v>
      </c>
      <c r="Q424">
        <v>0</v>
      </c>
      <c r="R424">
        <v>0.33333333333333331</v>
      </c>
      <c r="S424">
        <v>0</v>
      </c>
      <c r="T424">
        <v>0</v>
      </c>
      <c r="U424">
        <v>0.33333333333333331</v>
      </c>
      <c r="V424">
        <v>0.25</v>
      </c>
      <c r="W424">
        <v>1.3333333333333333</v>
      </c>
      <c r="X424">
        <v>0</v>
      </c>
      <c r="Y424">
        <v>0</v>
      </c>
      <c r="Z424">
        <v>0</v>
      </c>
      <c r="AA424">
        <v>-2.4003460960449865</v>
      </c>
      <c r="AB424">
        <v>-1.505394204441822</v>
      </c>
      <c r="AC424">
        <v>-1.9802054326862786</v>
      </c>
      <c r="AD424">
        <v>-1.5144450374124907</v>
      </c>
      <c r="AE424">
        <v>-2.3019492332709612</v>
      </c>
      <c r="AF424">
        <v>-0.63117957809601377</v>
      </c>
      <c r="AG424">
        <v>-0.41587627867485943</v>
      </c>
      <c r="AH424">
        <v>-3.9005054807722372E-2</v>
      </c>
      <c r="AI424">
        <v>1.9699660649324946</v>
      </c>
    </row>
    <row r="425" spans="1:35" x14ac:dyDescent="0.2">
      <c r="A425">
        <v>36</v>
      </c>
      <c r="B425">
        <v>424</v>
      </c>
      <c r="C425" s="25">
        <v>0</v>
      </c>
      <c r="D425" s="25">
        <v>508</v>
      </c>
      <c r="E425" s="25">
        <v>0</v>
      </c>
      <c r="F425">
        <v>-1.4890568771466153</v>
      </c>
      <c r="G425">
        <v>-0.896593947327744</v>
      </c>
      <c r="H425">
        <v>-0.59246292981887128</v>
      </c>
      <c r="I425" t="s">
        <v>561</v>
      </c>
      <c r="J425" t="s">
        <v>32</v>
      </c>
      <c r="K425" t="s">
        <v>53</v>
      </c>
      <c r="L425" t="s">
        <v>259</v>
      </c>
      <c r="M425" s="26">
        <v>39.5</v>
      </c>
      <c r="N425" s="27">
        <v>2</v>
      </c>
      <c r="O425">
        <v>5.4</v>
      </c>
      <c r="P425">
        <v>2.5</v>
      </c>
      <c r="Q425">
        <v>0</v>
      </c>
      <c r="R425">
        <v>1.5</v>
      </c>
      <c r="S425">
        <v>0</v>
      </c>
      <c r="T425">
        <v>0</v>
      </c>
      <c r="U425">
        <v>0</v>
      </c>
      <c r="V425">
        <v>1</v>
      </c>
      <c r="W425">
        <v>0.5</v>
      </c>
      <c r="X425">
        <v>0.75</v>
      </c>
      <c r="Y425">
        <v>2</v>
      </c>
      <c r="Z425">
        <v>0</v>
      </c>
      <c r="AA425">
        <v>-2.1025605213668919</v>
      </c>
      <c r="AB425">
        <v>-1.505394204441822</v>
      </c>
      <c r="AC425">
        <v>-1.5664586238287517</v>
      </c>
      <c r="AD425">
        <v>-1.5144450374124907</v>
      </c>
      <c r="AE425">
        <v>-2.3019492332709612</v>
      </c>
      <c r="AF425">
        <v>-1.1576754038515964</v>
      </c>
      <c r="AG425">
        <v>0.38408654914411644</v>
      </c>
      <c r="AH425">
        <v>-0.27491511585379264</v>
      </c>
      <c r="AI425">
        <v>1.9699660649324946</v>
      </c>
    </row>
    <row r="426" spans="1:35" x14ac:dyDescent="0.2">
      <c r="A426">
        <v>36</v>
      </c>
      <c r="B426">
        <v>425</v>
      </c>
      <c r="C426" s="25">
        <v>0</v>
      </c>
      <c r="D426" s="25">
        <v>665</v>
      </c>
      <c r="E426" s="25">
        <v>0</v>
      </c>
      <c r="F426">
        <v>-1.4922889125083796</v>
      </c>
      <c r="G426">
        <v>-0.93244824200836385</v>
      </c>
      <c r="H426">
        <v>-0.55984067050001574</v>
      </c>
      <c r="I426" t="s">
        <v>573</v>
      </c>
      <c r="J426" t="s">
        <v>32</v>
      </c>
      <c r="K426" t="s">
        <v>96</v>
      </c>
      <c r="L426" t="s">
        <v>259</v>
      </c>
      <c r="M426" s="26">
        <v>21.8</v>
      </c>
      <c r="N426" s="27">
        <v>1</v>
      </c>
      <c r="O426">
        <v>2.7333333333333334</v>
      </c>
      <c r="P426">
        <v>2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0.5</v>
      </c>
      <c r="W426">
        <v>2</v>
      </c>
      <c r="X426">
        <v>0</v>
      </c>
      <c r="Y426">
        <v>0</v>
      </c>
      <c r="Z426">
        <v>0</v>
      </c>
      <c r="AA426">
        <v>-2.183774769006372</v>
      </c>
      <c r="AB426">
        <v>-1.505394204441822</v>
      </c>
      <c r="AC426">
        <v>-1.7437786847676917</v>
      </c>
      <c r="AD426">
        <v>-1.5144450374124907</v>
      </c>
      <c r="AE426">
        <v>-2.3019492332709612</v>
      </c>
      <c r="AF426">
        <v>-1.1576754038515964</v>
      </c>
      <c r="AG426">
        <v>8.4022144550888078E-2</v>
      </c>
      <c r="AH426">
        <v>-3.9005054807722372E-2</v>
      </c>
      <c r="AI426">
        <v>1.9699660649324946</v>
      </c>
    </row>
    <row r="427" spans="1:35" x14ac:dyDescent="0.2">
      <c r="A427">
        <v>36</v>
      </c>
      <c r="B427">
        <v>426</v>
      </c>
      <c r="C427" s="25">
        <v>0</v>
      </c>
      <c r="D427" s="25">
        <v>701</v>
      </c>
      <c r="E427" s="25">
        <v>0</v>
      </c>
      <c r="F427">
        <v>-1.4985037711010822</v>
      </c>
      <c r="G427">
        <v>-1.0767277176787022</v>
      </c>
      <c r="H427">
        <v>-0.42177605342238</v>
      </c>
      <c r="I427" t="s">
        <v>577</v>
      </c>
      <c r="J427" t="s">
        <v>227</v>
      </c>
      <c r="K427" t="s">
        <v>64</v>
      </c>
      <c r="L427" t="s">
        <v>258</v>
      </c>
      <c r="M427" s="26">
        <v>23.1</v>
      </c>
      <c r="N427" s="27">
        <v>2</v>
      </c>
      <c r="O427">
        <v>6.8416666666666668</v>
      </c>
      <c r="P427">
        <v>0</v>
      </c>
      <c r="Q427">
        <v>0</v>
      </c>
      <c r="R427">
        <v>0.5</v>
      </c>
      <c r="S427">
        <v>1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0.5</v>
      </c>
      <c r="AA427">
        <v>-2.5086317595642935</v>
      </c>
      <c r="AB427">
        <v>-1.505394204441822</v>
      </c>
      <c r="AC427">
        <v>-1.9210987457066317</v>
      </c>
      <c r="AD427">
        <v>-1.0557719960645469</v>
      </c>
      <c r="AE427">
        <v>-2.3019492332709612</v>
      </c>
      <c r="AF427">
        <v>-1.1576754038515964</v>
      </c>
      <c r="AG427">
        <v>-0.6658254902877333</v>
      </c>
      <c r="AH427">
        <v>-3.9005054807722372E-2</v>
      </c>
      <c r="AI427">
        <v>1.4648024288869892</v>
      </c>
    </row>
    <row r="428" spans="1:35" x14ac:dyDescent="0.2">
      <c r="A428">
        <v>36</v>
      </c>
      <c r="B428">
        <v>428</v>
      </c>
      <c r="C428" s="25">
        <v>0</v>
      </c>
      <c r="D428" s="25">
        <v>516</v>
      </c>
      <c r="E428" s="25">
        <v>0</v>
      </c>
      <c r="F428">
        <v>-1.4985165491002768</v>
      </c>
      <c r="G428">
        <v>-1.0426757220186071</v>
      </c>
      <c r="H428">
        <v>-0.45584082708166962</v>
      </c>
      <c r="I428" t="s">
        <v>576</v>
      </c>
      <c r="J428" t="s">
        <v>227</v>
      </c>
      <c r="K428" t="s">
        <v>53</v>
      </c>
      <c r="L428" t="s">
        <v>258</v>
      </c>
      <c r="M428" s="26">
        <v>24</v>
      </c>
      <c r="N428" s="27">
        <v>3</v>
      </c>
      <c r="O428">
        <v>4.427777777777778</v>
      </c>
      <c r="P428">
        <v>1</v>
      </c>
      <c r="Q428">
        <v>0.33333333333333331</v>
      </c>
      <c r="R428">
        <v>0</v>
      </c>
      <c r="S428">
        <v>0.33333333333333331</v>
      </c>
      <c r="T428">
        <v>0</v>
      </c>
      <c r="U428">
        <v>0</v>
      </c>
      <c r="V428">
        <v>0.33333333333333331</v>
      </c>
      <c r="W428">
        <v>1</v>
      </c>
      <c r="X428">
        <v>0</v>
      </c>
      <c r="Y428">
        <v>0</v>
      </c>
      <c r="Z428">
        <v>0.66666666666666663</v>
      </c>
      <c r="AA428">
        <v>-2.3462032642853328</v>
      </c>
      <c r="AB428">
        <v>-1.1848100572109093</v>
      </c>
      <c r="AC428">
        <v>-2.0984188066455718</v>
      </c>
      <c r="AD428">
        <v>-1.3615540236298427</v>
      </c>
      <c r="AE428">
        <v>-2.3019492332709612</v>
      </c>
      <c r="AF428">
        <v>-1.1576754038515964</v>
      </c>
      <c r="AG428">
        <v>-0.1908802046706799</v>
      </c>
      <c r="AH428">
        <v>-3.9005054807722372E-2</v>
      </c>
      <c r="AI428">
        <v>1.2964145502051538</v>
      </c>
    </row>
    <row r="429" spans="1:35" x14ac:dyDescent="0.2">
      <c r="A429">
        <v>36</v>
      </c>
      <c r="B429">
        <v>427</v>
      </c>
      <c r="C429" s="25">
        <v>0</v>
      </c>
      <c r="D429" s="25">
        <v>487</v>
      </c>
      <c r="E429" s="25">
        <v>0</v>
      </c>
      <c r="F429">
        <v>-1.4985165491002768</v>
      </c>
      <c r="G429">
        <v>-0.95525706586615933</v>
      </c>
      <c r="H429">
        <v>-0.54325948323411744</v>
      </c>
      <c r="I429" t="s">
        <v>575</v>
      </c>
      <c r="J429" t="s">
        <v>227</v>
      </c>
      <c r="K429" t="s">
        <v>35</v>
      </c>
      <c r="L429" t="s">
        <v>258</v>
      </c>
      <c r="M429" s="26">
        <v>29.9</v>
      </c>
      <c r="N429" s="27">
        <v>3</v>
      </c>
      <c r="O429">
        <v>3.15</v>
      </c>
      <c r="P429">
        <v>1</v>
      </c>
      <c r="Q429">
        <v>0.33333333333333331</v>
      </c>
      <c r="R429">
        <v>0</v>
      </c>
      <c r="S429">
        <v>0.33333333333333331</v>
      </c>
      <c r="T429">
        <v>0</v>
      </c>
      <c r="U429">
        <v>0</v>
      </c>
      <c r="V429">
        <v>1</v>
      </c>
      <c r="W429">
        <v>0.33333333333333331</v>
      </c>
      <c r="X429">
        <v>0</v>
      </c>
      <c r="Y429">
        <v>0</v>
      </c>
      <c r="Z429">
        <v>0.33333333333333331</v>
      </c>
      <c r="AA429">
        <v>-2.3462032642853328</v>
      </c>
      <c r="AB429">
        <v>-1.1848100572109093</v>
      </c>
      <c r="AC429">
        <v>-2.0984188066455718</v>
      </c>
      <c r="AD429">
        <v>-1.3615540236298427</v>
      </c>
      <c r="AE429">
        <v>-2.3019492332709612</v>
      </c>
      <c r="AF429">
        <v>-1.1576754038515964</v>
      </c>
      <c r="AG429">
        <v>0.25911194333767945</v>
      </c>
      <c r="AH429">
        <v>-3.9005054807722372E-2</v>
      </c>
      <c r="AI429">
        <v>1.6331903075688243</v>
      </c>
    </row>
    <row r="430" spans="1:35" x14ac:dyDescent="0.2">
      <c r="A430">
        <v>36</v>
      </c>
      <c r="B430">
        <v>429</v>
      </c>
      <c r="C430" s="25">
        <v>134.80000000000001</v>
      </c>
      <c r="D430" s="25">
        <v>681</v>
      </c>
      <c r="E430" s="25">
        <v>0</v>
      </c>
      <c r="F430">
        <v>-1.5028043444649444</v>
      </c>
      <c r="G430">
        <v>-0.98081901074928801</v>
      </c>
      <c r="H430">
        <v>-0.52198533371565636</v>
      </c>
      <c r="I430" t="s">
        <v>568</v>
      </c>
      <c r="J430" t="s">
        <v>1678</v>
      </c>
      <c r="K430" t="s">
        <v>71</v>
      </c>
      <c r="L430" t="s">
        <v>259</v>
      </c>
      <c r="M430" s="26">
        <v>27.4</v>
      </c>
      <c r="N430" s="27">
        <v>3</v>
      </c>
      <c r="O430">
        <v>4.1722222222222216</v>
      </c>
      <c r="P430">
        <v>1.3333333333333333</v>
      </c>
      <c r="Q430">
        <v>0</v>
      </c>
      <c r="R430">
        <v>0.66666666666666663</v>
      </c>
      <c r="S430">
        <v>0.33333333333333331</v>
      </c>
      <c r="T430">
        <v>0</v>
      </c>
      <c r="U430">
        <v>0</v>
      </c>
      <c r="V430">
        <v>0.5</v>
      </c>
      <c r="W430">
        <v>1.3333333333333333</v>
      </c>
      <c r="X430">
        <v>0</v>
      </c>
      <c r="Y430">
        <v>0</v>
      </c>
      <c r="Z430">
        <v>0.33333333333333331</v>
      </c>
      <c r="AA430">
        <v>-2.292060432525679</v>
      </c>
      <c r="AB430">
        <v>-1.505394204441822</v>
      </c>
      <c r="AC430">
        <v>-1.8619920587269851</v>
      </c>
      <c r="AD430">
        <v>-1.3615540236298427</v>
      </c>
      <c r="AE430">
        <v>-2.3019492332709612</v>
      </c>
      <c r="AF430">
        <v>-1.1576754038515964</v>
      </c>
      <c r="AG430">
        <v>5.9069006942193934E-2</v>
      </c>
      <c r="AH430">
        <v>-3.9005054807722372E-2</v>
      </c>
      <c r="AI430">
        <v>1.6331903075688243</v>
      </c>
    </row>
    <row r="431" spans="1:35" x14ac:dyDescent="0.2">
      <c r="A431">
        <v>36</v>
      </c>
      <c r="B431">
        <v>430</v>
      </c>
      <c r="C431" s="25">
        <v>0</v>
      </c>
      <c r="D431" s="25">
        <v>315</v>
      </c>
      <c r="E431" s="25">
        <v>0</v>
      </c>
      <c r="F431">
        <v>-1.5052718877677702</v>
      </c>
      <c r="G431">
        <v>-1.0041128267439039</v>
      </c>
      <c r="H431">
        <v>-0.50115906102386631</v>
      </c>
      <c r="I431" t="s">
        <v>508</v>
      </c>
      <c r="J431" t="s">
        <v>32</v>
      </c>
      <c r="K431" t="s">
        <v>55</v>
      </c>
      <c r="L431" t="s">
        <v>45</v>
      </c>
      <c r="M431" s="26">
        <v>22.8</v>
      </c>
      <c r="N431" s="27">
        <v>5</v>
      </c>
      <c r="O431">
        <v>6.7633333333333328</v>
      </c>
      <c r="P431">
        <v>2.8</v>
      </c>
      <c r="Q431">
        <v>0.4</v>
      </c>
      <c r="R431">
        <v>1.6</v>
      </c>
      <c r="S431">
        <v>0.8</v>
      </c>
      <c r="T431">
        <v>0.4</v>
      </c>
      <c r="U431">
        <v>0.2</v>
      </c>
      <c r="V431">
        <v>0.44444444444444442</v>
      </c>
      <c r="W431">
        <v>1.8</v>
      </c>
      <c r="X431">
        <v>0.36363636363636365</v>
      </c>
      <c r="Y431">
        <v>2.2000000000000002</v>
      </c>
      <c r="Z431">
        <v>0.4</v>
      </c>
      <c r="AA431">
        <v>-2.0538319727832035</v>
      </c>
      <c r="AB431">
        <v>-1.1206932277647266</v>
      </c>
      <c r="AC431">
        <v>-1.5309946116409634</v>
      </c>
      <c r="AD431">
        <v>-1.1475066043341355</v>
      </c>
      <c r="AE431">
        <v>-1.3866962932462048</v>
      </c>
      <c r="AF431">
        <v>-0.84177790839824673</v>
      </c>
      <c r="AG431">
        <v>-6.5947382416836134E-2</v>
      </c>
      <c r="AH431">
        <v>-2.4554025962069108</v>
      </c>
      <c r="AI431">
        <v>1.5658351560960901</v>
      </c>
    </row>
    <row r="432" spans="1:35" x14ac:dyDescent="0.2">
      <c r="A432">
        <v>36</v>
      </c>
      <c r="B432">
        <v>431</v>
      </c>
      <c r="C432" s="25">
        <v>0</v>
      </c>
      <c r="D432" s="25">
        <v>758</v>
      </c>
      <c r="E432" s="25">
        <v>0</v>
      </c>
      <c r="F432">
        <v>-1.5080620604432264</v>
      </c>
      <c r="G432">
        <v>-1.0613731392278947</v>
      </c>
      <c r="H432">
        <v>-0.44668892121533177</v>
      </c>
      <c r="I432" t="s">
        <v>574</v>
      </c>
      <c r="J432" t="s">
        <v>32</v>
      </c>
      <c r="K432" t="s">
        <v>78</v>
      </c>
      <c r="L432" t="s">
        <v>259</v>
      </c>
      <c r="M432" s="26">
        <v>23.2</v>
      </c>
      <c r="N432" s="27">
        <v>2</v>
      </c>
      <c r="O432">
        <v>3.833333333333333</v>
      </c>
      <c r="P432">
        <v>1</v>
      </c>
      <c r="Q432">
        <v>0</v>
      </c>
      <c r="R432">
        <v>0.5</v>
      </c>
      <c r="S432">
        <v>0.5</v>
      </c>
      <c r="T432">
        <v>0</v>
      </c>
      <c r="U432">
        <v>0</v>
      </c>
      <c r="V432">
        <v>0.2</v>
      </c>
      <c r="W432">
        <v>2.5</v>
      </c>
      <c r="X432">
        <v>0</v>
      </c>
      <c r="Y432">
        <v>0</v>
      </c>
      <c r="Z432">
        <v>0</v>
      </c>
      <c r="AA432">
        <v>-2.3462032642853328</v>
      </c>
      <c r="AB432">
        <v>-1.505394204441822</v>
      </c>
      <c r="AC432">
        <v>-1.9210987457066317</v>
      </c>
      <c r="AD432">
        <v>-1.2851085167385188</v>
      </c>
      <c r="AE432">
        <v>-2.3019492332709612</v>
      </c>
      <c r="AF432">
        <v>-1.1576754038515964</v>
      </c>
      <c r="AG432">
        <v>-0.96588989488096166</v>
      </c>
      <c r="AH432">
        <v>-3.9005054807722372E-2</v>
      </c>
      <c r="AI432">
        <v>1.9699660649324946</v>
      </c>
    </row>
    <row r="433" spans="1:35" x14ac:dyDescent="0.2">
      <c r="A433">
        <v>36</v>
      </c>
      <c r="B433">
        <v>432</v>
      </c>
      <c r="C433" s="25">
        <v>0</v>
      </c>
      <c r="D433" s="25">
        <v>558</v>
      </c>
      <c r="E433" s="25">
        <v>0</v>
      </c>
      <c r="F433">
        <v>-1.5080620604432264</v>
      </c>
      <c r="G433">
        <v>-0.91137575655844161</v>
      </c>
      <c r="H433">
        <v>-0.59668630388478483</v>
      </c>
      <c r="I433" t="s">
        <v>599</v>
      </c>
      <c r="J433" t="s">
        <v>227</v>
      </c>
      <c r="K433" t="s">
        <v>119</v>
      </c>
      <c r="L433" t="s">
        <v>259</v>
      </c>
      <c r="M433" s="26">
        <v>22.6</v>
      </c>
      <c r="N433" s="27">
        <v>2</v>
      </c>
      <c r="O433">
        <v>5.4333333333333336</v>
      </c>
      <c r="P433">
        <v>1</v>
      </c>
      <c r="Q433">
        <v>0</v>
      </c>
      <c r="R433">
        <v>0.5</v>
      </c>
      <c r="S433">
        <v>0.5</v>
      </c>
      <c r="T433">
        <v>0</v>
      </c>
      <c r="U433">
        <v>0</v>
      </c>
      <c r="V433">
        <v>1</v>
      </c>
      <c r="W433">
        <v>0.5</v>
      </c>
      <c r="X433">
        <v>0</v>
      </c>
      <c r="Y433">
        <v>0</v>
      </c>
      <c r="Z433">
        <v>0</v>
      </c>
      <c r="AA433">
        <v>-2.3462032642853328</v>
      </c>
      <c r="AB433">
        <v>-1.505394204441822</v>
      </c>
      <c r="AC433">
        <v>-1.9210987457066317</v>
      </c>
      <c r="AD433">
        <v>-1.2851085167385188</v>
      </c>
      <c r="AE433">
        <v>-2.3019492332709612</v>
      </c>
      <c r="AF433">
        <v>-1.1576754038515964</v>
      </c>
      <c r="AG433">
        <v>0.38408654914411644</v>
      </c>
      <c r="AH433">
        <v>-3.9005054807722372E-2</v>
      </c>
      <c r="AI433">
        <v>1.9699660649324946</v>
      </c>
    </row>
    <row r="434" spans="1:35" x14ac:dyDescent="0.2">
      <c r="A434">
        <v>37</v>
      </c>
      <c r="B434">
        <v>433</v>
      </c>
      <c r="C434" s="25">
        <v>0</v>
      </c>
      <c r="D434" s="25">
        <v>499</v>
      </c>
      <c r="E434" s="25">
        <v>0</v>
      </c>
      <c r="F434">
        <v>-1.515492983262517</v>
      </c>
      <c r="G434">
        <v>-1.0482833474243392</v>
      </c>
      <c r="H434">
        <v>-0.46720963583817787</v>
      </c>
      <c r="I434" t="s">
        <v>572</v>
      </c>
      <c r="J434" t="s">
        <v>32</v>
      </c>
      <c r="K434" t="s">
        <v>94</v>
      </c>
      <c r="L434" t="s">
        <v>45</v>
      </c>
      <c r="M434" s="26">
        <v>22.5</v>
      </c>
      <c r="N434" s="27">
        <v>2</v>
      </c>
      <c r="O434">
        <v>4.7416666666666663</v>
      </c>
      <c r="P434">
        <v>1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0.33333333333333331</v>
      </c>
      <c r="W434">
        <v>1.5</v>
      </c>
      <c r="X434">
        <v>0</v>
      </c>
      <c r="Y434">
        <v>0</v>
      </c>
      <c r="Z434">
        <v>0.5</v>
      </c>
      <c r="AA434">
        <v>-2.3462032642853328</v>
      </c>
      <c r="AB434">
        <v>-1.505394204441822</v>
      </c>
      <c r="AC434">
        <v>-1.7437786847676917</v>
      </c>
      <c r="AD434">
        <v>-1.5144450374124907</v>
      </c>
      <c r="AE434">
        <v>-2.3019492332709612</v>
      </c>
      <c r="AF434">
        <v>-1.1576754038515964</v>
      </c>
      <c r="AG434">
        <v>-0.29090167286842267</v>
      </c>
      <c r="AH434">
        <v>-3.9005054807722372E-2</v>
      </c>
      <c r="AI434">
        <v>1.4648024288869892</v>
      </c>
    </row>
    <row r="435" spans="1:35" x14ac:dyDescent="0.2">
      <c r="A435">
        <v>37</v>
      </c>
      <c r="B435">
        <v>434</v>
      </c>
      <c r="C435" s="25">
        <v>0</v>
      </c>
      <c r="D435" s="25">
        <v>225</v>
      </c>
      <c r="E435" s="25">
        <v>1</v>
      </c>
      <c r="F435">
        <v>-1.5279028654484941</v>
      </c>
      <c r="G435">
        <v>-1.0624932387123718</v>
      </c>
      <c r="H435">
        <v>-0.46540962673612229</v>
      </c>
      <c r="I435" t="s">
        <v>519</v>
      </c>
      <c r="J435" t="s">
        <v>32</v>
      </c>
      <c r="K435" t="s">
        <v>44</v>
      </c>
      <c r="L435" t="s">
        <v>259</v>
      </c>
      <c r="M435" s="26">
        <v>24.9</v>
      </c>
      <c r="N435" s="27">
        <v>5</v>
      </c>
      <c r="O435">
        <v>6.17</v>
      </c>
      <c r="P435">
        <v>1.2</v>
      </c>
      <c r="Q435">
        <v>0</v>
      </c>
      <c r="R435">
        <v>2.6</v>
      </c>
      <c r="S435">
        <v>0.2</v>
      </c>
      <c r="T435">
        <v>0</v>
      </c>
      <c r="U435">
        <v>0.4</v>
      </c>
      <c r="V435">
        <v>0.33333333333333331</v>
      </c>
      <c r="W435">
        <v>1.2</v>
      </c>
      <c r="X435">
        <v>0.33333333333333331</v>
      </c>
      <c r="Y435">
        <v>1.2</v>
      </c>
      <c r="Z435">
        <v>0.6</v>
      </c>
      <c r="AA435">
        <v>-2.313717565229541</v>
      </c>
      <c r="AB435">
        <v>-1.505394204441822</v>
      </c>
      <c r="AC435">
        <v>-1.1763544897630833</v>
      </c>
      <c r="AD435">
        <v>-1.4227104291429018</v>
      </c>
      <c r="AE435">
        <v>-2.3019492332709612</v>
      </c>
      <c r="AF435">
        <v>-0.52588041294489718</v>
      </c>
      <c r="AG435">
        <v>-0.23088879194977691</v>
      </c>
      <c r="AH435">
        <v>-1.4493137233462532</v>
      </c>
      <c r="AI435">
        <v>1.363769701677888</v>
      </c>
    </row>
    <row r="436" spans="1:35" x14ac:dyDescent="0.2">
      <c r="A436">
        <v>37</v>
      </c>
      <c r="B436">
        <v>435</v>
      </c>
      <c r="C436" s="25">
        <v>0</v>
      </c>
      <c r="D436" s="25">
        <v>480</v>
      </c>
      <c r="E436" s="25">
        <v>0</v>
      </c>
      <c r="F436">
        <v>-1.5337431054704607</v>
      </c>
      <c r="G436">
        <v>-1.0104276332221773</v>
      </c>
      <c r="H436">
        <v>-0.52331547224828334</v>
      </c>
      <c r="I436" t="s">
        <v>582</v>
      </c>
      <c r="J436" t="s">
        <v>227</v>
      </c>
      <c r="K436" t="s">
        <v>86</v>
      </c>
      <c r="L436" t="s">
        <v>259</v>
      </c>
      <c r="M436" s="26">
        <v>20.7</v>
      </c>
      <c r="N436" s="27">
        <v>3</v>
      </c>
      <c r="O436">
        <v>3.0722222222222224</v>
      </c>
      <c r="P436">
        <v>0</v>
      </c>
      <c r="Q436">
        <v>0</v>
      </c>
      <c r="R436">
        <v>0.66666666666666663</v>
      </c>
      <c r="S436">
        <v>0.33333333333333331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0.33333333333333331</v>
      </c>
      <c r="AA436">
        <v>-2.5086317595642935</v>
      </c>
      <c r="AB436">
        <v>-1.505394204441822</v>
      </c>
      <c r="AC436">
        <v>-1.8619920587269851</v>
      </c>
      <c r="AD436">
        <v>-1.3615540236298427</v>
      </c>
      <c r="AE436">
        <v>-2.3019492332709612</v>
      </c>
      <c r="AF436">
        <v>-1.1576754038515964</v>
      </c>
      <c r="AG436">
        <v>9.1627317248056724E-3</v>
      </c>
      <c r="AH436">
        <v>-3.9005054807722372E-2</v>
      </c>
      <c r="AI436">
        <v>1.6331903075688243</v>
      </c>
    </row>
    <row r="437" spans="1:35" x14ac:dyDescent="0.2">
      <c r="A437">
        <v>37</v>
      </c>
      <c r="B437">
        <v>436</v>
      </c>
      <c r="C437" s="25">
        <v>0</v>
      </c>
      <c r="D437" s="25">
        <v>660</v>
      </c>
      <c r="E437" s="25">
        <v>0</v>
      </c>
      <c r="F437">
        <v>-1.5349815926070089</v>
      </c>
      <c r="G437">
        <v>-1.0863496837940747</v>
      </c>
      <c r="H437">
        <v>-0.44863190881293424</v>
      </c>
      <c r="I437" t="s">
        <v>583</v>
      </c>
      <c r="J437" t="s">
        <v>32</v>
      </c>
      <c r="K437" t="s">
        <v>1654</v>
      </c>
      <c r="L437" t="s">
        <v>259</v>
      </c>
      <c r="M437" s="26">
        <v>27.7</v>
      </c>
      <c r="N437" s="27">
        <v>4</v>
      </c>
      <c r="O437">
        <v>3.8208333333333333</v>
      </c>
      <c r="P437">
        <v>0</v>
      </c>
      <c r="Q437">
        <v>0</v>
      </c>
      <c r="R437">
        <v>0.75</v>
      </c>
      <c r="S437">
        <v>0.25</v>
      </c>
      <c r="T437">
        <v>0</v>
      </c>
      <c r="U437">
        <v>0</v>
      </c>
      <c r="V437">
        <v>0</v>
      </c>
      <c r="W437">
        <v>0.75</v>
      </c>
      <c r="X437">
        <v>0</v>
      </c>
      <c r="Y437">
        <v>0</v>
      </c>
      <c r="Z437">
        <v>0.5</v>
      </c>
      <c r="AA437">
        <v>-2.5086317595642935</v>
      </c>
      <c r="AB437">
        <v>-1.505394204441822</v>
      </c>
      <c r="AC437">
        <v>-1.8324387152371617</v>
      </c>
      <c r="AD437">
        <v>-1.3997767770755047</v>
      </c>
      <c r="AE437">
        <v>-2.3019492332709612</v>
      </c>
      <c r="AF437">
        <v>-1.1576754038515964</v>
      </c>
      <c r="AG437">
        <v>-0.49707843478459857</v>
      </c>
      <c r="AH437">
        <v>-3.9005054807722372E-2</v>
      </c>
      <c r="AI437">
        <v>1.4648024288869892</v>
      </c>
    </row>
    <row r="438" spans="1:35" x14ac:dyDescent="0.2">
      <c r="A438">
        <v>37</v>
      </c>
      <c r="B438">
        <v>437</v>
      </c>
      <c r="C438" s="25">
        <v>0</v>
      </c>
      <c r="D438" s="25">
        <v>0</v>
      </c>
      <c r="E438" s="25">
        <v>0</v>
      </c>
      <c r="F438">
        <v>-1.538697054016654</v>
      </c>
      <c r="G438">
        <v>-0.97686117571769771</v>
      </c>
      <c r="H438">
        <v>-0.56183587829895631</v>
      </c>
      <c r="I438" t="s">
        <v>1503</v>
      </c>
      <c r="J438" t="s">
        <v>32</v>
      </c>
      <c r="K438" t="s">
        <v>81</v>
      </c>
      <c r="L438" t="s">
        <v>259</v>
      </c>
      <c r="M438" s="26">
        <v>22.6</v>
      </c>
      <c r="N438" s="27">
        <v>1</v>
      </c>
      <c r="O438">
        <v>2.9666666666666668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-2.5086317595642935</v>
      </c>
      <c r="AB438">
        <v>-1.505394204441822</v>
      </c>
      <c r="AC438">
        <v>-1.7437786847676917</v>
      </c>
      <c r="AD438">
        <v>-1.5144450374124907</v>
      </c>
      <c r="AE438">
        <v>-2.3019492332709612</v>
      </c>
      <c r="AF438">
        <v>-1.1576754038515964</v>
      </c>
      <c r="AG438">
        <v>9.1627317248056724E-3</v>
      </c>
      <c r="AH438">
        <v>-3.9005054807722372E-2</v>
      </c>
      <c r="AI438">
        <v>1.9699660649324946</v>
      </c>
    </row>
    <row r="439" spans="1:35" x14ac:dyDescent="0.2">
      <c r="A439">
        <v>37</v>
      </c>
      <c r="B439">
        <v>438</v>
      </c>
      <c r="C439" s="25">
        <v>0</v>
      </c>
      <c r="D439" s="25">
        <v>617</v>
      </c>
      <c r="E439" s="25">
        <v>0</v>
      </c>
      <c r="F439">
        <v>-1.5584211675651207</v>
      </c>
      <c r="G439">
        <v>-1.0864956322014088</v>
      </c>
      <c r="H439">
        <v>-0.47192553536371196</v>
      </c>
      <c r="I439" t="s">
        <v>602</v>
      </c>
      <c r="J439" t="s">
        <v>227</v>
      </c>
      <c r="K439" t="s">
        <v>55</v>
      </c>
      <c r="L439" t="s">
        <v>258</v>
      </c>
      <c r="M439" s="26">
        <v>22.1</v>
      </c>
      <c r="N439" s="27">
        <v>3</v>
      </c>
      <c r="O439">
        <v>2.0722222222222224</v>
      </c>
      <c r="P439">
        <v>1.3333333333333333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0.4</v>
      </c>
      <c r="W439">
        <v>1.6666666666666667</v>
      </c>
      <c r="X439">
        <v>0</v>
      </c>
      <c r="Y439">
        <v>0</v>
      </c>
      <c r="Z439">
        <v>0.66666666666666663</v>
      </c>
      <c r="AA439">
        <v>-2.292060432525679</v>
      </c>
      <c r="AB439">
        <v>-1.505394204441822</v>
      </c>
      <c r="AC439">
        <v>-2.0984188066455718</v>
      </c>
      <c r="AD439">
        <v>-1.5144450374124907</v>
      </c>
      <c r="AE439">
        <v>-2.3019492332709612</v>
      </c>
      <c r="AF439">
        <v>-1.1576754038515964</v>
      </c>
      <c r="AG439">
        <v>-0.16592706706198584</v>
      </c>
      <c r="AH439">
        <v>-3.9005054807722372E-2</v>
      </c>
      <c r="AI439">
        <v>1.2964145502051538</v>
      </c>
    </row>
    <row r="440" spans="1:35" x14ac:dyDescent="0.2">
      <c r="A440">
        <v>37</v>
      </c>
      <c r="B440">
        <v>439</v>
      </c>
      <c r="C440" s="25">
        <v>0</v>
      </c>
      <c r="D440" s="25">
        <v>607</v>
      </c>
      <c r="E440" s="25">
        <v>0</v>
      </c>
      <c r="F440">
        <v>-1.5640284912936455</v>
      </c>
      <c r="G440">
        <v>-1.0526926976048583</v>
      </c>
      <c r="H440">
        <v>-0.51133579368878723</v>
      </c>
      <c r="I440" t="s">
        <v>591</v>
      </c>
      <c r="J440" t="s">
        <v>1710</v>
      </c>
      <c r="K440" t="s">
        <v>53</v>
      </c>
      <c r="L440" t="s">
        <v>259</v>
      </c>
      <c r="M440" s="26">
        <v>20.6</v>
      </c>
      <c r="N440" s="27">
        <v>2</v>
      </c>
      <c r="O440">
        <v>1.3166666666666669</v>
      </c>
      <c r="P440">
        <v>0</v>
      </c>
      <c r="Q440">
        <v>0</v>
      </c>
      <c r="R440">
        <v>0.5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0.5</v>
      </c>
      <c r="AA440">
        <v>-2.5086317595642935</v>
      </c>
      <c r="AB440">
        <v>-1.505394204441822</v>
      </c>
      <c r="AC440">
        <v>-1.9210987457066317</v>
      </c>
      <c r="AD440">
        <v>-1.5144450374124907</v>
      </c>
      <c r="AE440">
        <v>-2.3019492332709612</v>
      </c>
      <c r="AF440">
        <v>-1.1576754038515964</v>
      </c>
      <c r="AG440">
        <v>9.1627317248056724E-3</v>
      </c>
      <c r="AH440">
        <v>-3.9005054807722372E-2</v>
      </c>
      <c r="AI440">
        <v>1.4648024288869892</v>
      </c>
    </row>
    <row r="441" spans="1:35" x14ac:dyDescent="0.2">
      <c r="A441">
        <v>37</v>
      </c>
      <c r="B441">
        <v>440</v>
      </c>
      <c r="C441" s="25">
        <v>0</v>
      </c>
      <c r="D441" s="25">
        <v>756</v>
      </c>
      <c r="E441" s="25">
        <v>0</v>
      </c>
      <c r="F441">
        <v>-1.5640284912936455</v>
      </c>
      <c r="G441">
        <v>-0.9965634047109132</v>
      </c>
      <c r="H441">
        <v>-0.56746508658273231</v>
      </c>
      <c r="I441" t="s">
        <v>589</v>
      </c>
      <c r="J441" t="s">
        <v>227</v>
      </c>
      <c r="K441" t="s">
        <v>42</v>
      </c>
      <c r="L441" t="s">
        <v>259</v>
      </c>
      <c r="M441" s="26">
        <v>22</v>
      </c>
      <c r="N441" s="27">
        <v>2</v>
      </c>
      <c r="O441">
        <v>1.4000000000000001</v>
      </c>
      <c r="P441">
        <v>0</v>
      </c>
      <c r="Q441">
        <v>0</v>
      </c>
      <c r="R441">
        <v>0.5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-2.5086317595642935</v>
      </c>
      <c r="AB441">
        <v>-1.505394204441822</v>
      </c>
      <c r="AC441">
        <v>-1.9210987457066317</v>
      </c>
      <c r="AD441">
        <v>-1.5144450374124907</v>
      </c>
      <c r="AE441">
        <v>-2.3019492332709612</v>
      </c>
      <c r="AF441">
        <v>-1.1576754038515964</v>
      </c>
      <c r="AG441">
        <v>9.1627317248056724E-3</v>
      </c>
      <c r="AH441">
        <v>-3.9005054807722372E-2</v>
      </c>
      <c r="AI441">
        <v>1.9699660649324946</v>
      </c>
    </row>
    <row r="442" spans="1:35" x14ac:dyDescent="0.2">
      <c r="A442">
        <v>37</v>
      </c>
      <c r="B442">
        <v>441</v>
      </c>
      <c r="C442" s="25">
        <v>0</v>
      </c>
      <c r="D442" s="25">
        <v>594</v>
      </c>
      <c r="E442" s="25">
        <v>0</v>
      </c>
      <c r="F442">
        <v>-1.5640284912936455</v>
      </c>
      <c r="G442">
        <v>-1.0340627503782764</v>
      </c>
      <c r="H442">
        <v>-0.52996574091536908</v>
      </c>
      <c r="I442" t="s">
        <v>590</v>
      </c>
      <c r="J442" t="s">
        <v>227</v>
      </c>
      <c r="K442" t="s">
        <v>42</v>
      </c>
      <c r="L442" t="s">
        <v>259</v>
      </c>
      <c r="M442" s="26">
        <v>22</v>
      </c>
      <c r="N442" s="27">
        <v>2</v>
      </c>
      <c r="O442">
        <v>2.4249999999999998</v>
      </c>
      <c r="P442">
        <v>0</v>
      </c>
      <c r="Q442">
        <v>0</v>
      </c>
      <c r="R442">
        <v>0.5</v>
      </c>
      <c r="S442">
        <v>0</v>
      </c>
      <c r="T442">
        <v>0</v>
      </c>
      <c r="U442">
        <v>0</v>
      </c>
      <c r="V442">
        <v>0</v>
      </c>
      <c r="W442">
        <v>0.5</v>
      </c>
      <c r="X442">
        <v>0</v>
      </c>
      <c r="Y442">
        <v>0</v>
      </c>
      <c r="Z442">
        <v>0</v>
      </c>
      <c r="AA442">
        <v>-2.5086317595642935</v>
      </c>
      <c r="AB442">
        <v>-1.505394204441822</v>
      </c>
      <c r="AC442">
        <v>-1.9210987457066317</v>
      </c>
      <c r="AD442">
        <v>-1.5144450374124907</v>
      </c>
      <c r="AE442">
        <v>-2.3019492332709612</v>
      </c>
      <c r="AF442">
        <v>-1.1576754038515964</v>
      </c>
      <c r="AG442">
        <v>-0.32833137928146383</v>
      </c>
      <c r="AH442">
        <v>-3.9005054807722372E-2</v>
      </c>
      <c r="AI442">
        <v>1.9699660649324946</v>
      </c>
    </row>
    <row r="443" spans="1:35" x14ac:dyDescent="0.2">
      <c r="A443">
        <v>37</v>
      </c>
      <c r="B443">
        <v>442</v>
      </c>
      <c r="C443" s="25">
        <v>0</v>
      </c>
      <c r="D443" s="25">
        <v>686</v>
      </c>
      <c r="E443" s="25">
        <v>0</v>
      </c>
      <c r="F443">
        <v>-1.5729787485224962</v>
      </c>
      <c r="G443">
        <v>-1.0690887080032438</v>
      </c>
      <c r="H443">
        <v>-0.50389004051925235</v>
      </c>
      <c r="I443" t="s">
        <v>592</v>
      </c>
      <c r="J443" t="s">
        <v>1711</v>
      </c>
      <c r="K443" t="s">
        <v>81</v>
      </c>
      <c r="L443" t="s">
        <v>258</v>
      </c>
      <c r="M443" s="26">
        <v>25.2</v>
      </c>
      <c r="N443" s="27">
        <v>4</v>
      </c>
      <c r="O443">
        <v>2.0958333333333332</v>
      </c>
      <c r="P443">
        <v>0</v>
      </c>
      <c r="Q443">
        <v>0</v>
      </c>
      <c r="R443">
        <v>0</v>
      </c>
      <c r="S443">
        <v>0.25</v>
      </c>
      <c r="T443">
        <v>0</v>
      </c>
      <c r="U443">
        <v>0</v>
      </c>
      <c r="V443">
        <v>0</v>
      </c>
      <c r="W443">
        <v>0.5</v>
      </c>
      <c r="X443">
        <v>0</v>
      </c>
      <c r="Y443">
        <v>0</v>
      </c>
      <c r="Z443">
        <v>0.25</v>
      </c>
      <c r="AA443">
        <v>-2.5086317595642935</v>
      </c>
      <c r="AB443">
        <v>-1.505394204441822</v>
      </c>
      <c r="AC443">
        <v>-2.0984188066455718</v>
      </c>
      <c r="AD443">
        <v>-1.3997767770755047</v>
      </c>
      <c r="AE443">
        <v>-2.3019492332709612</v>
      </c>
      <c r="AF443">
        <v>-1.1576754038515964</v>
      </c>
      <c r="AG443">
        <v>-0.32833137928146383</v>
      </c>
      <c r="AH443">
        <v>-3.9005054807722372E-2</v>
      </c>
      <c r="AI443">
        <v>1.7173842469097418</v>
      </c>
    </row>
    <row r="444" spans="1:35" x14ac:dyDescent="0.2">
      <c r="A444">
        <v>37</v>
      </c>
      <c r="B444">
        <v>443</v>
      </c>
      <c r="C444" s="25">
        <v>0</v>
      </c>
      <c r="D444" s="25">
        <v>694</v>
      </c>
      <c r="E444" s="25">
        <v>0</v>
      </c>
      <c r="F444">
        <v>-1.5893599285706372</v>
      </c>
      <c r="G444">
        <v>-1.0912643250388556</v>
      </c>
      <c r="H444">
        <v>-0.49809560353178162</v>
      </c>
      <c r="I444" t="s">
        <v>594</v>
      </c>
      <c r="J444" t="s">
        <v>32</v>
      </c>
      <c r="K444" t="s">
        <v>69</v>
      </c>
      <c r="L444" t="s">
        <v>258</v>
      </c>
      <c r="M444" s="26">
        <v>22.2</v>
      </c>
      <c r="N444" s="27">
        <v>1</v>
      </c>
      <c r="O444">
        <v>1.9833333333333334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-2.5086317595642935</v>
      </c>
      <c r="AB444">
        <v>-1.505394204441822</v>
      </c>
      <c r="AC444">
        <v>-2.0984188066455718</v>
      </c>
      <c r="AD444">
        <v>-1.5144450374124907</v>
      </c>
      <c r="AE444">
        <v>-2.3019492332709612</v>
      </c>
      <c r="AF444">
        <v>-1.1576754038515964</v>
      </c>
      <c r="AG444">
        <v>-0.6658254902877333</v>
      </c>
      <c r="AH444">
        <v>-3.9005054807722372E-2</v>
      </c>
      <c r="AI444">
        <v>1.9699660649324946</v>
      </c>
    </row>
    <row r="445" spans="1:35" x14ac:dyDescent="0.2">
      <c r="A445">
        <v>37</v>
      </c>
      <c r="B445">
        <v>444</v>
      </c>
      <c r="C445" s="25">
        <v>0</v>
      </c>
      <c r="D445" s="25">
        <v>652</v>
      </c>
      <c r="E445" s="25">
        <v>0</v>
      </c>
      <c r="F445">
        <v>-1.5893599285706372</v>
      </c>
      <c r="G445">
        <v>-1.0912643250388556</v>
      </c>
      <c r="H445">
        <v>-0.49809560353178162</v>
      </c>
      <c r="I445" t="s">
        <v>1418</v>
      </c>
      <c r="J445" t="s">
        <v>227</v>
      </c>
      <c r="K445" t="s">
        <v>113</v>
      </c>
      <c r="L445" t="s">
        <v>259</v>
      </c>
      <c r="M445" s="26">
        <v>20</v>
      </c>
      <c r="N445" s="27">
        <v>1</v>
      </c>
      <c r="O445">
        <v>2.3166666666666664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-2.5086317595642935</v>
      </c>
      <c r="AB445">
        <v>-1.505394204441822</v>
      </c>
      <c r="AC445">
        <v>-2.0984188066455718</v>
      </c>
      <c r="AD445">
        <v>-1.5144450374124907</v>
      </c>
      <c r="AE445">
        <v>-2.3019492332709612</v>
      </c>
      <c r="AF445">
        <v>-1.1576754038515964</v>
      </c>
      <c r="AG445">
        <v>-0.6658254902877333</v>
      </c>
      <c r="AH445">
        <v>-3.9005054807722372E-2</v>
      </c>
      <c r="AI445">
        <v>1.9699660649324946</v>
      </c>
    </row>
    <row r="446" spans="1:35" x14ac:dyDescent="0.2">
      <c r="A446">
        <v>38</v>
      </c>
      <c r="B446">
        <v>445</v>
      </c>
      <c r="C446" s="25">
        <v>0</v>
      </c>
      <c r="D446" s="25">
        <v>736</v>
      </c>
      <c r="E446" s="25">
        <v>0</v>
      </c>
      <c r="F446">
        <v>-1.5893599285706372</v>
      </c>
      <c r="G446">
        <v>-1.0912643250388556</v>
      </c>
      <c r="H446">
        <v>-0.49809560353178162</v>
      </c>
      <c r="I446" t="s">
        <v>1400</v>
      </c>
      <c r="J446" t="s">
        <v>227</v>
      </c>
      <c r="K446" t="s">
        <v>55</v>
      </c>
      <c r="L446" t="s">
        <v>259</v>
      </c>
      <c r="M446" s="26">
        <v>18.899999999999999</v>
      </c>
      <c r="N446" s="27">
        <v>1</v>
      </c>
      <c r="O446">
        <v>2.2333333333333334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-2.5086317595642935</v>
      </c>
      <c r="AB446">
        <v>-1.505394204441822</v>
      </c>
      <c r="AC446">
        <v>-2.0984188066455718</v>
      </c>
      <c r="AD446">
        <v>-1.5144450374124907</v>
      </c>
      <c r="AE446">
        <v>-2.3019492332709612</v>
      </c>
      <c r="AF446">
        <v>-1.1576754038515964</v>
      </c>
      <c r="AG446">
        <v>-0.6658254902877333</v>
      </c>
      <c r="AH446">
        <v>-3.9005054807722372E-2</v>
      </c>
      <c r="AI446">
        <v>1.9699660649324946</v>
      </c>
    </row>
    <row r="447" spans="1:35" x14ac:dyDescent="0.2">
      <c r="A447">
        <v>38</v>
      </c>
      <c r="B447">
        <v>446</v>
      </c>
      <c r="C447" s="25">
        <v>0</v>
      </c>
      <c r="D447" s="25">
        <v>422</v>
      </c>
      <c r="E447" s="25">
        <v>0</v>
      </c>
      <c r="F447">
        <v>-1.5893599285706372</v>
      </c>
      <c r="G447">
        <v>-1.0162656337041289</v>
      </c>
      <c r="H447">
        <v>-0.57309429486650831</v>
      </c>
      <c r="I447" t="s">
        <v>1016</v>
      </c>
      <c r="J447" t="s">
        <v>32</v>
      </c>
      <c r="K447" t="s">
        <v>47</v>
      </c>
      <c r="L447" t="s">
        <v>259</v>
      </c>
      <c r="M447" s="26">
        <v>22.9</v>
      </c>
      <c r="N447" s="27">
        <v>1</v>
      </c>
      <c r="O447">
        <v>3.3333333333333335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-2.5086317595642935</v>
      </c>
      <c r="AB447">
        <v>-1.505394204441822</v>
      </c>
      <c r="AC447">
        <v>-2.0984188066455718</v>
      </c>
      <c r="AD447">
        <v>-1.5144450374124907</v>
      </c>
      <c r="AE447">
        <v>-2.3019492332709612</v>
      </c>
      <c r="AF447">
        <v>-1.1576754038515964</v>
      </c>
      <c r="AG447">
        <v>9.1627317248056724E-3</v>
      </c>
      <c r="AH447">
        <v>-3.9005054807722372E-2</v>
      </c>
      <c r="AI447">
        <v>1.9699660649324946</v>
      </c>
    </row>
    <row r="448" spans="1:35" x14ac:dyDescent="0.2">
      <c r="A448">
        <v>38</v>
      </c>
      <c r="B448">
        <v>447</v>
      </c>
      <c r="C448" s="25">
        <v>0</v>
      </c>
      <c r="D448" s="25">
        <v>587</v>
      </c>
      <c r="E448" s="25">
        <v>0</v>
      </c>
      <c r="F448">
        <v>-1.5893599285706372</v>
      </c>
      <c r="G448">
        <v>-1.0723949265980741</v>
      </c>
      <c r="H448">
        <v>-0.51696500197256312</v>
      </c>
      <c r="I448" t="s">
        <v>600</v>
      </c>
      <c r="J448" t="s">
        <v>32</v>
      </c>
      <c r="K448" t="s">
        <v>81</v>
      </c>
      <c r="L448" t="s">
        <v>258</v>
      </c>
      <c r="M448" s="26">
        <v>22.3</v>
      </c>
      <c r="N448" s="27">
        <v>2</v>
      </c>
      <c r="O448">
        <v>2.2416666666666667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0.5</v>
      </c>
      <c r="AA448">
        <v>-2.5086317595642935</v>
      </c>
      <c r="AB448">
        <v>-1.505394204441822</v>
      </c>
      <c r="AC448">
        <v>-2.0984188066455718</v>
      </c>
      <c r="AD448">
        <v>-1.5144450374124907</v>
      </c>
      <c r="AE448">
        <v>-2.3019492332709612</v>
      </c>
      <c r="AF448">
        <v>-1.1576754038515964</v>
      </c>
      <c r="AG448">
        <v>9.1627317248056724E-3</v>
      </c>
      <c r="AH448">
        <v>-3.9005054807722372E-2</v>
      </c>
      <c r="AI448">
        <v>1.4648024288869892</v>
      </c>
    </row>
    <row r="449" spans="1:35" x14ac:dyDescent="0.2">
      <c r="A449">
        <v>38</v>
      </c>
      <c r="B449">
        <v>448</v>
      </c>
      <c r="C449" s="25">
        <v>0</v>
      </c>
      <c r="D449" s="25">
        <v>593</v>
      </c>
      <c r="E449" s="25">
        <v>0</v>
      </c>
      <c r="F449">
        <v>-1.5893599285706372</v>
      </c>
      <c r="G449">
        <v>-1.0162656337041289</v>
      </c>
      <c r="H449">
        <v>-0.57309429486650831</v>
      </c>
      <c r="I449" t="s">
        <v>601</v>
      </c>
      <c r="J449" t="s">
        <v>227</v>
      </c>
      <c r="K449" t="s">
        <v>152</v>
      </c>
      <c r="L449" t="s">
        <v>258</v>
      </c>
      <c r="M449" s="26">
        <v>23.7</v>
      </c>
      <c r="N449" s="27">
        <v>1</v>
      </c>
      <c r="O449">
        <v>6.7833333333333332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-2.5086317595642935</v>
      </c>
      <c r="AB449">
        <v>-1.505394204441822</v>
      </c>
      <c r="AC449">
        <v>-2.0984188066455718</v>
      </c>
      <c r="AD449">
        <v>-1.5144450374124907</v>
      </c>
      <c r="AE449">
        <v>-2.3019492332709612</v>
      </c>
      <c r="AF449">
        <v>-1.1576754038515964</v>
      </c>
      <c r="AG449">
        <v>9.1627317248056724E-3</v>
      </c>
      <c r="AH449">
        <v>-3.9005054807722372E-2</v>
      </c>
      <c r="AI449">
        <v>1.9699660649324946</v>
      </c>
    </row>
    <row r="450" spans="1:35" x14ac:dyDescent="0.2">
      <c r="A450">
        <v>38</v>
      </c>
      <c r="B450">
        <v>449</v>
      </c>
      <c r="C450" s="25">
        <v>0</v>
      </c>
      <c r="D450" s="25">
        <v>534</v>
      </c>
      <c r="E450" s="25">
        <v>0</v>
      </c>
      <c r="F450">
        <v>-1.5893599285706372</v>
      </c>
      <c r="G450">
        <v>-1.0162656337041289</v>
      </c>
      <c r="H450">
        <v>-0.57309429486650831</v>
      </c>
      <c r="I450" t="s">
        <v>595</v>
      </c>
      <c r="J450" t="s">
        <v>227</v>
      </c>
      <c r="K450" t="s">
        <v>86</v>
      </c>
      <c r="L450" t="s">
        <v>259</v>
      </c>
      <c r="M450" s="26">
        <v>22.6</v>
      </c>
      <c r="N450" s="27">
        <v>1</v>
      </c>
      <c r="O450">
        <v>1.9666666666666668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-2.5086317595642935</v>
      </c>
      <c r="AB450">
        <v>-1.505394204441822</v>
      </c>
      <c r="AC450">
        <v>-2.0984188066455718</v>
      </c>
      <c r="AD450">
        <v>-1.5144450374124907</v>
      </c>
      <c r="AE450">
        <v>-2.3019492332709612</v>
      </c>
      <c r="AF450">
        <v>-1.1576754038515964</v>
      </c>
      <c r="AG450">
        <v>9.1627317248056724E-3</v>
      </c>
      <c r="AH450">
        <v>-3.9005054807722372E-2</v>
      </c>
      <c r="AI450">
        <v>1.9699660649324946</v>
      </c>
    </row>
    <row r="451" spans="1:35" x14ac:dyDescent="0.2">
      <c r="A451">
        <v>38</v>
      </c>
      <c r="B451">
        <v>450</v>
      </c>
      <c r="C451" s="25">
        <v>0</v>
      </c>
      <c r="D451" s="25">
        <v>572</v>
      </c>
      <c r="E451" s="25">
        <v>0</v>
      </c>
      <c r="F451">
        <v>-1.5893599285706372</v>
      </c>
      <c r="G451">
        <v>-1.0162656337041289</v>
      </c>
      <c r="H451">
        <v>-0.57309429486650831</v>
      </c>
      <c r="I451" t="s">
        <v>598</v>
      </c>
      <c r="J451" t="s">
        <v>1712</v>
      </c>
      <c r="K451" t="s">
        <v>49</v>
      </c>
      <c r="L451" t="s">
        <v>258</v>
      </c>
      <c r="M451" s="26">
        <v>20.100000000000001</v>
      </c>
      <c r="N451" s="27">
        <v>1</v>
      </c>
      <c r="O451">
        <v>0.23333333333333334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-2.5086317595642935</v>
      </c>
      <c r="AB451">
        <v>-1.505394204441822</v>
      </c>
      <c r="AC451">
        <v>-2.0984188066455718</v>
      </c>
      <c r="AD451">
        <v>-1.5144450374124907</v>
      </c>
      <c r="AE451">
        <v>-2.3019492332709612</v>
      </c>
      <c r="AF451">
        <v>-1.1576754038515964</v>
      </c>
      <c r="AG451">
        <v>9.1627317248056724E-3</v>
      </c>
      <c r="AH451">
        <v>-3.9005054807722372E-2</v>
      </c>
      <c r="AI451">
        <v>1.9699660649324946</v>
      </c>
    </row>
    <row r="452" spans="1:35" x14ac:dyDescent="0.2">
      <c r="A452">
        <v>38</v>
      </c>
      <c r="B452">
        <v>451</v>
      </c>
      <c r="C452" s="25">
        <v>0</v>
      </c>
      <c r="D452" s="25">
        <v>354</v>
      </c>
      <c r="E452" s="25">
        <v>0</v>
      </c>
      <c r="F452">
        <v>-1.6325918000544415</v>
      </c>
      <c r="G452">
        <v>-1.1538312958876353</v>
      </c>
      <c r="H452">
        <v>-0.47876050416680616</v>
      </c>
      <c r="I452" t="s">
        <v>603</v>
      </c>
      <c r="J452" t="s">
        <v>154</v>
      </c>
      <c r="K452" t="s">
        <v>66</v>
      </c>
      <c r="L452" t="s">
        <v>45</v>
      </c>
      <c r="M452" s="26">
        <v>28.9</v>
      </c>
      <c r="N452" s="27">
        <v>1</v>
      </c>
      <c r="O452">
        <v>8.2833333333333332</v>
      </c>
      <c r="P452">
        <v>3</v>
      </c>
      <c r="Q452">
        <v>0</v>
      </c>
      <c r="R452">
        <v>3</v>
      </c>
      <c r="S452">
        <v>0</v>
      </c>
      <c r="T452">
        <v>2</v>
      </c>
      <c r="U452">
        <v>2</v>
      </c>
      <c r="V452">
        <v>0.5</v>
      </c>
      <c r="W452">
        <v>2</v>
      </c>
      <c r="X452">
        <v>0.16666666666666666</v>
      </c>
      <c r="Y452">
        <v>6</v>
      </c>
      <c r="Z452">
        <v>1</v>
      </c>
      <c r="AA452">
        <v>-2.0213462737274113</v>
      </c>
      <c r="AB452">
        <v>-1.505394204441822</v>
      </c>
      <c r="AC452">
        <v>-1.0344984410119313</v>
      </c>
      <c r="AD452">
        <v>-1.5144450374124907</v>
      </c>
      <c r="AE452">
        <v>2.2743154668528214</v>
      </c>
      <c r="AF452">
        <v>2.0012995506818996</v>
      </c>
      <c r="AG452">
        <v>8.4022144550888078E-2</v>
      </c>
      <c r="AH452">
        <v>-9.6280736613221549</v>
      </c>
      <c r="AI452">
        <v>0.95963879284148357</v>
      </c>
    </row>
    <row r="453" spans="1:35" x14ac:dyDescent="0.2">
      <c r="A453">
        <v>38</v>
      </c>
      <c r="B453">
        <v>452</v>
      </c>
      <c r="C453" s="25">
        <v>0</v>
      </c>
      <c r="D453" s="25">
        <v>264</v>
      </c>
      <c r="E453" s="25">
        <v>0</v>
      </c>
      <c r="F453">
        <v>-1.6573625743932907</v>
      </c>
      <c r="G453">
        <v>-1.0408485021301661</v>
      </c>
      <c r="H453">
        <v>-0.6165140722631246</v>
      </c>
      <c r="I453" t="s">
        <v>581</v>
      </c>
      <c r="J453" t="s">
        <v>32</v>
      </c>
      <c r="K453" t="s">
        <v>113</v>
      </c>
      <c r="L453" t="s">
        <v>258</v>
      </c>
      <c r="M453" s="26">
        <v>21</v>
      </c>
      <c r="N453" s="27">
        <v>5</v>
      </c>
      <c r="O453">
        <v>7.0566666666666666</v>
      </c>
      <c r="P453">
        <v>3.4</v>
      </c>
      <c r="Q453">
        <v>0.2</v>
      </c>
      <c r="R453">
        <v>0.6</v>
      </c>
      <c r="S453">
        <v>0.4</v>
      </c>
      <c r="T453">
        <v>0</v>
      </c>
      <c r="U453">
        <v>0</v>
      </c>
      <c r="V453">
        <v>0.53333333333333333</v>
      </c>
      <c r="W453">
        <v>3</v>
      </c>
      <c r="X453">
        <v>0</v>
      </c>
      <c r="Y453">
        <v>0.8</v>
      </c>
      <c r="Z453">
        <v>0</v>
      </c>
      <c r="AA453">
        <v>-1.956374875615827</v>
      </c>
      <c r="AB453">
        <v>-1.3130437161032744</v>
      </c>
      <c r="AC453">
        <v>-1.8856347335188439</v>
      </c>
      <c r="AD453">
        <v>-1.3309758208733131</v>
      </c>
      <c r="AE453">
        <v>-2.3019492332709612</v>
      </c>
      <c r="AF453">
        <v>-1.1576754038515964</v>
      </c>
      <c r="AG453">
        <v>0.26393543664904529</v>
      </c>
      <c r="AH453">
        <v>-1.6558842375192173</v>
      </c>
      <c r="AI453">
        <v>1.9699660649324946</v>
      </c>
    </row>
    <row r="454" spans="1:35" x14ac:dyDescent="0.2">
      <c r="A454">
        <v>38</v>
      </c>
      <c r="B454">
        <v>453</v>
      </c>
      <c r="C454" s="25">
        <v>0</v>
      </c>
      <c r="D454" s="25">
        <v>0</v>
      </c>
      <c r="E454" s="25">
        <v>0</v>
      </c>
      <c r="F454">
        <v>-1.6852345141190652</v>
      </c>
      <c r="G454">
        <v>-1.1658334471320773</v>
      </c>
      <c r="H454">
        <v>-0.51940106698698796</v>
      </c>
      <c r="I454" t="s">
        <v>1022</v>
      </c>
      <c r="J454" t="s">
        <v>32</v>
      </c>
      <c r="K454" t="s">
        <v>47</v>
      </c>
      <c r="L454" t="s">
        <v>258</v>
      </c>
      <c r="M454" s="26">
        <v>24.6</v>
      </c>
      <c r="N454" s="27">
        <v>2</v>
      </c>
      <c r="O454">
        <v>3.0166666666666666</v>
      </c>
      <c r="P454">
        <v>0.5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0.5</v>
      </c>
      <c r="Y454">
        <v>1</v>
      </c>
      <c r="Z454">
        <v>0</v>
      </c>
      <c r="AA454">
        <v>-2.4274175119248134</v>
      </c>
      <c r="AB454">
        <v>-1.505394204441822</v>
      </c>
      <c r="AC454">
        <v>-2.0984188066455718</v>
      </c>
      <c r="AD454">
        <v>-1.5144450374124907</v>
      </c>
      <c r="AE454">
        <v>-2.3019492332709612</v>
      </c>
      <c r="AF454">
        <v>-1.1576754038515964</v>
      </c>
      <c r="AG454">
        <v>-0.6658254902877333</v>
      </c>
      <c r="AH454">
        <v>-0.79134140128620201</v>
      </c>
      <c r="AI454">
        <v>1.9699660649324946</v>
      </c>
    </row>
    <row r="455" spans="1:35" x14ac:dyDescent="0.2">
      <c r="A455">
        <v>38</v>
      </c>
      <c r="B455">
        <v>454</v>
      </c>
      <c r="C455" s="25">
        <v>0</v>
      </c>
      <c r="D455" s="25">
        <v>461</v>
      </c>
      <c r="E455" s="25">
        <v>0</v>
      </c>
      <c r="F455">
        <v>-1.6852345141190652</v>
      </c>
      <c r="G455">
        <v>-1.0908347557973508</v>
      </c>
      <c r="H455">
        <v>-0.59439975832171443</v>
      </c>
      <c r="I455" t="s">
        <v>604</v>
      </c>
      <c r="J455" t="s">
        <v>1713</v>
      </c>
      <c r="K455" t="s">
        <v>55</v>
      </c>
      <c r="L455" t="s">
        <v>258</v>
      </c>
      <c r="M455" s="26">
        <v>23.6</v>
      </c>
      <c r="N455" s="27">
        <v>2</v>
      </c>
      <c r="O455">
        <v>2.8083333333333336</v>
      </c>
      <c r="P455">
        <v>0.5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0.5</v>
      </c>
      <c r="Y455">
        <v>1</v>
      </c>
      <c r="Z455">
        <v>0</v>
      </c>
      <c r="AA455">
        <v>-2.4274175119248134</v>
      </c>
      <c r="AB455">
        <v>-1.505394204441822</v>
      </c>
      <c r="AC455">
        <v>-2.0984188066455718</v>
      </c>
      <c r="AD455">
        <v>-1.5144450374124907</v>
      </c>
      <c r="AE455">
        <v>-2.3019492332709612</v>
      </c>
      <c r="AF455">
        <v>-1.1576754038515964</v>
      </c>
      <c r="AG455">
        <v>9.1627317248056724E-3</v>
      </c>
      <c r="AH455">
        <v>-0.79134140128620201</v>
      </c>
      <c r="AI455">
        <v>1.9699660649324946</v>
      </c>
    </row>
    <row r="456" spans="1:35" x14ac:dyDescent="0.2">
      <c r="A456">
        <v>38</v>
      </c>
      <c r="B456">
        <v>455</v>
      </c>
      <c r="C456" s="25">
        <v>124.8</v>
      </c>
      <c r="D456" s="25">
        <v>358</v>
      </c>
      <c r="E456" s="25">
        <v>0</v>
      </c>
      <c r="F456">
        <v>-1.6914462582962744</v>
      </c>
      <c r="G456">
        <v>-1.1101372033380905</v>
      </c>
      <c r="H456">
        <v>-0.58130905495818386</v>
      </c>
      <c r="I456" t="s">
        <v>605</v>
      </c>
      <c r="J456" t="s">
        <v>227</v>
      </c>
      <c r="K456" t="s">
        <v>57</v>
      </c>
      <c r="L456" t="s">
        <v>259</v>
      </c>
      <c r="M456" s="26">
        <v>23.9</v>
      </c>
      <c r="N456" s="27">
        <v>2</v>
      </c>
      <c r="O456">
        <v>2.4166666666666665</v>
      </c>
      <c r="P456">
        <v>1</v>
      </c>
      <c r="Q456">
        <v>0</v>
      </c>
      <c r="R456">
        <v>0</v>
      </c>
      <c r="S456">
        <v>0</v>
      </c>
      <c r="T456">
        <v>0.5</v>
      </c>
      <c r="U456">
        <v>0</v>
      </c>
      <c r="V456">
        <v>1</v>
      </c>
      <c r="W456">
        <v>0.5</v>
      </c>
      <c r="X456">
        <v>0</v>
      </c>
      <c r="Y456">
        <v>1</v>
      </c>
      <c r="Z456">
        <v>0.5</v>
      </c>
      <c r="AA456">
        <v>-2.3462032642853328</v>
      </c>
      <c r="AB456">
        <v>-1.505394204441822</v>
      </c>
      <c r="AC456">
        <v>-2.0984188066455718</v>
      </c>
      <c r="AD456">
        <v>-1.5144450374124907</v>
      </c>
      <c r="AE456">
        <v>-1.1578830582400157</v>
      </c>
      <c r="AF456">
        <v>-1.1576754038515964</v>
      </c>
      <c r="AG456">
        <v>0.38408654914411644</v>
      </c>
      <c r="AH456">
        <v>-2.0601040331970908</v>
      </c>
      <c r="AI456">
        <v>1.4648024288869892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4</vt:i4>
      </vt:variant>
    </vt:vector>
  </HeadingPairs>
  <TitlesOfParts>
    <vt:vector size="13" baseType="lpstr">
      <vt:lpstr>Sheet2</vt:lpstr>
      <vt:lpstr>Team</vt:lpstr>
      <vt:lpstr>Roster</vt:lpstr>
      <vt:lpstr>Players</vt:lpstr>
      <vt:lpstr>Fantasy Schedule</vt:lpstr>
      <vt:lpstr>NBA Schedule</vt:lpstr>
      <vt:lpstr>PUNT_SeasonAVG</vt:lpstr>
      <vt:lpstr>PUNT_L10gamesAVG</vt:lpstr>
      <vt:lpstr>PUNT_L5gamesAVG</vt:lpstr>
      <vt:lpstr>Players!players</vt:lpstr>
      <vt:lpstr>Roster!roster</vt:lpstr>
      <vt:lpstr>'NBA Schedule'!schedule</vt:lpstr>
      <vt:lpstr>Team!team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McGrath</dc:creator>
  <cp:lastModifiedBy>Paul McGrath</cp:lastModifiedBy>
  <dcterms:created xsi:type="dcterms:W3CDTF">2019-11-17T22:31:20Z</dcterms:created>
  <dcterms:modified xsi:type="dcterms:W3CDTF">2019-11-28T12:12:35Z</dcterms:modified>
</cp:coreProperties>
</file>